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hidePivotFieldList="1" defaultThemeVersion="166925"/>
  <mc:AlternateContent xmlns:mc="http://schemas.openxmlformats.org/markup-compatibility/2006">
    <mc:Choice Requires="x15">
      <x15ac:absPath xmlns:x15ac="http://schemas.microsoft.com/office/spreadsheetml/2010/11/ac" url="D:\Vaibhav\JI\Neuland Labs\"/>
    </mc:Choice>
  </mc:AlternateContent>
  <xr:revisionPtr revIDLastSave="0" documentId="13_ncr:1_{6FE0BE49-20AE-4FBB-AC2E-DC909DD8E537}" xr6:coauthVersionLast="47" xr6:coauthVersionMax="47" xr10:uidLastSave="{00000000-0000-0000-0000-000000000000}"/>
  <bookViews>
    <workbookView xWindow="-108" yWindow="-108" windowWidth="23256" windowHeight="12576" activeTab="6" xr2:uid="{00000000-000D-0000-FFFF-FFFF00000000}"/>
  </bookViews>
  <sheets>
    <sheet name="Topics" sheetId="9" r:id="rId1"/>
    <sheet name="FY14" sheetId="1" r:id="rId2"/>
    <sheet name="FY15" sheetId="2" r:id="rId3"/>
    <sheet name="FY16" sheetId="3" r:id="rId4"/>
    <sheet name="FOREX CONV" sheetId="4" r:id="rId5"/>
    <sheet name="REGION CLASSIFICATION" sheetId="5" r:id="rId6"/>
    <sheet name="Analysis" sheetId="10" r:id="rId7"/>
  </sheets>
  <definedNames>
    <definedName name="_xlnm._FilterDatabase" localSheetId="6" hidden="1">Analysis!$A$36:$E$102</definedName>
    <definedName name="_xlnm._FilterDatabase" localSheetId="4" hidden="1">'FOREX CONV'!$A$1:$F$871</definedName>
    <definedName name="_xlnm._FilterDatabase" localSheetId="1" hidden="1">'FY14'!$A$1:$J$880</definedName>
    <definedName name="_xlnm._FilterDatabase" localSheetId="2" hidden="1">'FY15'!$A$1:$J$706</definedName>
    <definedName name="_xlnm._FilterDatabase" localSheetId="3" hidden="1">'FY16'!$A$1:$J$594</definedName>
    <definedName name="_xlnm._FilterDatabase" localSheetId="5" hidden="1">'REGION CLASSIFICATION'!$A$1:$B$67</definedName>
    <definedName name="_xlcn.WorksheetConnection_TopicsB2B81" hidden="1">Topics!$B$3:$B$9</definedName>
    <definedName name="Slicer_Region">#N/A</definedName>
    <definedName name="Slicer_Tim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Topics!$B$2:$B$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7" i="10" l="1"/>
  <c r="C156" i="10"/>
  <c r="C155" i="10"/>
  <c r="C154" i="10"/>
  <c r="C153" i="10"/>
  <c r="B154" i="10"/>
  <c r="B155" i="10"/>
  <c r="B156" i="10"/>
  <c r="B157" i="10"/>
  <c r="B153" i="10"/>
  <c r="C146" i="10" l="1"/>
  <c r="C147" i="10"/>
  <c r="C148" i="10"/>
  <c r="C149" i="10"/>
  <c r="C150" i="10"/>
  <c r="C7" i="10"/>
  <c r="D7" i="10"/>
  <c r="E7" i="10"/>
  <c r="F7" i="10"/>
  <c r="B7" i="10"/>
  <c r="C137" i="10"/>
  <c r="B137" i="10"/>
  <c r="C136" i="10"/>
  <c r="B136" i="10"/>
  <c r="C135" i="10"/>
  <c r="B135" i="10"/>
  <c r="C124" i="10"/>
  <c r="C125" i="10"/>
  <c r="C126" i="10"/>
  <c r="C127" i="10"/>
  <c r="C128" i="10"/>
  <c r="J2" i="1"/>
  <c r="F37" i="10" a="1"/>
  <c r="F37" i="10" s="1"/>
  <c r="D102" i="10"/>
  <c r="D101" i="10"/>
  <c r="D100" i="10"/>
  <c r="D90" i="10"/>
  <c r="D89" i="10"/>
  <c r="D80" i="10"/>
  <c r="D76" i="10"/>
  <c r="D73" i="10"/>
  <c r="D68" i="10"/>
  <c r="D67" i="10"/>
  <c r="D64" i="10"/>
  <c r="D63" i="10"/>
  <c r="D61" i="10"/>
  <c r="D57" i="10"/>
  <c r="D51" i="10"/>
  <c r="D49" i="10"/>
  <c r="D46" i="10"/>
  <c r="D39" i="10"/>
  <c r="D38" i="10"/>
  <c r="D37" i="10"/>
  <c r="C100" i="10"/>
  <c r="C93" i="10"/>
  <c r="C91" i="10"/>
  <c r="C87" i="10"/>
  <c r="C77" i="10"/>
  <c r="C76" i="10"/>
  <c r="C75" i="10"/>
  <c r="C68" i="10"/>
  <c r="C57" i="10"/>
  <c r="C53" i="10"/>
  <c r="C52" i="10"/>
  <c r="C51" i="10"/>
  <c r="C48" i="10"/>
  <c r="C46" i="10"/>
  <c r="C39" i="10"/>
  <c r="B101" i="10"/>
  <c r="B93" i="10"/>
  <c r="B91" i="10"/>
  <c r="B87" i="10"/>
  <c r="B79" i="10"/>
  <c r="B77" i="10"/>
  <c r="B67" i="10"/>
  <c r="B64" i="10"/>
  <c r="B63" i="10"/>
  <c r="B52" i="10"/>
  <c r="B48" i="10"/>
  <c r="B45" i="10"/>
  <c r="B40" i="10"/>
  <c r="C25" i="10"/>
  <c r="D25" i="10"/>
  <c r="E25" i="10"/>
  <c r="F25" i="10"/>
  <c r="B25" i="10"/>
  <c r="J594" i="3"/>
  <c r="J593" i="3"/>
  <c r="J592" i="3"/>
  <c r="J591" i="3"/>
  <c r="J590" i="3"/>
  <c r="J589" i="3"/>
  <c r="J588" i="3"/>
  <c r="J587" i="3"/>
  <c r="J586" i="3"/>
  <c r="J585" i="3"/>
  <c r="J584" i="3"/>
  <c r="J583" i="3"/>
  <c r="J582" i="3"/>
  <c r="J581" i="3"/>
  <c r="J580" i="3"/>
  <c r="J579" i="3"/>
  <c r="J578" i="3"/>
  <c r="J577" i="3"/>
  <c r="J576" i="3"/>
  <c r="J575" i="3"/>
  <c r="J574" i="3"/>
  <c r="J573" i="3"/>
  <c r="J572" i="3"/>
  <c r="J571" i="3"/>
  <c r="J570" i="3"/>
  <c r="J569" i="3"/>
  <c r="J568" i="3"/>
  <c r="J567" i="3"/>
  <c r="J566" i="3"/>
  <c r="J565" i="3"/>
  <c r="J564" i="3"/>
  <c r="J563" i="3"/>
  <c r="J562" i="3"/>
  <c r="J561" i="3"/>
  <c r="J560" i="3"/>
  <c r="J559" i="3"/>
  <c r="J558" i="3"/>
  <c r="J557" i="3"/>
  <c r="J556" i="3"/>
  <c r="J555" i="3"/>
  <c r="J554" i="3"/>
  <c r="J553" i="3"/>
  <c r="J552" i="3"/>
  <c r="J551" i="3"/>
  <c r="J550" i="3"/>
  <c r="J549" i="3"/>
  <c r="J548" i="3"/>
  <c r="J547" i="3"/>
  <c r="J546" i="3"/>
  <c r="J545" i="3"/>
  <c r="J544" i="3"/>
  <c r="J543" i="3"/>
  <c r="J542" i="3"/>
  <c r="J541" i="3"/>
  <c r="J540" i="3"/>
  <c r="J539" i="3"/>
  <c r="J538" i="3"/>
  <c r="J537" i="3"/>
  <c r="J536" i="3"/>
  <c r="J535" i="3"/>
  <c r="J534" i="3"/>
  <c r="J533" i="3"/>
  <c r="J532" i="3"/>
  <c r="J531" i="3"/>
  <c r="J530" i="3"/>
  <c r="J529" i="3"/>
  <c r="J528" i="3"/>
  <c r="J527" i="3"/>
  <c r="J526" i="3"/>
  <c r="J525" i="3"/>
  <c r="J524" i="3"/>
  <c r="J523" i="3"/>
  <c r="J522" i="3"/>
  <c r="J521" i="3"/>
  <c r="J520" i="3"/>
  <c r="J519" i="3"/>
  <c r="J518" i="3"/>
  <c r="J517" i="3"/>
  <c r="J516" i="3"/>
  <c r="J515" i="3"/>
  <c r="J514" i="3"/>
  <c r="J513" i="3"/>
  <c r="J512" i="3"/>
  <c r="J511" i="3"/>
  <c r="J510" i="3"/>
  <c r="J509" i="3"/>
  <c r="J508" i="3"/>
  <c r="J507" i="3"/>
  <c r="J506" i="3"/>
  <c r="J505" i="3"/>
  <c r="J504" i="3"/>
  <c r="J503" i="3"/>
  <c r="J502" i="3"/>
  <c r="J501" i="3"/>
  <c r="J500" i="3"/>
  <c r="J499" i="3"/>
  <c r="J498" i="3"/>
  <c r="J497" i="3"/>
  <c r="J496" i="3"/>
  <c r="J495" i="3"/>
  <c r="J494" i="3"/>
  <c r="J493" i="3"/>
  <c r="J492" i="3"/>
  <c r="J491" i="3"/>
  <c r="J490" i="3"/>
  <c r="J489" i="3"/>
  <c r="J488" i="3"/>
  <c r="J487" i="3"/>
  <c r="J486" i="3"/>
  <c r="J485" i="3"/>
  <c r="J484" i="3"/>
  <c r="J483" i="3"/>
  <c r="J482" i="3"/>
  <c r="J481" i="3"/>
  <c r="J480" i="3"/>
  <c r="J479" i="3"/>
  <c r="J478" i="3"/>
  <c r="J477" i="3"/>
  <c r="J476" i="3"/>
  <c r="J475" i="3"/>
  <c r="J474" i="3"/>
  <c r="J473" i="3"/>
  <c r="J472" i="3"/>
  <c r="J471" i="3"/>
  <c r="J470" i="3"/>
  <c r="J469" i="3"/>
  <c r="J468" i="3"/>
  <c r="J467" i="3"/>
  <c r="J466" i="3"/>
  <c r="J465" i="3"/>
  <c r="J464" i="3"/>
  <c r="J463" i="3"/>
  <c r="J462" i="3"/>
  <c r="J461" i="3"/>
  <c r="J460" i="3"/>
  <c r="J459" i="3"/>
  <c r="J458" i="3"/>
  <c r="J457" i="3"/>
  <c r="J456" i="3"/>
  <c r="J455" i="3"/>
  <c r="J454" i="3"/>
  <c r="J453" i="3"/>
  <c r="J452" i="3"/>
  <c r="J451" i="3"/>
  <c r="J450" i="3"/>
  <c r="J449" i="3"/>
  <c r="J448" i="3"/>
  <c r="J447" i="3"/>
  <c r="J446" i="3"/>
  <c r="J445" i="3"/>
  <c r="J444" i="3"/>
  <c r="J443" i="3"/>
  <c r="J442" i="3"/>
  <c r="J441" i="3"/>
  <c r="J440" i="3"/>
  <c r="J439" i="3"/>
  <c r="J438" i="3"/>
  <c r="J437" i="3"/>
  <c r="J436" i="3"/>
  <c r="J435" i="3"/>
  <c r="J434" i="3"/>
  <c r="J433" i="3"/>
  <c r="J432" i="3"/>
  <c r="J431" i="3"/>
  <c r="J430" i="3"/>
  <c r="J429" i="3"/>
  <c r="J428" i="3"/>
  <c r="J427" i="3"/>
  <c r="J426" i="3"/>
  <c r="J425" i="3"/>
  <c r="J424" i="3"/>
  <c r="J423" i="3"/>
  <c r="J422" i="3"/>
  <c r="J421" i="3"/>
  <c r="J420" i="3"/>
  <c r="J419" i="3"/>
  <c r="J418" i="3"/>
  <c r="J417" i="3"/>
  <c r="J416" i="3"/>
  <c r="J415" i="3"/>
  <c r="J414" i="3"/>
  <c r="J413" i="3"/>
  <c r="J412" i="3"/>
  <c r="J411" i="3"/>
  <c r="J410" i="3"/>
  <c r="J409" i="3"/>
  <c r="J408" i="3"/>
  <c r="J407" i="3"/>
  <c r="J406" i="3"/>
  <c r="J405" i="3"/>
  <c r="J404" i="3"/>
  <c r="J403" i="3"/>
  <c r="J402" i="3"/>
  <c r="J401" i="3"/>
  <c r="J400" i="3"/>
  <c r="J399" i="3"/>
  <c r="J398" i="3"/>
  <c r="J397" i="3"/>
  <c r="J396" i="3"/>
  <c r="J395" i="3"/>
  <c r="J394" i="3"/>
  <c r="J393" i="3"/>
  <c r="J392" i="3"/>
  <c r="J391" i="3"/>
  <c r="J390" i="3"/>
  <c r="J389" i="3"/>
  <c r="J388" i="3"/>
  <c r="J387" i="3"/>
  <c r="J386" i="3"/>
  <c r="J385" i="3"/>
  <c r="J384" i="3"/>
  <c r="J383" i="3"/>
  <c r="J382" i="3"/>
  <c r="J381" i="3"/>
  <c r="J380" i="3"/>
  <c r="J379" i="3"/>
  <c r="J378" i="3"/>
  <c r="J377" i="3"/>
  <c r="J376" i="3"/>
  <c r="J375" i="3"/>
  <c r="J374" i="3"/>
  <c r="J373" i="3"/>
  <c r="J372" i="3"/>
  <c r="J371" i="3"/>
  <c r="J370" i="3"/>
  <c r="J369" i="3"/>
  <c r="J368" i="3"/>
  <c r="J367" i="3"/>
  <c r="J366" i="3"/>
  <c r="J365" i="3"/>
  <c r="J364" i="3"/>
  <c r="J363" i="3"/>
  <c r="J362" i="3"/>
  <c r="J361" i="3"/>
  <c r="J360" i="3"/>
  <c r="J359" i="3"/>
  <c r="J358" i="3"/>
  <c r="J357" i="3"/>
  <c r="J35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J2" i="3"/>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C123" i="10" l="1"/>
  <c r="C117" i="10"/>
  <c r="F117" i="10"/>
  <c r="E117" i="10"/>
  <c r="B117" i="10"/>
  <c r="D117" i="10"/>
  <c r="G117" i="10"/>
  <c r="E63" i="10"/>
  <c r="G12" i="10"/>
  <c r="H594" i="3"/>
  <c r="I594" i="3" s="1"/>
  <c r="H593" i="3"/>
  <c r="I593" i="3" s="1"/>
  <c r="H592" i="3"/>
  <c r="I592" i="3" s="1"/>
  <c r="H591" i="3"/>
  <c r="I591" i="3" s="1"/>
  <c r="H590" i="3"/>
  <c r="I590" i="3" s="1"/>
  <c r="H589" i="3"/>
  <c r="I589" i="3" s="1"/>
  <c r="H588" i="3"/>
  <c r="I588" i="3" s="1"/>
  <c r="H587" i="3"/>
  <c r="I587" i="3" s="1"/>
  <c r="H586" i="3"/>
  <c r="I586" i="3" s="1"/>
  <c r="H585" i="3"/>
  <c r="I585" i="3" s="1"/>
  <c r="H584" i="3"/>
  <c r="I584" i="3" s="1"/>
  <c r="H583" i="3"/>
  <c r="I583" i="3" s="1"/>
  <c r="H582" i="3"/>
  <c r="I582" i="3" s="1"/>
  <c r="H581" i="3"/>
  <c r="I581" i="3" s="1"/>
  <c r="H580" i="3"/>
  <c r="I580" i="3" s="1"/>
  <c r="H579" i="3"/>
  <c r="I579" i="3" s="1"/>
  <c r="H578" i="3"/>
  <c r="I578" i="3" s="1"/>
  <c r="H577" i="3"/>
  <c r="I577" i="3" s="1"/>
  <c r="H576" i="3"/>
  <c r="I576" i="3" s="1"/>
  <c r="H575" i="3"/>
  <c r="I575" i="3" s="1"/>
  <c r="H574" i="3"/>
  <c r="I574" i="3" s="1"/>
  <c r="H573" i="3"/>
  <c r="I573" i="3" s="1"/>
  <c r="H572" i="3"/>
  <c r="I572" i="3" s="1"/>
  <c r="H571" i="3"/>
  <c r="I571" i="3" s="1"/>
  <c r="H570" i="3"/>
  <c r="I570" i="3" s="1"/>
  <c r="H569" i="3"/>
  <c r="I569" i="3" s="1"/>
  <c r="H568" i="3"/>
  <c r="I568" i="3" s="1"/>
  <c r="H567" i="3"/>
  <c r="I567" i="3" s="1"/>
  <c r="H566" i="3"/>
  <c r="I566" i="3" s="1"/>
  <c r="H565" i="3"/>
  <c r="I565" i="3" s="1"/>
  <c r="H564" i="3"/>
  <c r="I564" i="3" s="1"/>
  <c r="H563" i="3"/>
  <c r="I563" i="3" s="1"/>
  <c r="H562" i="3"/>
  <c r="I562" i="3" s="1"/>
  <c r="H561" i="3"/>
  <c r="I561" i="3" s="1"/>
  <c r="H560" i="3"/>
  <c r="I560" i="3" s="1"/>
  <c r="H559" i="3"/>
  <c r="I559" i="3" s="1"/>
  <c r="H558" i="3"/>
  <c r="I558" i="3" s="1"/>
  <c r="H557" i="3"/>
  <c r="I557" i="3" s="1"/>
  <c r="H556" i="3"/>
  <c r="I556" i="3" s="1"/>
  <c r="H555" i="3"/>
  <c r="I555" i="3" s="1"/>
  <c r="H554" i="3"/>
  <c r="I554" i="3" s="1"/>
  <c r="H553" i="3"/>
  <c r="I553" i="3" s="1"/>
  <c r="H552" i="3"/>
  <c r="I552" i="3" s="1"/>
  <c r="H551" i="3"/>
  <c r="I551" i="3" s="1"/>
  <c r="H550" i="3"/>
  <c r="I550" i="3" s="1"/>
  <c r="H549" i="3"/>
  <c r="I549" i="3" s="1"/>
  <c r="H548" i="3"/>
  <c r="I548" i="3" s="1"/>
  <c r="H547" i="3"/>
  <c r="I547" i="3" s="1"/>
  <c r="H546" i="3"/>
  <c r="I546" i="3" s="1"/>
  <c r="H545" i="3"/>
  <c r="I545" i="3" s="1"/>
  <c r="H544" i="3"/>
  <c r="I544" i="3" s="1"/>
  <c r="H543" i="3"/>
  <c r="I543" i="3" s="1"/>
  <c r="H542" i="3"/>
  <c r="I542" i="3" s="1"/>
  <c r="H541" i="3"/>
  <c r="I541" i="3" s="1"/>
  <c r="H540" i="3"/>
  <c r="I540" i="3" s="1"/>
  <c r="H539" i="3"/>
  <c r="I539" i="3" s="1"/>
  <c r="H538" i="3"/>
  <c r="I538" i="3" s="1"/>
  <c r="H537" i="3"/>
  <c r="I537" i="3" s="1"/>
  <c r="H536" i="3"/>
  <c r="I536" i="3" s="1"/>
  <c r="H535" i="3"/>
  <c r="I535" i="3" s="1"/>
  <c r="H534" i="3"/>
  <c r="I534" i="3" s="1"/>
  <c r="H533" i="3"/>
  <c r="I533" i="3" s="1"/>
  <c r="H532" i="3"/>
  <c r="I532" i="3" s="1"/>
  <c r="H531" i="3"/>
  <c r="I531" i="3" s="1"/>
  <c r="H530" i="3"/>
  <c r="I530" i="3" s="1"/>
  <c r="H529" i="3"/>
  <c r="I529" i="3" s="1"/>
  <c r="H528" i="3"/>
  <c r="I528" i="3" s="1"/>
  <c r="H527" i="3"/>
  <c r="I527" i="3" s="1"/>
  <c r="H526" i="3"/>
  <c r="I526" i="3" s="1"/>
  <c r="H525" i="3"/>
  <c r="I525" i="3" s="1"/>
  <c r="H524" i="3"/>
  <c r="I524" i="3" s="1"/>
  <c r="H523" i="3"/>
  <c r="I523" i="3" s="1"/>
  <c r="H522" i="3"/>
  <c r="I522" i="3" s="1"/>
  <c r="H521" i="3"/>
  <c r="I521" i="3" s="1"/>
  <c r="H520" i="3"/>
  <c r="I520" i="3" s="1"/>
  <c r="H519" i="3"/>
  <c r="I519" i="3" s="1"/>
  <c r="H518" i="3"/>
  <c r="I518" i="3" s="1"/>
  <c r="H517" i="3"/>
  <c r="I517" i="3" s="1"/>
  <c r="H516" i="3"/>
  <c r="I516" i="3" s="1"/>
  <c r="H515" i="3"/>
  <c r="I515" i="3" s="1"/>
  <c r="H514" i="3"/>
  <c r="I514" i="3" s="1"/>
  <c r="H513" i="3"/>
  <c r="I513" i="3" s="1"/>
  <c r="H512" i="3"/>
  <c r="I512" i="3" s="1"/>
  <c r="H511" i="3"/>
  <c r="I511" i="3" s="1"/>
  <c r="H510" i="3"/>
  <c r="I510" i="3" s="1"/>
  <c r="H509" i="3"/>
  <c r="I509" i="3" s="1"/>
  <c r="H508" i="3"/>
  <c r="I508" i="3" s="1"/>
  <c r="H507" i="3"/>
  <c r="I507" i="3" s="1"/>
  <c r="H506" i="3"/>
  <c r="I506" i="3" s="1"/>
  <c r="H505" i="3"/>
  <c r="I505" i="3" s="1"/>
  <c r="H504" i="3"/>
  <c r="I504" i="3" s="1"/>
  <c r="H503" i="3"/>
  <c r="I503" i="3" s="1"/>
  <c r="H502" i="3"/>
  <c r="I502" i="3" s="1"/>
  <c r="H501" i="3"/>
  <c r="I501" i="3" s="1"/>
  <c r="H500" i="3"/>
  <c r="I500" i="3" s="1"/>
  <c r="H499" i="3"/>
  <c r="I499" i="3" s="1"/>
  <c r="H498" i="3"/>
  <c r="I498" i="3" s="1"/>
  <c r="H497" i="3"/>
  <c r="I497" i="3" s="1"/>
  <c r="H496" i="3"/>
  <c r="I496" i="3" s="1"/>
  <c r="H495" i="3"/>
  <c r="I495" i="3" s="1"/>
  <c r="H494" i="3"/>
  <c r="I494" i="3" s="1"/>
  <c r="H493" i="3"/>
  <c r="I493" i="3" s="1"/>
  <c r="H492" i="3"/>
  <c r="I492" i="3" s="1"/>
  <c r="H491" i="3"/>
  <c r="I491" i="3" s="1"/>
  <c r="H490" i="3"/>
  <c r="I490" i="3" s="1"/>
  <c r="H489" i="3"/>
  <c r="I489" i="3" s="1"/>
  <c r="H488" i="3"/>
  <c r="I488" i="3" s="1"/>
  <c r="H487" i="3"/>
  <c r="I487" i="3" s="1"/>
  <c r="H486" i="3"/>
  <c r="I486" i="3" s="1"/>
  <c r="H485" i="3"/>
  <c r="I485" i="3" s="1"/>
  <c r="H484" i="3"/>
  <c r="I484" i="3" s="1"/>
  <c r="H483" i="3"/>
  <c r="I483" i="3" s="1"/>
  <c r="H482" i="3"/>
  <c r="I482" i="3" s="1"/>
  <c r="H481" i="3"/>
  <c r="I481" i="3" s="1"/>
  <c r="H480" i="3"/>
  <c r="I480" i="3" s="1"/>
  <c r="H479" i="3"/>
  <c r="I479" i="3" s="1"/>
  <c r="H478" i="3"/>
  <c r="I478" i="3" s="1"/>
  <c r="H477" i="3"/>
  <c r="I477" i="3" s="1"/>
  <c r="H476" i="3"/>
  <c r="I476" i="3" s="1"/>
  <c r="H475" i="3"/>
  <c r="I475" i="3" s="1"/>
  <c r="H474" i="3"/>
  <c r="I474" i="3" s="1"/>
  <c r="H473" i="3"/>
  <c r="I473" i="3" s="1"/>
  <c r="H472" i="3"/>
  <c r="I472" i="3" s="1"/>
  <c r="H471" i="3"/>
  <c r="I471" i="3" s="1"/>
  <c r="H470" i="3"/>
  <c r="I470" i="3" s="1"/>
  <c r="H469" i="3"/>
  <c r="I469" i="3" s="1"/>
  <c r="H468" i="3"/>
  <c r="I468" i="3" s="1"/>
  <c r="H467" i="3"/>
  <c r="I467" i="3" s="1"/>
  <c r="H466" i="3"/>
  <c r="I466" i="3" s="1"/>
  <c r="H465" i="3"/>
  <c r="I465" i="3" s="1"/>
  <c r="H464" i="3"/>
  <c r="I464" i="3" s="1"/>
  <c r="H463" i="3"/>
  <c r="I463" i="3" s="1"/>
  <c r="H462" i="3"/>
  <c r="I462" i="3" s="1"/>
  <c r="H461" i="3"/>
  <c r="I461" i="3" s="1"/>
  <c r="H460" i="3"/>
  <c r="I460" i="3" s="1"/>
  <c r="H459" i="3"/>
  <c r="I459" i="3" s="1"/>
  <c r="H458" i="3"/>
  <c r="I458" i="3" s="1"/>
  <c r="H457" i="3"/>
  <c r="I457" i="3" s="1"/>
  <c r="H456" i="3"/>
  <c r="I456" i="3" s="1"/>
  <c r="H455" i="3"/>
  <c r="I455" i="3" s="1"/>
  <c r="H454" i="3"/>
  <c r="I454" i="3" s="1"/>
  <c r="H453" i="3"/>
  <c r="I453" i="3" s="1"/>
  <c r="H452" i="3"/>
  <c r="I452" i="3" s="1"/>
  <c r="H451" i="3"/>
  <c r="I451" i="3" s="1"/>
  <c r="H450" i="3"/>
  <c r="I450" i="3" s="1"/>
  <c r="H449" i="3"/>
  <c r="I449" i="3" s="1"/>
  <c r="H448" i="3"/>
  <c r="I448" i="3" s="1"/>
  <c r="H447" i="3"/>
  <c r="I447" i="3" s="1"/>
  <c r="H446" i="3"/>
  <c r="I446" i="3" s="1"/>
  <c r="H445" i="3"/>
  <c r="I445" i="3" s="1"/>
  <c r="H444" i="3"/>
  <c r="I444" i="3" s="1"/>
  <c r="H443" i="3"/>
  <c r="I443" i="3" s="1"/>
  <c r="H442" i="3"/>
  <c r="I442" i="3" s="1"/>
  <c r="H441" i="3"/>
  <c r="I441" i="3" s="1"/>
  <c r="H440" i="3"/>
  <c r="I440" i="3" s="1"/>
  <c r="H439" i="3"/>
  <c r="I439" i="3" s="1"/>
  <c r="H438" i="3"/>
  <c r="I438" i="3" s="1"/>
  <c r="H437" i="3"/>
  <c r="I437" i="3" s="1"/>
  <c r="H436" i="3"/>
  <c r="I436" i="3" s="1"/>
  <c r="H435" i="3"/>
  <c r="I435" i="3" s="1"/>
  <c r="H434" i="3"/>
  <c r="I434" i="3" s="1"/>
  <c r="H433" i="3"/>
  <c r="I433" i="3" s="1"/>
  <c r="H432" i="3"/>
  <c r="I432" i="3" s="1"/>
  <c r="H431" i="3"/>
  <c r="I431" i="3" s="1"/>
  <c r="H430" i="3"/>
  <c r="I430" i="3" s="1"/>
  <c r="H429" i="3"/>
  <c r="I429" i="3" s="1"/>
  <c r="H428" i="3"/>
  <c r="I428" i="3" s="1"/>
  <c r="H427" i="3"/>
  <c r="I427" i="3" s="1"/>
  <c r="H426" i="3"/>
  <c r="I426" i="3" s="1"/>
  <c r="H425" i="3"/>
  <c r="I425" i="3" s="1"/>
  <c r="H424" i="3"/>
  <c r="I424" i="3" s="1"/>
  <c r="H423" i="3"/>
  <c r="I423" i="3" s="1"/>
  <c r="H422" i="3"/>
  <c r="I422" i="3" s="1"/>
  <c r="H421" i="3"/>
  <c r="I421" i="3" s="1"/>
  <c r="H420" i="3"/>
  <c r="I420" i="3" s="1"/>
  <c r="H419" i="3"/>
  <c r="I419" i="3" s="1"/>
  <c r="H418" i="3"/>
  <c r="I418" i="3" s="1"/>
  <c r="H417" i="3"/>
  <c r="I417" i="3" s="1"/>
  <c r="H416" i="3"/>
  <c r="I416" i="3" s="1"/>
  <c r="H415" i="3"/>
  <c r="I415" i="3" s="1"/>
  <c r="H414" i="3"/>
  <c r="I414" i="3" s="1"/>
  <c r="H413" i="3"/>
  <c r="I413" i="3" s="1"/>
  <c r="H412" i="3"/>
  <c r="I412" i="3" s="1"/>
  <c r="H411" i="3"/>
  <c r="I411" i="3" s="1"/>
  <c r="H410" i="3"/>
  <c r="I410" i="3" s="1"/>
  <c r="H409" i="3"/>
  <c r="I409" i="3" s="1"/>
  <c r="H408" i="3"/>
  <c r="I408" i="3" s="1"/>
  <c r="H407" i="3"/>
  <c r="I407" i="3" s="1"/>
  <c r="H406" i="3"/>
  <c r="I406" i="3" s="1"/>
  <c r="H405" i="3"/>
  <c r="I405" i="3" s="1"/>
  <c r="H404" i="3"/>
  <c r="I404" i="3" s="1"/>
  <c r="H403" i="3"/>
  <c r="I403" i="3" s="1"/>
  <c r="H402" i="3"/>
  <c r="I402" i="3" s="1"/>
  <c r="H401" i="3"/>
  <c r="I401" i="3" s="1"/>
  <c r="H400" i="3"/>
  <c r="I400" i="3" s="1"/>
  <c r="H399" i="3"/>
  <c r="I399" i="3" s="1"/>
  <c r="H398" i="3"/>
  <c r="I398" i="3" s="1"/>
  <c r="H397" i="3"/>
  <c r="I397" i="3" s="1"/>
  <c r="H396" i="3"/>
  <c r="I396" i="3" s="1"/>
  <c r="H395" i="3"/>
  <c r="I395" i="3" s="1"/>
  <c r="H394" i="3"/>
  <c r="I394" i="3" s="1"/>
  <c r="H393" i="3"/>
  <c r="I393" i="3" s="1"/>
  <c r="H392" i="3"/>
  <c r="I392" i="3" s="1"/>
  <c r="H391" i="3"/>
  <c r="I391" i="3" s="1"/>
  <c r="H390" i="3"/>
  <c r="I390" i="3" s="1"/>
  <c r="H389" i="3"/>
  <c r="I389" i="3" s="1"/>
  <c r="H388" i="3"/>
  <c r="I388" i="3" s="1"/>
  <c r="H387" i="3"/>
  <c r="I387" i="3" s="1"/>
  <c r="H386" i="3"/>
  <c r="I386" i="3" s="1"/>
  <c r="H385" i="3"/>
  <c r="I385" i="3" s="1"/>
  <c r="H384" i="3"/>
  <c r="I384" i="3" s="1"/>
  <c r="H383" i="3"/>
  <c r="I383" i="3" s="1"/>
  <c r="H382" i="3"/>
  <c r="I382" i="3" s="1"/>
  <c r="H381" i="3"/>
  <c r="I381" i="3" s="1"/>
  <c r="H380" i="3"/>
  <c r="I380" i="3" s="1"/>
  <c r="H379" i="3"/>
  <c r="I379" i="3" s="1"/>
  <c r="H378" i="3"/>
  <c r="I378" i="3" s="1"/>
  <c r="H377" i="3"/>
  <c r="I377" i="3" s="1"/>
  <c r="H376" i="3"/>
  <c r="I376" i="3" s="1"/>
  <c r="H375" i="3"/>
  <c r="I375" i="3" s="1"/>
  <c r="H374" i="3"/>
  <c r="I374" i="3" s="1"/>
  <c r="H373" i="3"/>
  <c r="I373" i="3" s="1"/>
  <c r="H372" i="3"/>
  <c r="I372" i="3" s="1"/>
  <c r="H371" i="3"/>
  <c r="I371" i="3" s="1"/>
  <c r="H370" i="3"/>
  <c r="I370" i="3" s="1"/>
  <c r="H369" i="3"/>
  <c r="I369" i="3" s="1"/>
  <c r="H368" i="3"/>
  <c r="I368" i="3" s="1"/>
  <c r="H367" i="3"/>
  <c r="I367" i="3" s="1"/>
  <c r="H366" i="3"/>
  <c r="I366" i="3" s="1"/>
  <c r="H365" i="3"/>
  <c r="I365" i="3" s="1"/>
  <c r="H364" i="3"/>
  <c r="I364" i="3" s="1"/>
  <c r="H363" i="3"/>
  <c r="I363" i="3" s="1"/>
  <c r="H362" i="3"/>
  <c r="I362" i="3" s="1"/>
  <c r="H361" i="3"/>
  <c r="I361" i="3" s="1"/>
  <c r="H360" i="3"/>
  <c r="I360" i="3" s="1"/>
  <c r="H359" i="3"/>
  <c r="I359" i="3" s="1"/>
  <c r="H358" i="3"/>
  <c r="I358" i="3" s="1"/>
  <c r="H357" i="3"/>
  <c r="I357" i="3" s="1"/>
  <c r="H356" i="3"/>
  <c r="I356" i="3" s="1"/>
  <c r="H355" i="3"/>
  <c r="I355" i="3" s="1"/>
  <c r="H354" i="3"/>
  <c r="I354" i="3" s="1"/>
  <c r="H353" i="3"/>
  <c r="I353" i="3" s="1"/>
  <c r="H352" i="3"/>
  <c r="I352" i="3" s="1"/>
  <c r="H351" i="3"/>
  <c r="I351" i="3" s="1"/>
  <c r="H350" i="3"/>
  <c r="I350" i="3" s="1"/>
  <c r="H349" i="3"/>
  <c r="I349" i="3" s="1"/>
  <c r="H348" i="3"/>
  <c r="I348" i="3" s="1"/>
  <c r="H347" i="3"/>
  <c r="I347" i="3" s="1"/>
  <c r="H346" i="3"/>
  <c r="I346" i="3" s="1"/>
  <c r="H345" i="3"/>
  <c r="I345" i="3" s="1"/>
  <c r="H344" i="3"/>
  <c r="I344" i="3" s="1"/>
  <c r="H343" i="3"/>
  <c r="I343" i="3" s="1"/>
  <c r="H342" i="3"/>
  <c r="I342" i="3" s="1"/>
  <c r="H341" i="3"/>
  <c r="I341" i="3" s="1"/>
  <c r="H340" i="3"/>
  <c r="I340" i="3" s="1"/>
  <c r="H339" i="3"/>
  <c r="I339" i="3" s="1"/>
  <c r="H338" i="3"/>
  <c r="I338" i="3" s="1"/>
  <c r="H337" i="3"/>
  <c r="I337" i="3" s="1"/>
  <c r="H336" i="3"/>
  <c r="I336" i="3" s="1"/>
  <c r="H335" i="3"/>
  <c r="I335" i="3" s="1"/>
  <c r="H334" i="3"/>
  <c r="I334" i="3" s="1"/>
  <c r="H333" i="3"/>
  <c r="I333" i="3" s="1"/>
  <c r="H332" i="3"/>
  <c r="I332" i="3" s="1"/>
  <c r="H331" i="3"/>
  <c r="I331" i="3" s="1"/>
  <c r="H330" i="3"/>
  <c r="I330" i="3" s="1"/>
  <c r="H329" i="3"/>
  <c r="I329" i="3" s="1"/>
  <c r="H328" i="3"/>
  <c r="I328" i="3" s="1"/>
  <c r="H327" i="3"/>
  <c r="I327" i="3" s="1"/>
  <c r="H326" i="3"/>
  <c r="I326" i="3" s="1"/>
  <c r="H325" i="3"/>
  <c r="I325" i="3" s="1"/>
  <c r="H324" i="3"/>
  <c r="I324" i="3" s="1"/>
  <c r="H323" i="3"/>
  <c r="I323" i="3" s="1"/>
  <c r="H322" i="3"/>
  <c r="I322" i="3" s="1"/>
  <c r="H321" i="3"/>
  <c r="I321" i="3" s="1"/>
  <c r="H320" i="3"/>
  <c r="I320" i="3" s="1"/>
  <c r="H319" i="3"/>
  <c r="I319" i="3" s="1"/>
  <c r="H318" i="3"/>
  <c r="I318" i="3" s="1"/>
  <c r="H317" i="3"/>
  <c r="I317" i="3" s="1"/>
  <c r="H316" i="3"/>
  <c r="I316" i="3" s="1"/>
  <c r="H315" i="3"/>
  <c r="I315" i="3" s="1"/>
  <c r="H314" i="3"/>
  <c r="I314" i="3" s="1"/>
  <c r="H313" i="3"/>
  <c r="I313" i="3" s="1"/>
  <c r="H312" i="3"/>
  <c r="I312" i="3" s="1"/>
  <c r="H311" i="3"/>
  <c r="I311" i="3" s="1"/>
  <c r="H310" i="3"/>
  <c r="I310" i="3" s="1"/>
  <c r="H309" i="3"/>
  <c r="I309" i="3" s="1"/>
  <c r="H308" i="3"/>
  <c r="I308" i="3" s="1"/>
  <c r="H307" i="3"/>
  <c r="I307" i="3" s="1"/>
  <c r="H306" i="3"/>
  <c r="I306" i="3" s="1"/>
  <c r="H305" i="3"/>
  <c r="I305" i="3" s="1"/>
  <c r="H304" i="3"/>
  <c r="I304" i="3" s="1"/>
  <c r="H303" i="3"/>
  <c r="I303" i="3" s="1"/>
  <c r="H302" i="3"/>
  <c r="I302" i="3" s="1"/>
  <c r="H301" i="3"/>
  <c r="I301" i="3" s="1"/>
  <c r="H300" i="3"/>
  <c r="I300" i="3" s="1"/>
  <c r="H299" i="3"/>
  <c r="I299" i="3" s="1"/>
  <c r="H298" i="3"/>
  <c r="I298" i="3" s="1"/>
  <c r="H297" i="3"/>
  <c r="I297" i="3" s="1"/>
  <c r="H296" i="3"/>
  <c r="I296" i="3" s="1"/>
  <c r="H295" i="3"/>
  <c r="I295" i="3" s="1"/>
  <c r="H294" i="3"/>
  <c r="I294" i="3" s="1"/>
  <c r="H293" i="3"/>
  <c r="I293" i="3" s="1"/>
  <c r="H292" i="3"/>
  <c r="I292" i="3" s="1"/>
  <c r="H291" i="3"/>
  <c r="I291" i="3" s="1"/>
  <c r="H290" i="3"/>
  <c r="I290" i="3" s="1"/>
  <c r="H289" i="3"/>
  <c r="I289" i="3" s="1"/>
  <c r="H288" i="3"/>
  <c r="I288" i="3" s="1"/>
  <c r="H287" i="3"/>
  <c r="I287" i="3" s="1"/>
  <c r="H286" i="3"/>
  <c r="I286" i="3" s="1"/>
  <c r="H285" i="3"/>
  <c r="I285" i="3" s="1"/>
  <c r="H284" i="3"/>
  <c r="I284" i="3" s="1"/>
  <c r="H283" i="3"/>
  <c r="I283" i="3" s="1"/>
  <c r="H282" i="3"/>
  <c r="I282" i="3" s="1"/>
  <c r="H281" i="3"/>
  <c r="I281" i="3" s="1"/>
  <c r="H280" i="3"/>
  <c r="I280" i="3" s="1"/>
  <c r="H279" i="3"/>
  <c r="I279" i="3" s="1"/>
  <c r="H278" i="3"/>
  <c r="I278" i="3" s="1"/>
  <c r="H277" i="3"/>
  <c r="I277" i="3" s="1"/>
  <c r="H276" i="3"/>
  <c r="I276" i="3" s="1"/>
  <c r="H275" i="3"/>
  <c r="I275" i="3" s="1"/>
  <c r="H274" i="3"/>
  <c r="I274" i="3" s="1"/>
  <c r="H273" i="3"/>
  <c r="I273" i="3" s="1"/>
  <c r="H272" i="3"/>
  <c r="I272" i="3" s="1"/>
  <c r="H271" i="3"/>
  <c r="I271" i="3" s="1"/>
  <c r="H270" i="3"/>
  <c r="I270" i="3" s="1"/>
  <c r="H269" i="3"/>
  <c r="I269" i="3" s="1"/>
  <c r="H268" i="3"/>
  <c r="I268" i="3" s="1"/>
  <c r="H267" i="3"/>
  <c r="I267" i="3" s="1"/>
  <c r="H266" i="3"/>
  <c r="I266" i="3" s="1"/>
  <c r="H265" i="3"/>
  <c r="I265" i="3" s="1"/>
  <c r="H264" i="3"/>
  <c r="I264" i="3" s="1"/>
  <c r="H263" i="3"/>
  <c r="I263" i="3" s="1"/>
  <c r="H262" i="3"/>
  <c r="I262" i="3" s="1"/>
  <c r="H261" i="3"/>
  <c r="I261" i="3" s="1"/>
  <c r="H260" i="3"/>
  <c r="I260" i="3" s="1"/>
  <c r="H259" i="3"/>
  <c r="I259" i="3" s="1"/>
  <c r="H258" i="3"/>
  <c r="I258" i="3" s="1"/>
  <c r="H257" i="3"/>
  <c r="I257" i="3" s="1"/>
  <c r="H256" i="3"/>
  <c r="I256" i="3" s="1"/>
  <c r="H255" i="3"/>
  <c r="I255" i="3" s="1"/>
  <c r="H254" i="3"/>
  <c r="I254" i="3" s="1"/>
  <c r="H253" i="3"/>
  <c r="I253" i="3" s="1"/>
  <c r="H252" i="3"/>
  <c r="I252" i="3" s="1"/>
  <c r="H251" i="3"/>
  <c r="I251" i="3" s="1"/>
  <c r="H250" i="3"/>
  <c r="I250" i="3" s="1"/>
  <c r="H249" i="3"/>
  <c r="I249" i="3" s="1"/>
  <c r="H248" i="3"/>
  <c r="I248" i="3" s="1"/>
  <c r="H247" i="3"/>
  <c r="I247" i="3" s="1"/>
  <c r="H246" i="3"/>
  <c r="I246" i="3" s="1"/>
  <c r="H245" i="3"/>
  <c r="I245" i="3" s="1"/>
  <c r="H244" i="3"/>
  <c r="I244" i="3" s="1"/>
  <c r="H243" i="3"/>
  <c r="I243" i="3" s="1"/>
  <c r="H242" i="3"/>
  <c r="I242" i="3" s="1"/>
  <c r="H241" i="3"/>
  <c r="I241" i="3" s="1"/>
  <c r="H240" i="3"/>
  <c r="I240" i="3" s="1"/>
  <c r="H239" i="3"/>
  <c r="I239" i="3" s="1"/>
  <c r="H238" i="3"/>
  <c r="I238" i="3" s="1"/>
  <c r="H237" i="3"/>
  <c r="I237" i="3" s="1"/>
  <c r="H236" i="3"/>
  <c r="I236" i="3" s="1"/>
  <c r="H235" i="3"/>
  <c r="I235" i="3" s="1"/>
  <c r="H234" i="3"/>
  <c r="I234" i="3" s="1"/>
  <c r="H233" i="3"/>
  <c r="I233" i="3" s="1"/>
  <c r="H232" i="3"/>
  <c r="I232" i="3" s="1"/>
  <c r="H231" i="3"/>
  <c r="I231" i="3" s="1"/>
  <c r="H230" i="3"/>
  <c r="I230" i="3" s="1"/>
  <c r="H229" i="3"/>
  <c r="I229" i="3" s="1"/>
  <c r="H228" i="3"/>
  <c r="I228" i="3" s="1"/>
  <c r="H227" i="3"/>
  <c r="I227" i="3" s="1"/>
  <c r="H226" i="3"/>
  <c r="I226" i="3" s="1"/>
  <c r="H225" i="3"/>
  <c r="I225" i="3" s="1"/>
  <c r="H224" i="3"/>
  <c r="I224" i="3" s="1"/>
  <c r="H223" i="3"/>
  <c r="I223" i="3" s="1"/>
  <c r="H222" i="3"/>
  <c r="I222" i="3" s="1"/>
  <c r="H221" i="3"/>
  <c r="I221" i="3" s="1"/>
  <c r="H220" i="3"/>
  <c r="I220" i="3" s="1"/>
  <c r="H219" i="3"/>
  <c r="I219" i="3" s="1"/>
  <c r="H218" i="3"/>
  <c r="I218" i="3" s="1"/>
  <c r="H217" i="3"/>
  <c r="I217" i="3" s="1"/>
  <c r="H216" i="3"/>
  <c r="I216" i="3" s="1"/>
  <c r="H215" i="3"/>
  <c r="I215" i="3" s="1"/>
  <c r="H214" i="3"/>
  <c r="I214" i="3" s="1"/>
  <c r="H213" i="3"/>
  <c r="I213" i="3" s="1"/>
  <c r="H212" i="3"/>
  <c r="I212" i="3" s="1"/>
  <c r="H211" i="3"/>
  <c r="I211" i="3" s="1"/>
  <c r="H210" i="3"/>
  <c r="I210" i="3" s="1"/>
  <c r="H209" i="3"/>
  <c r="I209" i="3" s="1"/>
  <c r="H208" i="3"/>
  <c r="I208" i="3" s="1"/>
  <c r="H207" i="3"/>
  <c r="I207" i="3" s="1"/>
  <c r="H206" i="3"/>
  <c r="I206" i="3" s="1"/>
  <c r="H205" i="3"/>
  <c r="I205" i="3" s="1"/>
  <c r="H204" i="3"/>
  <c r="I204" i="3" s="1"/>
  <c r="H203" i="3"/>
  <c r="I203" i="3" s="1"/>
  <c r="H202" i="3"/>
  <c r="I202" i="3" s="1"/>
  <c r="H201" i="3"/>
  <c r="I201" i="3" s="1"/>
  <c r="D75" i="10" s="1"/>
  <c r="H200" i="3"/>
  <c r="I200" i="3" s="1"/>
  <c r="H199" i="3"/>
  <c r="I199" i="3" s="1"/>
  <c r="H198" i="3"/>
  <c r="I198" i="3" s="1"/>
  <c r="H197" i="3"/>
  <c r="I197" i="3" s="1"/>
  <c r="H196" i="3"/>
  <c r="I196" i="3" s="1"/>
  <c r="H195" i="3"/>
  <c r="I195" i="3" s="1"/>
  <c r="H194" i="3"/>
  <c r="I194" i="3" s="1"/>
  <c r="H193" i="3"/>
  <c r="I193" i="3" s="1"/>
  <c r="H192" i="3"/>
  <c r="I192" i="3" s="1"/>
  <c r="H191" i="3"/>
  <c r="I191" i="3" s="1"/>
  <c r="H190" i="3"/>
  <c r="I190" i="3" s="1"/>
  <c r="H189" i="3"/>
  <c r="I189" i="3" s="1"/>
  <c r="H188" i="3"/>
  <c r="I188" i="3" s="1"/>
  <c r="H187" i="3"/>
  <c r="I187" i="3" s="1"/>
  <c r="H186" i="3"/>
  <c r="I186" i="3" s="1"/>
  <c r="H185" i="3"/>
  <c r="I185" i="3" s="1"/>
  <c r="H184" i="3"/>
  <c r="I184" i="3" s="1"/>
  <c r="H183" i="3"/>
  <c r="I183" i="3" s="1"/>
  <c r="H182" i="3"/>
  <c r="I182" i="3" s="1"/>
  <c r="H181" i="3"/>
  <c r="I181" i="3" s="1"/>
  <c r="H180" i="3"/>
  <c r="I180" i="3" s="1"/>
  <c r="H179" i="3"/>
  <c r="I179" i="3" s="1"/>
  <c r="H178" i="3"/>
  <c r="I178" i="3" s="1"/>
  <c r="H177" i="3"/>
  <c r="I177" i="3" s="1"/>
  <c r="H176" i="3"/>
  <c r="I176" i="3" s="1"/>
  <c r="H175" i="3"/>
  <c r="I175" i="3" s="1"/>
  <c r="H174" i="3"/>
  <c r="I174" i="3" s="1"/>
  <c r="H173" i="3"/>
  <c r="I173" i="3" s="1"/>
  <c r="H172" i="3"/>
  <c r="I172" i="3" s="1"/>
  <c r="H171" i="3"/>
  <c r="I171" i="3" s="1"/>
  <c r="H170" i="3"/>
  <c r="I170" i="3" s="1"/>
  <c r="H169" i="3"/>
  <c r="I169" i="3" s="1"/>
  <c r="H168" i="3"/>
  <c r="I168" i="3" s="1"/>
  <c r="H167" i="3"/>
  <c r="I167" i="3" s="1"/>
  <c r="H166" i="3"/>
  <c r="I166" i="3" s="1"/>
  <c r="H165" i="3"/>
  <c r="I165" i="3" s="1"/>
  <c r="H164" i="3"/>
  <c r="I164" i="3" s="1"/>
  <c r="H163" i="3"/>
  <c r="I163" i="3" s="1"/>
  <c r="H162" i="3"/>
  <c r="I162" i="3" s="1"/>
  <c r="H161" i="3"/>
  <c r="I161" i="3" s="1"/>
  <c r="H160" i="3"/>
  <c r="I160" i="3" s="1"/>
  <c r="H159" i="3"/>
  <c r="I159" i="3" s="1"/>
  <c r="H158" i="3"/>
  <c r="I158" i="3" s="1"/>
  <c r="H157" i="3"/>
  <c r="I157" i="3" s="1"/>
  <c r="H156" i="3"/>
  <c r="I156" i="3" s="1"/>
  <c r="H155" i="3"/>
  <c r="I155" i="3" s="1"/>
  <c r="H154" i="3"/>
  <c r="I154" i="3" s="1"/>
  <c r="H153" i="3"/>
  <c r="I153" i="3" s="1"/>
  <c r="H152" i="3"/>
  <c r="I152" i="3" s="1"/>
  <c r="H151" i="3"/>
  <c r="I151" i="3" s="1"/>
  <c r="H150" i="3"/>
  <c r="I150" i="3" s="1"/>
  <c r="H149" i="3"/>
  <c r="I149" i="3" s="1"/>
  <c r="H148" i="3"/>
  <c r="I148" i="3" s="1"/>
  <c r="H147" i="3"/>
  <c r="I147" i="3" s="1"/>
  <c r="H146" i="3"/>
  <c r="I146" i="3" s="1"/>
  <c r="H145" i="3"/>
  <c r="I145" i="3" s="1"/>
  <c r="H144" i="3"/>
  <c r="I144" i="3" s="1"/>
  <c r="H143" i="3"/>
  <c r="I143" i="3" s="1"/>
  <c r="H142" i="3"/>
  <c r="I142" i="3" s="1"/>
  <c r="H141" i="3"/>
  <c r="I141" i="3" s="1"/>
  <c r="H140" i="3"/>
  <c r="I140" i="3" s="1"/>
  <c r="H139" i="3"/>
  <c r="I139" i="3" s="1"/>
  <c r="H138" i="3"/>
  <c r="I138" i="3" s="1"/>
  <c r="H137" i="3"/>
  <c r="I137" i="3" s="1"/>
  <c r="H136" i="3"/>
  <c r="I136" i="3" s="1"/>
  <c r="H135" i="3"/>
  <c r="I135" i="3" s="1"/>
  <c r="H134" i="3"/>
  <c r="I134" i="3" s="1"/>
  <c r="H133" i="3"/>
  <c r="I133" i="3" s="1"/>
  <c r="H132" i="3"/>
  <c r="I132" i="3" s="1"/>
  <c r="H131" i="3"/>
  <c r="I131" i="3" s="1"/>
  <c r="H130" i="3"/>
  <c r="I130" i="3" s="1"/>
  <c r="H129" i="3"/>
  <c r="I129" i="3" s="1"/>
  <c r="H128" i="3"/>
  <c r="I128" i="3" s="1"/>
  <c r="H127" i="3"/>
  <c r="I127" i="3" s="1"/>
  <c r="H126" i="3"/>
  <c r="I126" i="3" s="1"/>
  <c r="H125" i="3"/>
  <c r="I125" i="3" s="1"/>
  <c r="H124" i="3"/>
  <c r="I124" i="3" s="1"/>
  <c r="H123" i="3"/>
  <c r="I123" i="3" s="1"/>
  <c r="H122" i="3"/>
  <c r="I122" i="3" s="1"/>
  <c r="H121" i="3"/>
  <c r="I121" i="3" s="1"/>
  <c r="H120" i="3"/>
  <c r="I120" i="3" s="1"/>
  <c r="H119" i="3"/>
  <c r="I119" i="3" s="1"/>
  <c r="H118" i="3"/>
  <c r="I118" i="3" s="1"/>
  <c r="H117" i="3"/>
  <c r="I117" i="3" s="1"/>
  <c r="H116" i="3"/>
  <c r="I116" i="3" s="1"/>
  <c r="H115" i="3"/>
  <c r="I115" i="3" s="1"/>
  <c r="H114" i="3"/>
  <c r="I114" i="3" s="1"/>
  <c r="H113" i="3"/>
  <c r="I113" i="3" s="1"/>
  <c r="H112" i="3"/>
  <c r="I112" i="3" s="1"/>
  <c r="H111" i="3"/>
  <c r="I111" i="3" s="1"/>
  <c r="H110" i="3"/>
  <c r="I110" i="3" s="1"/>
  <c r="D88" i="10" s="1"/>
  <c r="H109" i="3"/>
  <c r="I109" i="3" s="1"/>
  <c r="H108" i="3"/>
  <c r="I108" i="3" s="1"/>
  <c r="H107" i="3"/>
  <c r="I107" i="3" s="1"/>
  <c r="H106" i="3"/>
  <c r="I106" i="3" s="1"/>
  <c r="H105" i="3"/>
  <c r="I105" i="3" s="1"/>
  <c r="H104" i="3"/>
  <c r="I104" i="3" s="1"/>
  <c r="H103" i="3"/>
  <c r="I103" i="3" s="1"/>
  <c r="H102" i="3"/>
  <c r="I102" i="3" s="1"/>
  <c r="H101" i="3"/>
  <c r="I101" i="3" s="1"/>
  <c r="H100" i="3"/>
  <c r="I100" i="3" s="1"/>
  <c r="H99" i="3"/>
  <c r="I99" i="3" s="1"/>
  <c r="H98" i="3"/>
  <c r="I98" i="3" s="1"/>
  <c r="H97" i="3"/>
  <c r="I97" i="3" s="1"/>
  <c r="H96" i="3"/>
  <c r="I96" i="3" s="1"/>
  <c r="H95" i="3"/>
  <c r="I95" i="3" s="1"/>
  <c r="D77" i="10" s="1"/>
  <c r="E77" i="10" s="1"/>
  <c r="H94" i="3"/>
  <c r="I94" i="3" s="1"/>
  <c r="H93" i="3"/>
  <c r="I93" i="3" s="1"/>
  <c r="H92" i="3"/>
  <c r="I92" i="3" s="1"/>
  <c r="H91" i="3"/>
  <c r="I91" i="3" s="1"/>
  <c r="H90" i="3"/>
  <c r="I90" i="3" s="1"/>
  <c r="H89" i="3"/>
  <c r="I89" i="3" s="1"/>
  <c r="H88" i="3"/>
  <c r="I88" i="3" s="1"/>
  <c r="H87" i="3"/>
  <c r="I87" i="3" s="1"/>
  <c r="H86" i="3"/>
  <c r="I86" i="3" s="1"/>
  <c r="H85" i="3"/>
  <c r="I85" i="3" s="1"/>
  <c r="D48" i="10" s="1"/>
  <c r="E48" i="10" s="1"/>
  <c r="H84" i="3"/>
  <c r="I84" i="3" s="1"/>
  <c r="H83" i="3"/>
  <c r="I83" i="3" s="1"/>
  <c r="D87" i="10" s="1"/>
  <c r="E87" i="10" s="1"/>
  <c r="H82" i="3"/>
  <c r="I82" i="3" s="1"/>
  <c r="H81" i="3"/>
  <c r="I81" i="3" s="1"/>
  <c r="H80" i="3"/>
  <c r="I80" i="3" s="1"/>
  <c r="H79" i="3"/>
  <c r="I79" i="3" s="1"/>
  <c r="H78" i="3"/>
  <c r="I78" i="3" s="1"/>
  <c r="H77" i="3"/>
  <c r="I77" i="3" s="1"/>
  <c r="H76" i="3"/>
  <c r="I76" i="3" s="1"/>
  <c r="H75" i="3"/>
  <c r="I75" i="3" s="1"/>
  <c r="H74" i="3"/>
  <c r="I74" i="3" s="1"/>
  <c r="H73" i="3"/>
  <c r="I73" i="3" s="1"/>
  <c r="H72" i="3"/>
  <c r="I72" i="3" s="1"/>
  <c r="H71" i="3"/>
  <c r="I71" i="3" s="1"/>
  <c r="H70" i="3"/>
  <c r="I70" i="3" s="1"/>
  <c r="H69" i="3"/>
  <c r="I69" i="3" s="1"/>
  <c r="H68" i="3"/>
  <c r="I68" i="3" s="1"/>
  <c r="H67" i="3"/>
  <c r="I67" i="3" s="1"/>
  <c r="H66" i="3"/>
  <c r="I66" i="3" s="1"/>
  <c r="H65" i="3"/>
  <c r="I65" i="3" s="1"/>
  <c r="H64" i="3"/>
  <c r="I64" i="3" s="1"/>
  <c r="H63" i="3"/>
  <c r="I63" i="3" s="1"/>
  <c r="H62" i="3"/>
  <c r="I62" i="3" s="1"/>
  <c r="H61" i="3"/>
  <c r="I61" i="3" s="1"/>
  <c r="H60" i="3"/>
  <c r="I60" i="3" s="1"/>
  <c r="H59" i="3"/>
  <c r="I59" i="3" s="1"/>
  <c r="H58" i="3"/>
  <c r="I58" i="3" s="1"/>
  <c r="H57" i="3"/>
  <c r="I57" i="3" s="1"/>
  <c r="H56" i="3"/>
  <c r="I56" i="3" s="1"/>
  <c r="H55" i="3"/>
  <c r="I55" i="3" s="1"/>
  <c r="H54" i="3"/>
  <c r="I54" i="3" s="1"/>
  <c r="H53" i="3"/>
  <c r="I53" i="3" s="1"/>
  <c r="H52" i="3"/>
  <c r="I52" i="3" s="1"/>
  <c r="H51" i="3"/>
  <c r="I51" i="3" s="1"/>
  <c r="H50" i="3"/>
  <c r="I50" i="3" s="1"/>
  <c r="H49" i="3"/>
  <c r="I49" i="3" s="1"/>
  <c r="H48" i="3"/>
  <c r="I48" i="3" s="1"/>
  <c r="H47" i="3"/>
  <c r="I47" i="3" s="1"/>
  <c r="H46" i="3"/>
  <c r="I46" i="3" s="1"/>
  <c r="H45" i="3"/>
  <c r="I45" i="3" s="1"/>
  <c r="H44" i="3"/>
  <c r="I44" i="3" s="1"/>
  <c r="H43" i="3"/>
  <c r="I43" i="3" s="1"/>
  <c r="H42" i="3"/>
  <c r="I42" i="3" s="1"/>
  <c r="H41" i="3"/>
  <c r="I41" i="3" s="1"/>
  <c r="H40" i="3"/>
  <c r="I40" i="3" s="1"/>
  <c r="H39" i="3"/>
  <c r="I39" i="3" s="1"/>
  <c r="H38" i="3"/>
  <c r="I38" i="3" s="1"/>
  <c r="H37" i="3"/>
  <c r="I37" i="3" s="1"/>
  <c r="H36" i="3"/>
  <c r="I36" i="3" s="1"/>
  <c r="H35" i="3"/>
  <c r="I35" i="3" s="1"/>
  <c r="H34" i="3"/>
  <c r="I34" i="3" s="1"/>
  <c r="H33" i="3"/>
  <c r="I33" i="3" s="1"/>
  <c r="H32" i="3"/>
  <c r="I32" i="3" s="1"/>
  <c r="H31" i="3"/>
  <c r="I31" i="3" s="1"/>
  <c r="H30" i="3"/>
  <c r="I30" i="3" s="1"/>
  <c r="H29" i="3"/>
  <c r="I29" i="3" s="1"/>
  <c r="D78" i="10" s="1"/>
  <c r="H28" i="3"/>
  <c r="I28" i="3" s="1"/>
  <c r="H27" i="3"/>
  <c r="I27" i="3" s="1"/>
  <c r="H26" i="3"/>
  <c r="I26" i="3" s="1"/>
  <c r="H25" i="3"/>
  <c r="I25" i="3" s="1"/>
  <c r="H24" i="3"/>
  <c r="I24" i="3" s="1"/>
  <c r="H23" i="3"/>
  <c r="I23" i="3" s="1"/>
  <c r="H22" i="3"/>
  <c r="I22" i="3" s="1"/>
  <c r="H21" i="3"/>
  <c r="I21" i="3" s="1"/>
  <c r="H20" i="3"/>
  <c r="I20" i="3" s="1"/>
  <c r="H19" i="3"/>
  <c r="I19" i="3" s="1"/>
  <c r="H18" i="3"/>
  <c r="I18" i="3" s="1"/>
  <c r="H17" i="3"/>
  <c r="I17" i="3" s="1"/>
  <c r="H16" i="3"/>
  <c r="I16" i="3" s="1"/>
  <c r="H15" i="3"/>
  <c r="I15" i="3" s="1"/>
  <c r="H14" i="3"/>
  <c r="I14" i="3" s="1"/>
  <c r="H13" i="3"/>
  <c r="I13" i="3" s="1"/>
  <c r="H12" i="3"/>
  <c r="I12" i="3" s="1"/>
  <c r="H11" i="3"/>
  <c r="I11" i="3" s="1"/>
  <c r="D45" i="10" s="1"/>
  <c r="H10" i="3"/>
  <c r="I10" i="3" s="1"/>
  <c r="H9" i="3"/>
  <c r="I9" i="3" s="1"/>
  <c r="H8" i="3"/>
  <c r="I8" i="3" s="1"/>
  <c r="H7" i="3"/>
  <c r="I7" i="3" s="1"/>
  <c r="H6" i="3"/>
  <c r="I6" i="3" s="1"/>
  <c r="H5" i="3"/>
  <c r="I5" i="3" s="1"/>
  <c r="H4" i="3"/>
  <c r="I4" i="3" s="1"/>
  <c r="H3" i="3"/>
  <c r="I3" i="3" s="1"/>
  <c r="H2" i="3"/>
  <c r="I2" i="3" s="1"/>
  <c r="H706" i="2"/>
  <c r="I706" i="2" s="1"/>
  <c r="H705" i="2"/>
  <c r="I705" i="2" s="1"/>
  <c r="H704" i="2"/>
  <c r="I704" i="2" s="1"/>
  <c r="H703" i="2"/>
  <c r="I703" i="2" s="1"/>
  <c r="H702" i="2"/>
  <c r="I702" i="2" s="1"/>
  <c r="H701" i="2"/>
  <c r="I701" i="2" s="1"/>
  <c r="H700" i="2"/>
  <c r="I700" i="2" s="1"/>
  <c r="H699" i="2"/>
  <c r="I699" i="2" s="1"/>
  <c r="H698" i="2"/>
  <c r="I698" i="2" s="1"/>
  <c r="H697" i="2"/>
  <c r="I697" i="2" s="1"/>
  <c r="H696" i="2"/>
  <c r="I696" i="2" s="1"/>
  <c r="H695" i="2"/>
  <c r="I695" i="2" s="1"/>
  <c r="H694" i="2"/>
  <c r="I694" i="2" s="1"/>
  <c r="H693" i="2"/>
  <c r="I693" i="2" s="1"/>
  <c r="H692" i="2"/>
  <c r="I692" i="2" s="1"/>
  <c r="H691" i="2"/>
  <c r="I691" i="2" s="1"/>
  <c r="H690" i="2"/>
  <c r="I690" i="2" s="1"/>
  <c r="H689" i="2"/>
  <c r="I689" i="2" s="1"/>
  <c r="H688" i="2"/>
  <c r="I688" i="2" s="1"/>
  <c r="H687" i="2"/>
  <c r="I687" i="2" s="1"/>
  <c r="H686" i="2"/>
  <c r="I686" i="2" s="1"/>
  <c r="H685" i="2"/>
  <c r="I685" i="2" s="1"/>
  <c r="H684" i="2"/>
  <c r="I684" i="2" s="1"/>
  <c r="H683" i="2"/>
  <c r="I683" i="2" s="1"/>
  <c r="H682" i="2"/>
  <c r="I682" i="2" s="1"/>
  <c r="H681" i="2"/>
  <c r="I681" i="2" s="1"/>
  <c r="H680" i="2"/>
  <c r="I680" i="2" s="1"/>
  <c r="H679" i="2"/>
  <c r="I679" i="2" s="1"/>
  <c r="H678" i="2"/>
  <c r="I678" i="2" s="1"/>
  <c r="H677" i="2"/>
  <c r="I677" i="2" s="1"/>
  <c r="H676" i="2"/>
  <c r="I676" i="2" s="1"/>
  <c r="H675" i="2"/>
  <c r="I675" i="2" s="1"/>
  <c r="H674" i="2"/>
  <c r="I674" i="2" s="1"/>
  <c r="H673" i="2"/>
  <c r="I673" i="2" s="1"/>
  <c r="H672" i="2"/>
  <c r="I672" i="2" s="1"/>
  <c r="H671" i="2"/>
  <c r="I671" i="2" s="1"/>
  <c r="H670" i="2"/>
  <c r="I670" i="2" s="1"/>
  <c r="H669" i="2"/>
  <c r="I669" i="2" s="1"/>
  <c r="H668" i="2"/>
  <c r="I668" i="2" s="1"/>
  <c r="H667" i="2"/>
  <c r="I667" i="2" s="1"/>
  <c r="H666" i="2"/>
  <c r="I666" i="2" s="1"/>
  <c r="H665" i="2"/>
  <c r="I665" i="2" s="1"/>
  <c r="H664" i="2"/>
  <c r="I664" i="2" s="1"/>
  <c r="H663" i="2"/>
  <c r="I663" i="2" s="1"/>
  <c r="C45" i="10" s="1"/>
  <c r="H662" i="2"/>
  <c r="I662" i="2" s="1"/>
  <c r="H661" i="2"/>
  <c r="I661" i="2" s="1"/>
  <c r="H660" i="2"/>
  <c r="I660" i="2" s="1"/>
  <c r="H659" i="2"/>
  <c r="I659" i="2" s="1"/>
  <c r="H658" i="2"/>
  <c r="I658" i="2" s="1"/>
  <c r="H657" i="2"/>
  <c r="I657" i="2" s="1"/>
  <c r="H656" i="2"/>
  <c r="I656" i="2" s="1"/>
  <c r="H655" i="2"/>
  <c r="I655" i="2" s="1"/>
  <c r="H654" i="2"/>
  <c r="I654" i="2" s="1"/>
  <c r="H653" i="2"/>
  <c r="I653" i="2" s="1"/>
  <c r="H652" i="2"/>
  <c r="I652" i="2" s="1"/>
  <c r="H651" i="2"/>
  <c r="I651" i="2" s="1"/>
  <c r="H650" i="2"/>
  <c r="I650" i="2" s="1"/>
  <c r="H649" i="2"/>
  <c r="I649" i="2" s="1"/>
  <c r="C49" i="10" s="1"/>
  <c r="H648" i="2"/>
  <c r="I648" i="2" s="1"/>
  <c r="H647" i="2"/>
  <c r="I647" i="2" s="1"/>
  <c r="H646" i="2"/>
  <c r="I646" i="2" s="1"/>
  <c r="H645" i="2"/>
  <c r="I645" i="2" s="1"/>
  <c r="H644" i="2"/>
  <c r="I644" i="2" s="1"/>
  <c r="H643" i="2"/>
  <c r="I643" i="2" s="1"/>
  <c r="H642" i="2"/>
  <c r="I642" i="2" s="1"/>
  <c r="H641" i="2"/>
  <c r="I641" i="2" s="1"/>
  <c r="H640" i="2"/>
  <c r="I640" i="2" s="1"/>
  <c r="H639" i="2"/>
  <c r="I639" i="2" s="1"/>
  <c r="C37" i="10" s="1"/>
  <c r="H638" i="2"/>
  <c r="I638" i="2" s="1"/>
  <c r="H637" i="2"/>
  <c r="I637" i="2" s="1"/>
  <c r="H636" i="2"/>
  <c r="I636" i="2" s="1"/>
  <c r="H635" i="2"/>
  <c r="I635" i="2" s="1"/>
  <c r="H634" i="2"/>
  <c r="I634" i="2" s="1"/>
  <c r="H633" i="2"/>
  <c r="I633" i="2" s="1"/>
  <c r="H632" i="2"/>
  <c r="I632" i="2" s="1"/>
  <c r="H631" i="2"/>
  <c r="I631" i="2" s="1"/>
  <c r="H630" i="2"/>
  <c r="I630" i="2" s="1"/>
  <c r="H629" i="2"/>
  <c r="I629" i="2" s="1"/>
  <c r="H628" i="2"/>
  <c r="I628" i="2" s="1"/>
  <c r="H627" i="2"/>
  <c r="I627" i="2" s="1"/>
  <c r="H626" i="2"/>
  <c r="I626" i="2" s="1"/>
  <c r="H625" i="2"/>
  <c r="I625" i="2" s="1"/>
  <c r="H624" i="2"/>
  <c r="I624" i="2" s="1"/>
  <c r="H623" i="2"/>
  <c r="I623" i="2" s="1"/>
  <c r="H622" i="2"/>
  <c r="I622" i="2" s="1"/>
  <c r="H621" i="2"/>
  <c r="I621" i="2" s="1"/>
  <c r="H620" i="2"/>
  <c r="I620" i="2" s="1"/>
  <c r="H619" i="2"/>
  <c r="I619" i="2" s="1"/>
  <c r="H618" i="2"/>
  <c r="I618" i="2" s="1"/>
  <c r="H617" i="2"/>
  <c r="I617" i="2" s="1"/>
  <c r="H616" i="2"/>
  <c r="I616" i="2" s="1"/>
  <c r="H615" i="2"/>
  <c r="I615" i="2" s="1"/>
  <c r="H614" i="2"/>
  <c r="I614" i="2" s="1"/>
  <c r="H613" i="2"/>
  <c r="I613" i="2" s="1"/>
  <c r="H612" i="2"/>
  <c r="I612" i="2" s="1"/>
  <c r="H611" i="2"/>
  <c r="I611" i="2" s="1"/>
  <c r="H610" i="2"/>
  <c r="I610" i="2" s="1"/>
  <c r="H609" i="2"/>
  <c r="I609" i="2" s="1"/>
  <c r="H608" i="2"/>
  <c r="I608" i="2" s="1"/>
  <c r="H607" i="2"/>
  <c r="I607" i="2" s="1"/>
  <c r="H606" i="2"/>
  <c r="I606" i="2" s="1"/>
  <c r="H605" i="2"/>
  <c r="I605" i="2" s="1"/>
  <c r="H604" i="2"/>
  <c r="I604" i="2" s="1"/>
  <c r="H603" i="2"/>
  <c r="I603" i="2" s="1"/>
  <c r="H602" i="2"/>
  <c r="I602" i="2" s="1"/>
  <c r="H601" i="2"/>
  <c r="I601" i="2" s="1"/>
  <c r="H600" i="2"/>
  <c r="I600" i="2" s="1"/>
  <c r="H599" i="2"/>
  <c r="I599" i="2" s="1"/>
  <c r="H598" i="2"/>
  <c r="I598" i="2" s="1"/>
  <c r="H597" i="2"/>
  <c r="I597" i="2" s="1"/>
  <c r="H596" i="2"/>
  <c r="I596" i="2" s="1"/>
  <c r="H595" i="2"/>
  <c r="I595" i="2" s="1"/>
  <c r="H594" i="2"/>
  <c r="I594" i="2" s="1"/>
  <c r="H593" i="2"/>
  <c r="I593" i="2" s="1"/>
  <c r="H592" i="2"/>
  <c r="I592" i="2" s="1"/>
  <c r="H591" i="2"/>
  <c r="I591" i="2" s="1"/>
  <c r="H590" i="2"/>
  <c r="I590" i="2" s="1"/>
  <c r="H589" i="2"/>
  <c r="I589" i="2" s="1"/>
  <c r="H588" i="2"/>
  <c r="I588" i="2" s="1"/>
  <c r="H587" i="2"/>
  <c r="I587" i="2" s="1"/>
  <c r="H586" i="2"/>
  <c r="I586" i="2" s="1"/>
  <c r="H585" i="2"/>
  <c r="I585" i="2" s="1"/>
  <c r="H584" i="2"/>
  <c r="I584" i="2" s="1"/>
  <c r="H583" i="2"/>
  <c r="I583" i="2" s="1"/>
  <c r="H582" i="2"/>
  <c r="I582" i="2" s="1"/>
  <c r="H581" i="2"/>
  <c r="I581" i="2" s="1"/>
  <c r="H580" i="2"/>
  <c r="I580" i="2" s="1"/>
  <c r="H579" i="2"/>
  <c r="I579" i="2" s="1"/>
  <c r="H578" i="2"/>
  <c r="I578" i="2" s="1"/>
  <c r="H577" i="2"/>
  <c r="I577" i="2" s="1"/>
  <c r="H576" i="2"/>
  <c r="I576" i="2" s="1"/>
  <c r="H575" i="2"/>
  <c r="I575" i="2" s="1"/>
  <c r="H574" i="2"/>
  <c r="I574" i="2" s="1"/>
  <c r="H573" i="2"/>
  <c r="I573" i="2" s="1"/>
  <c r="H572" i="2"/>
  <c r="I572" i="2" s="1"/>
  <c r="H571" i="2"/>
  <c r="I571" i="2" s="1"/>
  <c r="H570" i="2"/>
  <c r="I570" i="2" s="1"/>
  <c r="H569" i="2"/>
  <c r="I569" i="2" s="1"/>
  <c r="H568" i="2"/>
  <c r="I568" i="2" s="1"/>
  <c r="H567" i="2"/>
  <c r="I567" i="2" s="1"/>
  <c r="H566" i="2"/>
  <c r="I566" i="2" s="1"/>
  <c r="H565" i="2"/>
  <c r="I565" i="2" s="1"/>
  <c r="H564" i="2"/>
  <c r="I564" i="2" s="1"/>
  <c r="H563" i="2"/>
  <c r="I563" i="2" s="1"/>
  <c r="H562" i="2"/>
  <c r="I562" i="2" s="1"/>
  <c r="H561" i="2"/>
  <c r="I561" i="2" s="1"/>
  <c r="H560" i="2"/>
  <c r="I560" i="2" s="1"/>
  <c r="H559" i="2"/>
  <c r="I559" i="2" s="1"/>
  <c r="H558" i="2"/>
  <c r="I558" i="2" s="1"/>
  <c r="H557" i="2"/>
  <c r="I557" i="2" s="1"/>
  <c r="H556" i="2"/>
  <c r="I556" i="2" s="1"/>
  <c r="H555" i="2"/>
  <c r="I555" i="2" s="1"/>
  <c r="H554" i="2"/>
  <c r="I554" i="2" s="1"/>
  <c r="H553" i="2"/>
  <c r="I553" i="2" s="1"/>
  <c r="H552" i="2"/>
  <c r="I552" i="2" s="1"/>
  <c r="H551" i="2"/>
  <c r="I551" i="2" s="1"/>
  <c r="H550" i="2"/>
  <c r="I550" i="2" s="1"/>
  <c r="H549" i="2"/>
  <c r="I549" i="2" s="1"/>
  <c r="H548" i="2"/>
  <c r="I548" i="2" s="1"/>
  <c r="H547" i="2"/>
  <c r="I547" i="2" s="1"/>
  <c r="H546" i="2"/>
  <c r="I546" i="2" s="1"/>
  <c r="H545" i="2"/>
  <c r="I545" i="2" s="1"/>
  <c r="H544" i="2"/>
  <c r="I544" i="2" s="1"/>
  <c r="H543" i="2"/>
  <c r="I543" i="2" s="1"/>
  <c r="H542" i="2"/>
  <c r="I542" i="2" s="1"/>
  <c r="H541" i="2"/>
  <c r="I541" i="2" s="1"/>
  <c r="H540" i="2"/>
  <c r="I540" i="2" s="1"/>
  <c r="H539" i="2"/>
  <c r="I539" i="2" s="1"/>
  <c r="H538" i="2"/>
  <c r="I538" i="2" s="1"/>
  <c r="H537" i="2"/>
  <c r="I537" i="2" s="1"/>
  <c r="H536" i="2"/>
  <c r="I536" i="2" s="1"/>
  <c r="H535" i="2"/>
  <c r="I535" i="2" s="1"/>
  <c r="H534" i="2"/>
  <c r="I534" i="2" s="1"/>
  <c r="H533" i="2"/>
  <c r="I533" i="2" s="1"/>
  <c r="H532" i="2"/>
  <c r="I532" i="2" s="1"/>
  <c r="H531" i="2"/>
  <c r="I531" i="2" s="1"/>
  <c r="H530" i="2"/>
  <c r="I530" i="2" s="1"/>
  <c r="H529" i="2"/>
  <c r="I529" i="2" s="1"/>
  <c r="H528" i="2"/>
  <c r="I528" i="2" s="1"/>
  <c r="H527" i="2"/>
  <c r="I527" i="2" s="1"/>
  <c r="H526" i="2"/>
  <c r="I526" i="2" s="1"/>
  <c r="H525" i="2"/>
  <c r="I525" i="2" s="1"/>
  <c r="H524" i="2"/>
  <c r="I524" i="2" s="1"/>
  <c r="H523" i="2"/>
  <c r="I523" i="2" s="1"/>
  <c r="H522" i="2"/>
  <c r="I522" i="2" s="1"/>
  <c r="H521" i="2"/>
  <c r="I521" i="2" s="1"/>
  <c r="H520" i="2"/>
  <c r="I520" i="2" s="1"/>
  <c r="H519" i="2"/>
  <c r="I519" i="2" s="1"/>
  <c r="H518" i="2"/>
  <c r="I518" i="2" s="1"/>
  <c r="H517" i="2"/>
  <c r="I517" i="2" s="1"/>
  <c r="H516" i="2"/>
  <c r="I516" i="2" s="1"/>
  <c r="H515" i="2"/>
  <c r="I515" i="2" s="1"/>
  <c r="H514" i="2"/>
  <c r="I514" i="2" s="1"/>
  <c r="H513" i="2"/>
  <c r="I513" i="2" s="1"/>
  <c r="H512" i="2"/>
  <c r="I512" i="2" s="1"/>
  <c r="H511" i="2"/>
  <c r="I511" i="2" s="1"/>
  <c r="H510" i="2"/>
  <c r="I510" i="2" s="1"/>
  <c r="H509" i="2"/>
  <c r="I509" i="2" s="1"/>
  <c r="H508" i="2"/>
  <c r="I508" i="2" s="1"/>
  <c r="H507" i="2"/>
  <c r="I507" i="2" s="1"/>
  <c r="H506" i="2"/>
  <c r="I506" i="2" s="1"/>
  <c r="H505" i="2"/>
  <c r="I505" i="2" s="1"/>
  <c r="H504" i="2"/>
  <c r="I504" i="2" s="1"/>
  <c r="H503" i="2"/>
  <c r="I503" i="2" s="1"/>
  <c r="H502" i="2"/>
  <c r="I502" i="2" s="1"/>
  <c r="H501" i="2"/>
  <c r="I501" i="2" s="1"/>
  <c r="H500" i="2"/>
  <c r="I500" i="2" s="1"/>
  <c r="H499" i="2"/>
  <c r="I499" i="2" s="1"/>
  <c r="H498" i="2"/>
  <c r="I498" i="2" s="1"/>
  <c r="H497" i="2"/>
  <c r="I497" i="2" s="1"/>
  <c r="H496" i="2"/>
  <c r="I496" i="2" s="1"/>
  <c r="H495" i="2"/>
  <c r="I495" i="2" s="1"/>
  <c r="H494" i="2"/>
  <c r="I494" i="2" s="1"/>
  <c r="H493" i="2"/>
  <c r="I493" i="2" s="1"/>
  <c r="H492" i="2"/>
  <c r="I492" i="2" s="1"/>
  <c r="H491" i="2"/>
  <c r="I491" i="2" s="1"/>
  <c r="H490" i="2"/>
  <c r="I490" i="2" s="1"/>
  <c r="H489" i="2"/>
  <c r="I489" i="2" s="1"/>
  <c r="H488" i="2"/>
  <c r="I488" i="2" s="1"/>
  <c r="H487" i="2"/>
  <c r="I487" i="2" s="1"/>
  <c r="H486" i="2"/>
  <c r="I486" i="2" s="1"/>
  <c r="H485" i="2"/>
  <c r="I485" i="2" s="1"/>
  <c r="H484" i="2"/>
  <c r="I484" i="2" s="1"/>
  <c r="H483" i="2"/>
  <c r="I483" i="2" s="1"/>
  <c r="H482" i="2"/>
  <c r="I482" i="2" s="1"/>
  <c r="H481" i="2"/>
  <c r="I481" i="2" s="1"/>
  <c r="H480" i="2"/>
  <c r="I480" i="2" s="1"/>
  <c r="H479" i="2"/>
  <c r="I479" i="2" s="1"/>
  <c r="H478" i="2"/>
  <c r="I478" i="2" s="1"/>
  <c r="H477" i="2"/>
  <c r="I477" i="2" s="1"/>
  <c r="H476" i="2"/>
  <c r="I476" i="2" s="1"/>
  <c r="H475" i="2"/>
  <c r="I475" i="2" s="1"/>
  <c r="H474" i="2"/>
  <c r="I474" i="2" s="1"/>
  <c r="H473" i="2"/>
  <c r="I473" i="2" s="1"/>
  <c r="H472" i="2"/>
  <c r="I472" i="2" s="1"/>
  <c r="H471" i="2"/>
  <c r="I471" i="2" s="1"/>
  <c r="H470" i="2"/>
  <c r="I470" i="2" s="1"/>
  <c r="H469" i="2"/>
  <c r="I469" i="2" s="1"/>
  <c r="H468" i="2"/>
  <c r="I468" i="2" s="1"/>
  <c r="H467" i="2"/>
  <c r="I467" i="2" s="1"/>
  <c r="H466" i="2"/>
  <c r="I466" i="2" s="1"/>
  <c r="H465" i="2"/>
  <c r="I465" i="2" s="1"/>
  <c r="H464" i="2"/>
  <c r="I464" i="2" s="1"/>
  <c r="H463" i="2"/>
  <c r="I463" i="2" s="1"/>
  <c r="H462" i="2"/>
  <c r="I462" i="2" s="1"/>
  <c r="H461" i="2"/>
  <c r="I461" i="2" s="1"/>
  <c r="H460" i="2"/>
  <c r="I460" i="2" s="1"/>
  <c r="H459" i="2"/>
  <c r="I459" i="2" s="1"/>
  <c r="H458" i="2"/>
  <c r="I458" i="2" s="1"/>
  <c r="H457" i="2"/>
  <c r="I457" i="2" s="1"/>
  <c r="H456" i="2"/>
  <c r="I456" i="2" s="1"/>
  <c r="H455" i="2"/>
  <c r="I455" i="2" s="1"/>
  <c r="H454" i="2"/>
  <c r="I454" i="2" s="1"/>
  <c r="H453" i="2"/>
  <c r="I453" i="2" s="1"/>
  <c r="H452" i="2"/>
  <c r="I452" i="2" s="1"/>
  <c r="H451" i="2"/>
  <c r="I451" i="2" s="1"/>
  <c r="H450" i="2"/>
  <c r="I450" i="2" s="1"/>
  <c r="H449" i="2"/>
  <c r="I449" i="2" s="1"/>
  <c r="H448" i="2"/>
  <c r="I448" i="2" s="1"/>
  <c r="H447" i="2"/>
  <c r="I447" i="2" s="1"/>
  <c r="H446" i="2"/>
  <c r="I446" i="2" s="1"/>
  <c r="H445" i="2"/>
  <c r="I445" i="2" s="1"/>
  <c r="H444" i="2"/>
  <c r="I444" i="2" s="1"/>
  <c r="H443" i="2"/>
  <c r="I443" i="2" s="1"/>
  <c r="H442" i="2"/>
  <c r="I442" i="2" s="1"/>
  <c r="H441" i="2"/>
  <c r="I441" i="2" s="1"/>
  <c r="H440" i="2"/>
  <c r="I440" i="2" s="1"/>
  <c r="H439" i="2"/>
  <c r="I439" i="2" s="1"/>
  <c r="H438" i="2"/>
  <c r="I438" i="2" s="1"/>
  <c r="C62" i="10" s="1"/>
  <c r="H437" i="2"/>
  <c r="I437" i="2" s="1"/>
  <c r="H436" i="2"/>
  <c r="I436" i="2" s="1"/>
  <c r="H435" i="2"/>
  <c r="I435" i="2" s="1"/>
  <c r="H434" i="2"/>
  <c r="I434" i="2" s="1"/>
  <c r="H433" i="2"/>
  <c r="I433" i="2" s="1"/>
  <c r="H432" i="2"/>
  <c r="I432" i="2" s="1"/>
  <c r="H431" i="2"/>
  <c r="I431" i="2" s="1"/>
  <c r="H430" i="2"/>
  <c r="I430" i="2" s="1"/>
  <c r="H429" i="2"/>
  <c r="I429" i="2" s="1"/>
  <c r="H428" i="2"/>
  <c r="I428" i="2" s="1"/>
  <c r="H427" i="2"/>
  <c r="I427" i="2" s="1"/>
  <c r="H426" i="2"/>
  <c r="I426" i="2" s="1"/>
  <c r="H425" i="2"/>
  <c r="I425" i="2" s="1"/>
  <c r="H424" i="2"/>
  <c r="I424" i="2" s="1"/>
  <c r="H423" i="2"/>
  <c r="I423" i="2" s="1"/>
  <c r="H422" i="2"/>
  <c r="I422" i="2" s="1"/>
  <c r="H421" i="2"/>
  <c r="I421" i="2" s="1"/>
  <c r="H420" i="2"/>
  <c r="I420" i="2" s="1"/>
  <c r="H419" i="2"/>
  <c r="I419" i="2" s="1"/>
  <c r="H418" i="2"/>
  <c r="I418" i="2" s="1"/>
  <c r="H417" i="2"/>
  <c r="I417" i="2" s="1"/>
  <c r="H416" i="2"/>
  <c r="I416" i="2" s="1"/>
  <c r="H415" i="2"/>
  <c r="I415" i="2" s="1"/>
  <c r="H414" i="2"/>
  <c r="I414" i="2" s="1"/>
  <c r="H413" i="2"/>
  <c r="I413" i="2" s="1"/>
  <c r="H412" i="2"/>
  <c r="I412" i="2" s="1"/>
  <c r="H411" i="2"/>
  <c r="I411" i="2" s="1"/>
  <c r="H410" i="2"/>
  <c r="I410" i="2" s="1"/>
  <c r="H409" i="2"/>
  <c r="I409" i="2" s="1"/>
  <c r="H408" i="2"/>
  <c r="I408" i="2" s="1"/>
  <c r="H407" i="2"/>
  <c r="I407" i="2" s="1"/>
  <c r="H406" i="2"/>
  <c r="I406" i="2" s="1"/>
  <c r="H405" i="2"/>
  <c r="I405" i="2" s="1"/>
  <c r="H404" i="2"/>
  <c r="I404" i="2" s="1"/>
  <c r="H403" i="2"/>
  <c r="I403" i="2" s="1"/>
  <c r="H402" i="2"/>
  <c r="I402" i="2" s="1"/>
  <c r="H401" i="2"/>
  <c r="I401" i="2" s="1"/>
  <c r="H400" i="2"/>
  <c r="I400" i="2" s="1"/>
  <c r="H399" i="2"/>
  <c r="I399" i="2" s="1"/>
  <c r="H398" i="2"/>
  <c r="I398" i="2" s="1"/>
  <c r="H397" i="2"/>
  <c r="I397" i="2" s="1"/>
  <c r="H396" i="2"/>
  <c r="I396" i="2" s="1"/>
  <c r="H395" i="2"/>
  <c r="I395" i="2" s="1"/>
  <c r="H394" i="2"/>
  <c r="I394" i="2" s="1"/>
  <c r="H393" i="2"/>
  <c r="I393" i="2" s="1"/>
  <c r="H392" i="2"/>
  <c r="I392" i="2" s="1"/>
  <c r="H391" i="2"/>
  <c r="I391" i="2" s="1"/>
  <c r="H390" i="2"/>
  <c r="I390" i="2" s="1"/>
  <c r="H389" i="2"/>
  <c r="I389" i="2" s="1"/>
  <c r="H388" i="2"/>
  <c r="I388" i="2" s="1"/>
  <c r="H387" i="2"/>
  <c r="I387" i="2" s="1"/>
  <c r="H386" i="2"/>
  <c r="I386" i="2" s="1"/>
  <c r="H385" i="2"/>
  <c r="I385" i="2" s="1"/>
  <c r="H384" i="2"/>
  <c r="I384" i="2" s="1"/>
  <c r="H383" i="2"/>
  <c r="I383" i="2" s="1"/>
  <c r="H382" i="2"/>
  <c r="I382" i="2" s="1"/>
  <c r="H381" i="2"/>
  <c r="I381" i="2" s="1"/>
  <c r="H380" i="2"/>
  <c r="I380" i="2" s="1"/>
  <c r="H379" i="2"/>
  <c r="I379" i="2" s="1"/>
  <c r="H378" i="2"/>
  <c r="I378" i="2" s="1"/>
  <c r="H377" i="2"/>
  <c r="I377" i="2" s="1"/>
  <c r="H376" i="2"/>
  <c r="I376" i="2" s="1"/>
  <c r="H375" i="2"/>
  <c r="I375" i="2" s="1"/>
  <c r="H374" i="2"/>
  <c r="I374" i="2" s="1"/>
  <c r="H373" i="2"/>
  <c r="I373" i="2" s="1"/>
  <c r="H372" i="2"/>
  <c r="I372" i="2" s="1"/>
  <c r="H371" i="2"/>
  <c r="I371" i="2" s="1"/>
  <c r="H370" i="2"/>
  <c r="I370" i="2" s="1"/>
  <c r="H369" i="2"/>
  <c r="I369" i="2" s="1"/>
  <c r="H368" i="2"/>
  <c r="I368" i="2" s="1"/>
  <c r="H367" i="2"/>
  <c r="I367" i="2" s="1"/>
  <c r="H366" i="2"/>
  <c r="I366" i="2" s="1"/>
  <c r="H365" i="2"/>
  <c r="I365" i="2" s="1"/>
  <c r="H364" i="2"/>
  <c r="I364" i="2" s="1"/>
  <c r="H363" i="2"/>
  <c r="I363" i="2" s="1"/>
  <c r="H362" i="2"/>
  <c r="I362" i="2" s="1"/>
  <c r="H361" i="2"/>
  <c r="I361" i="2" s="1"/>
  <c r="H360" i="2"/>
  <c r="I360" i="2" s="1"/>
  <c r="H359" i="2"/>
  <c r="I359" i="2" s="1"/>
  <c r="H358" i="2"/>
  <c r="I358" i="2" s="1"/>
  <c r="H357" i="2"/>
  <c r="I357" i="2" s="1"/>
  <c r="H356" i="2"/>
  <c r="I356" i="2" s="1"/>
  <c r="H355" i="2"/>
  <c r="I355" i="2" s="1"/>
  <c r="H354" i="2"/>
  <c r="I354" i="2" s="1"/>
  <c r="H353" i="2"/>
  <c r="I353" i="2" s="1"/>
  <c r="H352" i="2"/>
  <c r="I352" i="2" s="1"/>
  <c r="H351" i="2"/>
  <c r="I351" i="2" s="1"/>
  <c r="H350" i="2"/>
  <c r="I350" i="2" s="1"/>
  <c r="H349" i="2"/>
  <c r="I349" i="2" s="1"/>
  <c r="H348" i="2"/>
  <c r="I348" i="2" s="1"/>
  <c r="H347" i="2"/>
  <c r="I347" i="2" s="1"/>
  <c r="H346" i="2"/>
  <c r="I346" i="2" s="1"/>
  <c r="H345" i="2"/>
  <c r="I345" i="2" s="1"/>
  <c r="H344" i="2"/>
  <c r="I344" i="2" s="1"/>
  <c r="H343" i="2"/>
  <c r="I343" i="2" s="1"/>
  <c r="H342" i="2"/>
  <c r="I342" i="2" s="1"/>
  <c r="H341" i="2"/>
  <c r="I341" i="2" s="1"/>
  <c r="H340" i="2"/>
  <c r="I340" i="2" s="1"/>
  <c r="H339" i="2"/>
  <c r="I339" i="2" s="1"/>
  <c r="H338" i="2"/>
  <c r="I338" i="2" s="1"/>
  <c r="H337" i="2"/>
  <c r="I337" i="2" s="1"/>
  <c r="H336" i="2"/>
  <c r="I336" i="2" s="1"/>
  <c r="H335" i="2"/>
  <c r="I335" i="2" s="1"/>
  <c r="H334" i="2"/>
  <c r="I334" i="2" s="1"/>
  <c r="H333" i="2"/>
  <c r="I333" i="2" s="1"/>
  <c r="H332" i="2"/>
  <c r="I332" i="2" s="1"/>
  <c r="H331" i="2"/>
  <c r="I331" i="2" s="1"/>
  <c r="H330" i="2"/>
  <c r="I330" i="2" s="1"/>
  <c r="H329" i="2"/>
  <c r="I329" i="2" s="1"/>
  <c r="H328" i="2"/>
  <c r="I328" i="2" s="1"/>
  <c r="H327" i="2"/>
  <c r="I327" i="2" s="1"/>
  <c r="H326" i="2"/>
  <c r="I326" i="2" s="1"/>
  <c r="H325" i="2"/>
  <c r="I325" i="2" s="1"/>
  <c r="H324" i="2"/>
  <c r="I324" i="2" s="1"/>
  <c r="H323" i="2"/>
  <c r="I323" i="2" s="1"/>
  <c r="H322" i="2"/>
  <c r="I322" i="2" s="1"/>
  <c r="H321" i="2"/>
  <c r="I321" i="2" s="1"/>
  <c r="H320" i="2"/>
  <c r="I320" i="2" s="1"/>
  <c r="H319" i="2"/>
  <c r="I319" i="2" s="1"/>
  <c r="H318" i="2"/>
  <c r="I318" i="2" s="1"/>
  <c r="H317" i="2"/>
  <c r="I317" i="2" s="1"/>
  <c r="H316" i="2"/>
  <c r="I316" i="2" s="1"/>
  <c r="H315" i="2"/>
  <c r="I315" i="2" s="1"/>
  <c r="H314" i="2"/>
  <c r="I314" i="2" s="1"/>
  <c r="H313" i="2"/>
  <c r="I313" i="2" s="1"/>
  <c r="H312" i="2"/>
  <c r="I312" i="2" s="1"/>
  <c r="H311" i="2"/>
  <c r="I311" i="2" s="1"/>
  <c r="H310" i="2"/>
  <c r="I310" i="2" s="1"/>
  <c r="H309" i="2"/>
  <c r="I309" i="2" s="1"/>
  <c r="H308" i="2"/>
  <c r="I308" i="2" s="1"/>
  <c r="H307" i="2"/>
  <c r="I307" i="2" s="1"/>
  <c r="H306" i="2"/>
  <c r="I306" i="2" s="1"/>
  <c r="H305" i="2"/>
  <c r="I305" i="2" s="1"/>
  <c r="H304" i="2"/>
  <c r="I304" i="2" s="1"/>
  <c r="H303" i="2"/>
  <c r="I303" i="2" s="1"/>
  <c r="H302" i="2"/>
  <c r="I302" i="2" s="1"/>
  <c r="H301" i="2"/>
  <c r="I301" i="2" s="1"/>
  <c r="H300" i="2"/>
  <c r="I300" i="2" s="1"/>
  <c r="H299" i="2"/>
  <c r="I299" i="2" s="1"/>
  <c r="H298" i="2"/>
  <c r="I298" i="2" s="1"/>
  <c r="H297" i="2"/>
  <c r="I297" i="2" s="1"/>
  <c r="H296" i="2"/>
  <c r="I296" i="2" s="1"/>
  <c r="H295" i="2"/>
  <c r="I295" i="2" s="1"/>
  <c r="H294" i="2"/>
  <c r="I294" i="2" s="1"/>
  <c r="H293" i="2"/>
  <c r="I293" i="2" s="1"/>
  <c r="H292" i="2"/>
  <c r="I292" i="2" s="1"/>
  <c r="H291" i="2"/>
  <c r="I291" i="2" s="1"/>
  <c r="H290" i="2"/>
  <c r="I290" i="2" s="1"/>
  <c r="H289" i="2"/>
  <c r="I289" i="2" s="1"/>
  <c r="H288" i="2"/>
  <c r="I288" i="2" s="1"/>
  <c r="H287" i="2"/>
  <c r="I287" i="2" s="1"/>
  <c r="H286" i="2"/>
  <c r="I286" i="2" s="1"/>
  <c r="H285" i="2"/>
  <c r="I285" i="2" s="1"/>
  <c r="H284" i="2"/>
  <c r="I284" i="2" s="1"/>
  <c r="H283" i="2"/>
  <c r="I283" i="2" s="1"/>
  <c r="H282" i="2"/>
  <c r="I282" i="2" s="1"/>
  <c r="H281" i="2"/>
  <c r="I281" i="2" s="1"/>
  <c r="H280" i="2"/>
  <c r="I280" i="2" s="1"/>
  <c r="H279" i="2"/>
  <c r="I279" i="2" s="1"/>
  <c r="H278" i="2"/>
  <c r="I278" i="2" s="1"/>
  <c r="H277" i="2"/>
  <c r="I277" i="2" s="1"/>
  <c r="H276" i="2"/>
  <c r="I276" i="2" s="1"/>
  <c r="H275" i="2"/>
  <c r="I275" i="2" s="1"/>
  <c r="H274" i="2"/>
  <c r="I274" i="2" s="1"/>
  <c r="H273" i="2"/>
  <c r="I273" i="2" s="1"/>
  <c r="H272" i="2"/>
  <c r="I272" i="2" s="1"/>
  <c r="H271" i="2"/>
  <c r="I271" i="2" s="1"/>
  <c r="H270" i="2"/>
  <c r="I270" i="2" s="1"/>
  <c r="H269" i="2"/>
  <c r="I269" i="2" s="1"/>
  <c r="H268" i="2"/>
  <c r="I268" i="2" s="1"/>
  <c r="H267" i="2"/>
  <c r="I267" i="2" s="1"/>
  <c r="H266" i="2"/>
  <c r="I266" i="2" s="1"/>
  <c r="H265" i="2"/>
  <c r="I265" i="2" s="1"/>
  <c r="H264" i="2"/>
  <c r="I264" i="2" s="1"/>
  <c r="H263" i="2"/>
  <c r="I263" i="2" s="1"/>
  <c r="H262" i="2"/>
  <c r="I262" i="2" s="1"/>
  <c r="H261" i="2"/>
  <c r="I261" i="2" s="1"/>
  <c r="H260" i="2"/>
  <c r="I260" i="2" s="1"/>
  <c r="H259" i="2"/>
  <c r="I259" i="2" s="1"/>
  <c r="H258" i="2"/>
  <c r="I258" i="2" s="1"/>
  <c r="H257" i="2"/>
  <c r="I257" i="2" s="1"/>
  <c r="H256" i="2"/>
  <c r="I256" i="2" s="1"/>
  <c r="H255" i="2"/>
  <c r="I255" i="2" s="1"/>
  <c r="H254" i="2"/>
  <c r="I254" i="2" s="1"/>
  <c r="H253" i="2"/>
  <c r="I253" i="2" s="1"/>
  <c r="H252" i="2"/>
  <c r="I252" i="2" s="1"/>
  <c r="H251" i="2"/>
  <c r="I251" i="2" s="1"/>
  <c r="H250" i="2"/>
  <c r="I250" i="2" s="1"/>
  <c r="H249" i="2"/>
  <c r="I249" i="2" s="1"/>
  <c r="H248" i="2"/>
  <c r="I248" i="2" s="1"/>
  <c r="H247" i="2"/>
  <c r="I247" i="2" s="1"/>
  <c r="H246" i="2"/>
  <c r="I246" i="2" s="1"/>
  <c r="H245" i="2"/>
  <c r="I245" i="2" s="1"/>
  <c r="H244" i="2"/>
  <c r="I244" i="2" s="1"/>
  <c r="H243" i="2"/>
  <c r="I243" i="2" s="1"/>
  <c r="H242" i="2"/>
  <c r="I242" i="2" s="1"/>
  <c r="H241" i="2"/>
  <c r="I241" i="2" s="1"/>
  <c r="H240" i="2"/>
  <c r="I240" i="2" s="1"/>
  <c r="H239" i="2"/>
  <c r="I239" i="2" s="1"/>
  <c r="C70" i="10" s="1"/>
  <c r="H238" i="2"/>
  <c r="I238" i="2" s="1"/>
  <c r="H237" i="2"/>
  <c r="I237" i="2" s="1"/>
  <c r="H236" i="2"/>
  <c r="I236" i="2" s="1"/>
  <c r="H235" i="2"/>
  <c r="I235" i="2" s="1"/>
  <c r="H234" i="2"/>
  <c r="I234" i="2" s="1"/>
  <c r="H233" i="2"/>
  <c r="I233" i="2" s="1"/>
  <c r="H232" i="2"/>
  <c r="I232" i="2" s="1"/>
  <c r="H231" i="2"/>
  <c r="I231" i="2" s="1"/>
  <c r="H230" i="2"/>
  <c r="I230" i="2" s="1"/>
  <c r="H229" i="2"/>
  <c r="I229" i="2" s="1"/>
  <c r="H228" i="2"/>
  <c r="I228" i="2" s="1"/>
  <c r="H227" i="2"/>
  <c r="I227" i="2" s="1"/>
  <c r="H226" i="2"/>
  <c r="I226" i="2" s="1"/>
  <c r="H225" i="2"/>
  <c r="I225" i="2" s="1"/>
  <c r="H224" i="2"/>
  <c r="I224" i="2" s="1"/>
  <c r="H223" i="2"/>
  <c r="I223" i="2" s="1"/>
  <c r="H222" i="2"/>
  <c r="I222" i="2" s="1"/>
  <c r="H221" i="2"/>
  <c r="I221" i="2" s="1"/>
  <c r="H220" i="2"/>
  <c r="I220" i="2" s="1"/>
  <c r="H219" i="2"/>
  <c r="I219" i="2" s="1"/>
  <c r="H218" i="2"/>
  <c r="I218" i="2" s="1"/>
  <c r="H217" i="2"/>
  <c r="I217" i="2" s="1"/>
  <c r="H216" i="2"/>
  <c r="I216" i="2" s="1"/>
  <c r="H215" i="2"/>
  <c r="I215" i="2" s="1"/>
  <c r="H214" i="2"/>
  <c r="I214" i="2" s="1"/>
  <c r="H213" i="2"/>
  <c r="I213" i="2" s="1"/>
  <c r="H212" i="2"/>
  <c r="I212" i="2" s="1"/>
  <c r="H211" i="2"/>
  <c r="I211" i="2" s="1"/>
  <c r="H210" i="2"/>
  <c r="I210" i="2" s="1"/>
  <c r="H209" i="2"/>
  <c r="I209" i="2" s="1"/>
  <c r="H208" i="2"/>
  <c r="I208" i="2" s="1"/>
  <c r="H207" i="2"/>
  <c r="I207" i="2" s="1"/>
  <c r="H206" i="2"/>
  <c r="I206" i="2" s="1"/>
  <c r="H205" i="2"/>
  <c r="I205" i="2" s="1"/>
  <c r="H204" i="2"/>
  <c r="I204" i="2" s="1"/>
  <c r="H203" i="2"/>
  <c r="I203" i="2" s="1"/>
  <c r="H202" i="2"/>
  <c r="I202" i="2" s="1"/>
  <c r="H201" i="2"/>
  <c r="I201" i="2" s="1"/>
  <c r="H200" i="2"/>
  <c r="I200" i="2" s="1"/>
  <c r="H199" i="2"/>
  <c r="I199" i="2" s="1"/>
  <c r="H198" i="2"/>
  <c r="I198" i="2" s="1"/>
  <c r="H197" i="2"/>
  <c r="I197" i="2" s="1"/>
  <c r="H196" i="2"/>
  <c r="I196" i="2" s="1"/>
  <c r="H195" i="2"/>
  <c r="I195" i="2" s="1"/>
  <c r="H194" i="2"/>
  <c r="I194" i="2" s="1"/>
  <c r="H193" i="2"/>
  <c r="I193" i="2" s="1"/>
  <c r="H192" i="2"/>
  <c r="I192" i="2" s="1"/>
  <c r="H191" i="2"/>
  <c r="I191" i="2" s="1"/>
  <c r="H190" i="2"/>
  <c r="I190" i="2" s="1"/>
  <c r="H189" i="2"/>
  <c r="I189" i="2" s="1"/>
  <c r="H188" i="2"/>
  <c r="I188" i="2" s="1"/>
  <c r="H187" i="2"/>
  <c r="I187" i="2" s="1"/>
  <c r="H186" i="2"/>
  <c r="I186" i="2" s="1"/>
  <c r="H185" i="2"/>
  <c r="I185" i="2" s="1"/>
  <c r="H184" i="2"/>
  <c r="I184" i="2" s="1"/>
  <c r="H183" i="2"/>
  <c r="I183" i="2" s="1"/>
  <c r="H182" i="2"/>
  <c r="I182" i="2" s="1"/>
  <c r="H181" i="2"/>
  <c r="I181" i="2" s="1"/>
  <c r="H180" i="2"/>
  <c r="I180" i="2" s="1"/>
  <c r="H179" i="2"/>
  <c r="I179" i="2" s="1"/>
  <c r="H178" i="2"/>
  <c r="I178" i="2" s="1"/>
  <c r="H177" i="2"/>
  <c r="I177" i="2" s="1"/>
  <c r="H176" i="2"/>
  <c r="I176" i="2" s="1"/>
  <c r="H175" i="2"/>
  <c r="I175" i="2" s="1"/>
  <c r="H174" i="2"/>
  <c r="I174" i="2" s="1"/>
  <c r="H173" i="2"/>
  <c r="I173" i="2" s="1"/>
  <c r="H172" i="2"/>
  <c r="I172" i="2" s="1"/>
  <c r="H171" i="2"/>
  <c r="I171" i="2" s="1"/>
  <c r="H170" i="2"/>
  <c r="I170" i="2" s="1"/>
  <c r="H169" i="2"/>
  <c r="I169" i="2" s="1"/>
  <c r="H168" i="2"/>
  <c r="I168" i="2" s="1"/>
  <c r="H167" i="2"/>
  <c r="I167" i="2" s="1"/>
  <c r="H166" i="2"/>
  <c r="I166" i="2" s="1"/>
  <c r="H165" i="2"/>
  <c r="I165" i="2" s="1"/>
  <c r="H164" i="2"/>
  <c r="I164" i="2" s="1"/>
  <c r="H163" i="2"/>
  <c r="I163" i="2" s="1"/>
  <c r="H162" i="2"/>
  <c r="I162" i="2" s="1"/>
  <c r="H161" i="2"/>
  <c r="I161" i="2" s="1"/>
  <c r="H160" i="2"/>
  <c r="I160" i="2" s="1"/>
  <c r="H159" i="2"/>
  <c r="I159" i="2" s="1"/>
  <c r="C78" i="10" s="1"/>
  <c r="H158" i="2"/>
  <c r="I158" i="2" s="1"/>
  <c r="H157" i="2"/>
  <c r="I157" i="2" s="1"/>
  <c r="H156" i="2"/>
  <c r="I156" i="2" s="1"/>
  <c r="H155" i="2"/>
  <c r="I155" i="2" s="1"/>
  <c r="H154" i="2"/>
  <c r="I154" i="2" s="1"/>
  <c r="H153" i="2"/>
  <c r="I153" i="2" s="1"/>
  <c r="H152" i="2"/>
  <c r="I152" i="2" s="1"/>
  <c r="H151" i="2"/>
  <c r="I151" i="2" s="1"/>
  <c r="H150" i="2"/>
  <c r="I150" i="2" s="1"/>
  <c r="H149" i="2"/>
  <c r="I149" i="2" s="1"/>
  <c r="H148" i="2"/>
  <c r="I148" i="2" s="1"/>
  <c r="H147" i="2"/>
  <c r="I147" i="2" s="1"/>
  <c r="H146" i="2"/>
  <c r="I146" i="2" s="1"/>
  <c r="H145" i="2"/>
  <c r="I145" i="2" s="1"/>
  <c r="H144" i="2"/>
  <c r="I144" i="2" s="1"/>
  <c r="H143" i="2"/>
  <c r="I143" i="2" s="1"/>
  <c r="H142" i="2"/>
  <c r="I142" i="2" s="1"/>
  <c r="H141" i="2"/>
  <c r="I141" i="2" s="1"/>
  <c r="H140" i="2"/>
  <c r="I140" i="2" s="1"/>
  <c r="H139" i="2"/>
  <c r="I139" i="2" s="1"/>
  <c r="H138" i="2"/>
  <c r="I138" i="2" s="1"/>
  <c r="H137" i="2"/>
  <c r="I137" i="2" s="1"/>
  <c r="H136" i="2"/>
  <c r="I136" i="2" s="1"/>
  <c r="H135" i="2"/>
  <c r="I135" i="2" s="1"/>
  <c r="H134" i="2"/>
  <c r="I134" i="2" s="1"/>
  <c r="H133" i="2"/>
  <c r="I133" i="2" s="1"/>
  <c r="H132" i="2"/>
  <c r="I132" i="2" s="1"/>
  <c r="H131" i="2"/>
  <c r="I131" i="2" s="1"/>
  <c r="H130" i="2"/>
  <c r="I130" i="2" s="1"/>
  <c r="H129" i="2"/>
  <c r="I129" i="2" s="1"/>
  <c r="H128" i="2"/>
  <c r="I128" i="2" s="1"/>
  <c r="H127" i="2"/>
  <c r="I127" i="2" s="1"/>
  <c r="H126" i="2"/>
  <c r="I126" i="2" s="1"/>
  <c r="H125" i="2"/>
  <c r="I125" i="2" s="1"/>
  <c r="H124" i="2"/>
  <c r="I124" i="2" s="1"/>
  <c r="H123" i="2"/>
  <c r="I123" i="2" s="1"/>
  <c r="H122" i="2"/>
  <c r="I122" i="2" s="1"/>
  <c r="H121" i="2"/>
  <c r="I121" i="2" s="1"/>
  <c r="H120" i="2"/>
  <c r="I120" i="2" s="1"/>
  <c r="C66" i="10" s="1"/>
  <c r="H119" i="2"/>
  <c r="I119" i="2" s="1"/>
  <c r="H118" i="2"/>
  <c r="I118" i="2" s="1"/>
  <c r="H117" i="2"/>
  <c r="I117" i="2" s="1"/>
  <c r="C40" i="10" s="1"/>
  <c r="H116" i="2"/>
  <c r="I116" i="2" s="1"/>
  <c r="H115" i="2"/>
  <c r="I115" i="2" s="1"/>
  <c r="H114" i="2"/>
  <c r="I114" i="2" s="1"/>
  <c r="H113" i="2"/>
  <c r="I113" i="2" s="1"/>
  <c r="H112" i="2"/>
  <c r="I112" i="2" s="1"/>
  <c r="H111" i="2"/>
  <c r="I111" i="2" s="1"/>
  <c r="H110" i="2"/>
  <c r="I110" i="2" s="1"/>
  <c r="H109" i="2"/>
  <c r="I109" i="2" s="1"/>
  <c r="H108" i="2"/>
  <c r="I108" i="2" s="1"/>
  <c r="H107" i="2"/>
  <c r="I107" i="2" s="1"/>
  <c r="H106" i="2"/>
  <c r="I106" i="2" s="1"/>
  <c r="H105" i="2"/>
  <c r="I105" i="2" s="1"/>
  <c r="H104" i="2"/>
  <c r="I104" i="2" s="1"/>
  <c r="H103" i="2"/>
  <c r="I103" i="2" s="1"/>
  <c r="H102" i="2"/>
  <c r="I102" i="2" s="1"/>
  <c r="H101" i="2"/>
  <c r="I101" i="2" s="1"/>
  <c r="H100" i="2"/>
  <c r="I100" i="2" s="1"/>
  <c r="H99" i="2"/>
  <c r="I99" i="2" s="1"/>
  <c r="H98" i="2"/>
  <c r="I98" i="2" s="1"/>
  <c r="H97" i="2"/>
  <c r="I97" i="2" s="1"/>
  <c r="H96" i="2"/>
  <c r="I96" i="2" s="1"/>
  <c r="H95" i="2"/>
  <c r="I95" i="2" s="1"/>
  <c r="H94" i="2"/>
  <c r="I94" i="2" s="1"/>
  <c r="H93" i="2"/>
  <c r="I93" i="2" s="1"/>
  <c r="H92" i="2"/>
  <c r="I92" i="2" s="1"/>
  <c r="H91" i="2"/>
  <c r="I91" i="2" s="1"/>
  <c r="H90" i="2"/>
  <c r="I90" i="2" s="1"/>
  <c r="H89" i="2"/>
  <c r="I89" i="2" s="1"/>
  <c r="H88" i="2"/>
  <c r="I88" i="2" s="1"/>
  <c r="H87" i="2"/>
  <c r="I87" i="2" s="1"/>
  <c r="H86" i="2"/>
  <c r="I86" i="2" s="1"/>
  <c r="H85" i="2"/>
  <c r="I85" i="2" s="1"/>
  <c r="H84" i="2"/>
  <c r="I84" i="2" s="1"/>
  <c r="H83" i="2"/>
  <c r="I83" i="2" s="1"/>
  <c r="H82" i="2"/>
  <c r="I82" i="2" s="1"/>
  <c r="H81" i="2"/>
  <c r="I81" i="2" s="1"/>
  <c r="H80" i="2"/>
  <c r="I80" i="2" s="1"/>
  <c r="H79" i="2"/>
  <c r="I79" i="2" s="1"/>
  <c r="H78" i="2"/>
  <c r="I78" i="2" s="1"/>
  <c r="H77" i="2"/>
  <c r="I77" i="2" s="1"/>
  <c r="C67" i="10" s="1"/>
  <c r="E67" i="10" s="1"/>
  <c r="H76" i="2"/>
  <c r="I76" i="2" s="1"/>
  <c r="H75" i="2"/>
  <c r="I75" i="2" s="1"/>
  <c r="H74" i="2"/>
  <c r="I74" i="2" s="1"/>
  <c r="H73" i="2"/>
  <c r="I73" i="2" s="1"/>
  <c r="H72" i="2"/>
  <c r="I72" i="2" s="1"/>
  <c r="H71" i="2"/>
  <c r="I71" i="2" s="1"/>
  <c r="H70" i="2"/>
  <c r="I70" i="2" s="1"/>
  <c r="H69" i="2"/>
  <c r="I69" i="2" s="1"/>
  <c r="H68" i="2"/>
  <c r="I68" i="2" s="1"/>
  <c r="H67" i="2"/>
  <c r="I67" i="2" s="1"/>
  <c r="H66" i="2"/>
  <c r="I66" i="2" s="1"/>
  <c r="H65" i="2"/>
  <c r="I65" i="2" s="1"/>
  <c r="H64" i="2"/>
  <c r="I64" i="2" s="1"/>
  <c r="H63" i="2"/>
  <c r="I63" i="2" s="1"/>
  <c r="H62" i="2"/>
  <c r="I62" i="2" s="1"/>
  <c r="C63" i="10" s="1"/>
  <c r="H61" i="2"/>
  <c r="I61" i="2" s="1"/>
  <c r="C73" i="10" s="1"/>
  <c r="H60" i="2"/>
  <c r="I60" i="2" s="1"/>
  <c r="H59" i="2"/>
  <c r="I59" i="2" s="1"/>
  <c r="H58" i="2"/>
  <c r="I58" i="2" s="1"/>
  <c r="H57" i="2"/>
  <c r="I57" i="2" s="1"/>
  <c r="H56" i="2"/>
  <c r="I56" i="2" s="1"/>
  <c r="H55" i="2"/>
  <c r="I55" i="2" s="1"/>
  <c r="H54" i="2"/>
  <c r="I54" i="2" s="1"/>
  <c r="H53" i="2"/>
  <c r="I53" i="2" s="1"/>
  <c r="H52" i="2"/>
  <c r="I52" i="2" s="1"/>
  <c r="H51" i="2"/>
  <c r="I51" i="2" s="1"/>
  <c r="H50" i="2"/>
  <c r="I50" i="2" s="1"/>
  <c r="C102" i="10" s="1"/>
  <c r="H49" i="2"/>
  <c r="I49" i="2" s="1"/>
  <c r="H48" i="2"/>
  <c r="I48" i="2" s="1"/>
  <c r="H47" i="2"/>
  <c r="I47"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I23" i="2" s="1"/>
  <c r="H22" i="2"/>
  <c r="I22" i="2" s="1"/>
  <c r="H21" i="2"/>
  <c r="I21" i="2" s="1"/>
  <c r="H20" i="2"/>
  <c r="I20" i="2" s="1"/>
  <c r="H19" i="2"/>
  <c r="I19" i="2" s="1"/>
  <c r="H18" i="2"/>
  <c r="I18" i="2" s="1"/>
  <c r="H17" i="2"/>
  <c r="I17" i="2" s="1"/>
  <c r="C101" i="10" s="1"/>
  <c r="E101" i="10" s="1"/>
  <c r="H16" i="2"/>
  <c r="I16" i="2" s="1"/>
  <c r="H15" i="2"/>
  <c r="I15" i="2" s="1"/>
  <c r="H14" i="2"/>
  <c r="I14" i="2" s="1"/>
  <c r="H13" i="2"/>
  <c r="I13" i="2" s="1"/>
  <c r="H12" i="2"/>
  <c r="I12" i="2" s="1"/>
  <c r="H11" i="2"/>
  <c r="I11" i="2" s="1"/>
  <c r="H10" i="2"/>
  <c r="I10" i="2" s="1"/>
  <c r="H9" i="2"/>
  <c r="I9" i="2" s="1"/>
  <c r="H8" i="2"/>
  <c r="I8" i="2" s="1"/>
  <c r="C90" i="10" s="1"/>
  <c r="H7" i="2"/>
  <c r="I7" i="2" s="1"/>
  <c r="H6" i="2"/>
  <c r="I6" i="2" s="1"/>
  <c r="C79" i="10" s="1"/>
  <c r="H5" i="2"/>
  <c r="I5" i="2" s="1"/>
  <c r="H4" i="2"/>
  <c r="I4" i="2" s="1"/>
  <c r="H3" i="2"/>
  <c r="I3" i="2" s="1"/>
  <c r="H2" i="2"/>
  <c r="I2" i="2" s="1"/>
  <c r="C42" i="10" s="1"/>
  <c r="H880" i="1"/>
  <c r="I880" i="1" s="1"/>
  <c r="H879" i="1"/>
  <c r="I879" i="1" s="1"/>
  <c r="H878" i="1"/>
  <c r="I878" i="1" s="1"/>
  <c r="H877" i="1"/>
  <c r="I877" i="1" s="1"/>
  <c r="H876" i="1"/>
  <c r="I876" i="1" s="1"/>
  <c r="H875" i="1"/>
  <c r="I875" i="1" s="1"/>
  <c r="H874" i="1"/>
  <c r="I874" i="1" s="1"/>
  <c r="H873" i="1"/>
  <c r="I873" i="1" s="1"/>
  <c r="H872" i="1"/>
  <c r="I872" i="1" s="1"/>
  <c r="H871" i="1"/>
  <c r="I871" i="1" s="1"/>
  <c r="H870" i="1"/>
  <c r="I870" i="1" s="1"/>
  <c r="H869" i="1"/>
  <c r="I869" i="1" s="1"/>
  <c r="H868" i="1"/>
  <c r="I868" i="1" s="1"/>
  <c r="H867" i="1"/>
  <c r="I867" i="1" s="1"/>
  <c r="H866" i="1"/>
  <c r="I866" i="1" s="1"/>
  <c r="H865" i="1"/>
  <c r="I865" i="1" s="1"/>
  <c r="H864" i="1"/>
  <c r="I864" i="1" s="1"/>
  <c r="H863" i="1"/>
  <c r="I863" i="1" s="1"/>
  <c r="H862" i="1"/>
  <c r="I862" i="1" s="1"/>
  <c r="H861" i="1"/>
  <c r="I861" i="1" s="1"/>
  <c r="H860" i="1"/>
  <c r="I860" i="1" s="1"/>
  <c r="H859" i="1"/>
  <c r="I859" i="1" s="1"/>
  <c r="H858" i="1"/>
  <c r="I858" i="1" s="1"/>
  <c r="H857" i="1"/>
  <c r="I857" i="1" s="1"/>
  <c r="H856" i="1"/>
  <c r="I856" i="1" s="1"/>
  <c r="H855" i="1"/>
  <c r="I855" i="1" s="1"/>
  <c r="H854" i="1"/>
  <c r="I854" i="1" s="1"/>
  <c r="H853" i="1"/>
  <c r="I853" i="1" s="1"/>
  <c r="H852" i="1"/>
  <c r="I852" i="1" s="1"/>
  <c r="H851" i="1"/>
  <c r="I851" i="1" s="1"/>
  <c r="H850" i="1"/>
  <c r="I850" i="1" s="1"/>
  <c r="H849" i="1"/>
  <c r="I849" i="1" s="1"/>
  <c r="H848" i="1"/>
  <c r="I848" i="1" s="1"/>
  <c r="H847" i="1"/>
  <c r="I847" i="1" s="1"/>
  <c r="H846" i="1"/>
  <c r="I846" i="1" s="1"/>
  <c r="H845" i="1"/>
  <c r="I845" i="1" s="1"/>
  <c r="H844" i="1"/>
  <c r="I844" i="1" s="1"/>
  <c r="H843" i="1"/>
  <c r="I843" i="1" s="1"/>
  <c r="H842" i="1"/>
  <c r="I842" i="1" s="1"/>
  <c r="H841" i="1"/>
  <c r="I841" i="1" s="1"/>
  <c r="H840" i="1"/>
  <c r="I840" i="1" s="1"/>
  <c r="H839" i="1"/>
  <c r="I839" i="1" s="1"/>
  <c r="H838" i="1"/>
  <c r="I838" i="1" s="1"/>
  <c r="H837" i="1"/>
  <c r="I837" i="1" s="1"/>
  <c r="H836" i="1"/>
  <c r="I836" i="1" s="1"/>
  <c r="H835" i="1"/>
  <c r="I835" i="1" s="1"/>
  <c r="H834" i="1"/>
  <c r="I834" i="1" s="1"/>
  <c r="H833" i="1"/>
  <c r="I833" i="1" s="1"/>
  <c r="H832" i="1"/>
  <c r="I832" i="1" s="1"/>
  <c r="H831" i="1"/>
  <c r="I831" i="1" s="1"/>
  <c r="B97" i="10" s="1"/>
  <c r="H830" i="1"/>
  <c r="I830" i="1" s="1"/>
  <c r="H829" i="1"/>
  <c r="I829" i="1" s="1"/>
  <c r="H828" i="1"/>
  <c r="I828" i="1" s="1"/>
  <c r="H827" i="1"/>
  <c r="I827" i="1" s="1"/>
  <c r="H826" i="1"/>
  <c r="I826" i="1" s="1"/>
  <c r="H825" i="1"/>
  <c r="I825" i="1" s="1"/>
  <c r="H824" i="1"/>
  <c r="I824" i="1" s="1"/>
  <c r="H823" i="1"/>
  <c r="I823" i="1" s="1"/>
  <c r="H822" i="1"/>
  <c r="I822" i="1" s="1"/>
  <c r="H821" i="1"/>
  <c r="I821" i="1" s="1"/>
  <c r="H820" i="1"/>
  <c r="I820" i="1" s="1"/>
  <c r="H819" i="1"/>
  <c r="I819" i="1" s="1"/>
  <c r="H818" i="1"/>
  <c r="I818" i="1" s="1"/>
  <c r="H817" i="1"/>
  <c r="I817" i="1" s="1"/>
  <c r="H816" i="1"/>
  <c r="I816" i="1" s="1"/>
  <c r="H815" i="1"/>
  <c r="I815" i="1" s="1"/>
  <c r="H814" i="1"/>
  <c r="I814" i="1" s="1"/>
  <c r="H813" i="1"/>
  <c r="I813" i="1" s="1"/>
  <c r="H812" i="1"/>
  <c r="I812" i="1" s="1"/>
  <c r="H811" i="1"/>
  <c r="I811" i="1" s="1"/>
  <c r="H810" i="1"/>
  <c r="I810" i="1" s="1"/>
  <c r="H809" i="1"/>
  <c r="I809" i="1" s="1"/>
  <c r="H808" i="1"/>
  <c r="I808" i="1" s="1"/>
  <c r="H807" i="1"/>
  <c r="I807" i="1" s="1"/>
  <c r="H806" i="1"/>
  <c r="I806" i="1" s="1"/>
  <c r="H805" i="1"/>
  <c r="I805" i="1" s="1"/>
  <c r="H804" i="1"/>
  <c r="I804" i="1" s="1"/>
  <c r="H803" i="1"/>
  <c r="I803" i="1" s="1"/>
  <c r="H802" i="1"/>
  <c r="I802" i="1" s="1"/>
  <c r="H801" i="1"/>
  <c r="I801" i="1" s="1"/>
  <c r="H800" i="1"/>
  <c r="I800" i="1" s="1"/>
  <c r="H799" i="1"/>
  <c r="I799" i="1" s="1"/>
  <c r="H798" i="1"/>
  <c r="I798" i="1" s="1"/>
  <c r="H797" i="1"/>
  <c r="I797" i="1" s="1"/>
  <c r="H796" i="1"/>
  <c r="I796" i="1" s="1"/>
  <c r="H795" i="1"/>
  <c r="I795" i="1" s="1"/>
  <c r="H794" i="1"/>
  <c r="I794" i="1" s="1"/>
  <c r="H793" i="1"/>
  <c r="I793" i="1" s="1"/>
  <c r="H792" i="1"/>
  <c r="I792" i="1" s="1"/>
  <c r="H791" i="1"/>
  <c r="I791" i="1" s="1"/>
  <c r="H790" i="1"/>
  <c r="I790" i="1" s="1"/>
  <c r="H789" i="1"/>
  <c r="I789" i="1" s="1"/>
  <c r="H788" i="1"/>
  <c r="I788" i="1" s="1"/>
  <c r="H787" i="1"/>
  <c r="I787" i="1" s="1"/>
  <c r="H786" i="1"/>
  <c r="I786" i="1" s="1"/>
  <c r="H785" i="1"/>
  <c r="I785" i="1" s="1"/>
  <c r="H784" i="1"/>
  <c r="I784" i="1" s="1"/>
  <c r="H783" i="1"/>
  <c r="I783" i="1" s="1"/>
  <c r="H782" i="1"/>
  <c r="I782" i="1" s="1"/>
  <c r="H781" i="1"/>
  <c r="I781" i="1" s="1"/>
  <c r="H780" i="1"/>
  <c r="I780" i="1" s="1"/>
  <c r="H779" i="1"/>
  <c r="I779" i="1" s="1"/>
  <c r="H778" i="1"/>
  <c r="I778" i="1" s="1"/>
  <c r="H777" i="1"/>
  <c r="I777" i="1" s="1"/>
  <c r="H776" i="1"/>
  <c r="I776" i="1" s="1"/>
  <c r="H775" i="1"/>
  <c r="I775" i="1" s="1"/>
  <c r="H774" i="1"/>
  <c r="I774" i="1" s="1"/>
  <c r="H773" i="1"/>
  <c r="I773" i="1" s="1"/>
  <c r="H772" i="1"/>
  <c r="I772" i="1" s="1"/>
  <c r="H771" i="1"/>
  <c r="I771" i="1" s="1"/>
  <c r="H770" i="1"/>
  <c r="I770" i="1" s="1"/>
  <c r="H769" i="1"/>
  <c r="I769" i="1" s="1"/>
  <c r="H768" i="1"/>
  <c r="I768" i="1" s="1"/>
  <c r="H767" i="1"/>
  <c r="I767" i="1" s="1"/>
  <c r="H766" i="1"/>
  <c r="I766" i="1" s="1"/>
  <c r="H765" i="1"/>
  <c r="I765" i="1" s="1"/>
  <c r="H764" i="1"/>
  <c r="I764" i="1" s="1"/>
  <c r="H763" i="1"/>
  <c r="I763" i="1" s="1"/>
  <c r="H762" i="1"/>
  <c r="I762" i="1" s="1"/>
  <c r="H761" i="1"/>
  <c r="I761" i="1" s="1"/>
  <c r="H760" i="1"/>
  <c r="I760" i="1" s="1"/>
  <c r="H759" i="1"/>
  <c r="I759" i="1" s="1"/>
  <c r="H758" i="1"/>
  <c r="I758" i="1" s="1"/>
  <c r="H757" i="1"/>
  <c r="I757" i="1" s="1"/>
  <c r="H756" i="1"/>
  <c r="I756" i="1" s="1"/>
  <c r="H755" i="1"/>
  <c r="I755" i="1" s="1"/>
  <c r="H754" i="1"/>
  <c r="I754" i="1" s="1"/>
  <c r="H753" i="1"/>
  <c r="I753" i="1" s="1"/>
  <c r="H752" i="1"/>
  <c r="I752" i="1" s="1"/>
  <c r="H751" i="1"/>
  <c r="I751" i="1" s="1"/>
  <c r="H750" i="1"/>
  <c r="I750" i="1" s="1"/>
  <c r="H749" i="1"/>
  <c r="I749" i="1" s="1"/>
  <c r="H748" i="1"/>
  <c r="I748" i="1" s="1"/>
  <c r="H747" i="1"/>
  <c r="I747" i="1" s="1"/>
  <c r="H746" i="1"/>
  <c r="I746" i="1" s="1"/>
  <c r="H745" i="1"/>
  <c r="I745" i="1" s="1"/>
  <c r="H744" i="1"/>
  <c r="I744" i="1" s="1"/>
  <c r="H743" i="1"/>
  <c r="I743" i="1" s="1"/>
  <c r="H742" i="1"/>
  <c r="I742" i="1" s="1"/>
  <c r="H741" i="1"/>
  <c r="I741" i="1" s="1"/>
  <c r="H740" i="1"/>
  <c r="I740" i="1" s="1"/>
  <c r="H739" i="1"/>
  <c r="I739" i="1" s="1"/>
  <c r="H738" i="1"/>
  <c r="I738" i="1" s="1"/>
  <c r="H737" i="1"/>
  <c r="I737" i="1" s="1"/>
  <c r="H736" i="1"/>
  <c r="I736" i="1" s="1"/>
  <c r="B80" i="10" s="1"/>
  <c r="H735" i="1"/>
  <c r="I735" i="1" s="1"/>
  <c r="H734" i="1"/>
  <c r="I734" i="1" s="1"/>
  <c r="H733" i="1"/>
  <c r="I733" i="1" s="1"/>
  <c r="H732" i="1"/>
  <c r="I732" i="1" s="1"/>
  <c r="B76" i="10" s="1"/>
  <c r="E76" i="10" s="1"/>
  <c r="H731" i="1"/>
  <c r="I731" i="1" s="1"/>
  <c r="H730" i="1"/>
  <c r="I730" i="1" s="1"/>
  <c r="H729" i="1"/>
  <c r="I729" i="1" s="1"/>
  <c r="H728" i="1"/>
  <c r="I728" i="1" s="1"/>
  <c r="H727" i="1"/>
  <c r="I727" i="1" s="1"/>
  <c r="H726" i="1"/>
  <c r="I726" i="1" s="1"/>
  <c r="H725" i="1"/>
  <c r="I725" i="1" s="1"/>
  <c r="H724" i="1"/>
  <c r="I724" i="1" s="1"/>
  <c r="H723" i="1"/>
  <c r="I723" i="1" s="1"/>
  <c r="H722" i="1"/>
  <c r="I722" i="1" s="1"/>
  <c r="H721" i="1"/>
  <c r="I721" i="1" s="1"/>
  <c r="H720" i="1"/>
  <c r="I720" i="1" s="1"/>
  <c r="H719" i="1"/>
  <c r="I719" i="1" s="1"/>
  <c r="H718" i="1"/>
  <c r="I718" i="1" s="1"/>
  <c r="H717" i="1"/>
  <c r="I717" i="1" s="1"/>
  <c r="H716" i="1"/>
  <c r="I716" i="1" s="1"/>
  <c r="B73" i="10" s="1"/>
  <c r="H715" i="1"/>
  <c r="I715" i="1" s="1"/>
  <c r="H714" i="1"/>
  <c r="I714" i="1" s="1"/>
  <c r="H713" i="1"/>
  <c r="I713" i="1" s="1"/>
  <c r="H712" i="1"/>
  <c r="I712" i="1" s="1"/>
  <c r="H711" i="1"/>
  <c r="I711" i="1" s="1"/>
  <c r="H710" i="1"/>
  <c r="I710" i="1" s="1"/>
  <c r="H709" i="1"/>
  <c r="I709" i="1" s="1"/>
  <c r="H708" i="1"/>
  <c r="I708" i="1" s="1"/>
  <c r="H707" i="1"/>
  <c r="I707" i="1" s="1"/>
  <c r="H706" i="1"/>
  <c r="I706" i="1" s="1"/>
  <c r="H705" i="1"/>
  <c r="I705" i="1" s="1"/>
  <c r="H704" i="1"/>
  <c r="I704" i="1" s="1"/>
  <c r="H703" i="1"/>
  <c r="I703" i="1" s="1"/>
  <c r="H702" i="1"/>
  <c r="I702" i="1" s="1"/>
  <c r="H701" i="1"/>
  <c r="I701" i="1" s="1"/>
  <c r="H700" i="1"/>
  <c r="I700" i="1" s="1"/>
  <c r="H699" i="1"/>
  <c r="I699" i="1" s="1"/>
  <c r="H698" i="1"/>
  <c r="I698" i="1" s="1"/>
  <c r="H697" i="1"/>
  <c r="I697" i="1" s="1"/>
  <c r="H696" i="1"/>
  <c r="I696" i="1" s="1"/>
  <c r="H695" i="1"/>
  <c r="I695" i="1" s="1"/>
  <c r="H694" i="1"/>
  <c r="I694" i="1" s="1"/>
  <c r="H693" i="1"/>
  <c r="I693" i="1" s="1"/>
  <c r="H692" i="1"/>
  <c r="I692" i="1" s="1"/>
  <c r="H691" i="1"/>
  <c r="I691" i="1" s="1"/>
  <c r="H690" i="1"/>
  <c r="I690" i="1" s="1"/>
  <c r="H689" i="1"/>
  <c r="I689" i="1" s="1"/>
  <c r="H688" i="1"/>
  <c r="I688" i="1" s="1"/>
  <c r="H687" i="1"/>
  <c r="I687" i="1" s="1"/>
  <c r="H686" i="1"/>
  <c r="I686" i="1" s="1"/>
  <c r="H685" i="1"/>
  <c r="I685" i="1" s="1"/>
  <c r="H684" i="1"/>
  <c r="I684" i="1" s="1"/>
  <c r="H683" i="1"/>
  <c r="I683" i="1" s="1"/>
  <c r="H682" i="1"/>
  <c r="I682" i="1" s="1"/>
  <c r="H681" i="1"/>
  <c r="I681" i="1" s="1"/>
  <c r="H680" i="1"/>
  <c r="I680" i="1" s="1"/>
  <c r="H679" i="1"/>
  <c r="I679" i="1" s="1"/>
  <c r="H678" i="1"/>
  <c r="I678" i="1" s="1"/>
  <c r="H677" i="1"/>
  <c r="I677" i="1" s="1"/>
  <c r="H676" i="1"/>
  <c r="I676" i="1" s="1"/>
  <c r="B66" i="10" s="1"/>
  <c r="H675" i="1"/>
  <c r="I675" i="1" s="1"/>
  <c r="H674" i="1"/>
  <c r="I674" i="1" s="1"/>
  <c r="H673" i="1"/>
  <c r="I673" i="1" s="1"/>
  <c r="H672" i="1"/>
  <c r="I672" i="1" s="1"/>
  <c r="H671" i="1"/>
  <c r="I671" i="1" s="1"/>
  <c r="H670" i="1"/>
  <c r="I670" i="1" s="1"/>
  <c r="H669" i="1"/>
  <c r="I669" i="1" s="1"/>
  <c r="H668" i="1"/>
  <c r="I668" i="1" s="1"/>
  <c r="H667" i="1"/>
  <c r="I667" i="1" s="1"/>
  <c r="H666" i="1"/>
  <c r="I666" i="1" s="1"/>
  <c r="H665" i="1"/>
  <c r="I665" i="1" s="1"/>
  <c r="H664" i="1"/>
  <c r="I664" i="1" s="1"/>
  <c r="H663" i="1"/>
  <c r="I663" i="1" s="1"/>
  <c r="H662" i="1"/>
  <c r="I662" i="1" s="1"/>
  <c r="H661" i="1"/>
  <c r="I661" i="1" s="1"/>
  <c r="H660" i="1"/>
  <c r="I660" i="1" s="1"/>
  <c r="H659" i="1"/>
  <c r="I659" i="1" s="1"/>
  <c r="H658" i="1"/>
  <c r="I658" i="1" s="1"/>
  <c r="H657" i="1"/>
  <c r="I657" i="1" s="1"/>
  <c r="H656" i="1"/>
  <c r="I656" i="1" s="1"/>
  <c r="B61" i="10" s="1"/>
  <c r="H655" i="1"/>
  <c r="I655" i="1" s="1"/>
  <c r="H654" i="1"/>
  <c r="I654" i="1" s="1"/>
  <c r="H653" i="1"/>
  <c r="I653" i="1" s="1"/>
  <c r="H652" i="1"/>
  <c r="I652" i="1" s="1"/>
  <c r="H651" i="1"/>
  <c r="I651" i="1" s="1"/>
  <c r="H650" i="1"/>
  <c r="I650" i="1" s="1"/>
  <c r="H649" i="1"/>
  <c r="I649" i="1" s="1"/>
  <c r="H648" i="1"/>
  <c r="I648" i="1" s="1"/>
  <c r="H647" i="1"/>
  <c r="I647" i="1" s="1"/>
  <c r="H646" i="1"/>
  <c r="I646" i="1" s="1"/>
  <c r="H645" i="1"/>
  <c r="I645" i="1" s="1"/>
  <c r="H644" i="1"/>
  <c r="I644" i="1" s="1"/>
  <c r="H643" i="1"/>
  <c r="I643" i="1" s="1"/>
  <c r="H642" i="1"/>
  <c r="I642" i="1" s="1"/>
  <c r="H641" i="1"/>
  <c r="I641" i="1" s="1"/>
  <c r="H640" i="1"/>
  <c r="I640" i="1" s="1"/>
  <c r="H639" i="1"/>
  <c r="I639" i="1" s="1"/>
  <c r="H638" i="1"/>
  <c r="I638" i="1" s="1"/>
  <c r="H637" i="1"/>
  <c r="I637" i="1" s="1"/>
  <c r="H636" i="1"/>
  <c r="I636" i="1" s="1"/>
  <c r="H635" i="1"/>
  <c r="I635" i="1" s="1"/>
  <c r="H634" i="1"/>
  <c r="I634" i="1" s="1"/>
  <c r="H633" i="1"/>
  <c r="I633" i="1" s="1"/>
  <c r="H632" i="1"/>
  <c r="I632" i="1" s="1"/>
  <c r="H631" i="1"/>
  <c r="I631" i="1" s="1"/>
  <c r="H630" i="1"/>
  <c r="I630" i="1" s="1"/>
  <c r="H629" i="1"/>
  <c r="I629" i="1" s="1"/>
  <c r="H628" i="1"/>
  <c r="I628" i="1" s="1"/>
  <c r="H627" i="1"/>
  <c r="I627" i="1" s="1"/>
  <c r="H626" i="1"/>
  <c r="I626" i="1" s="1"/>
  <c r="H625" i="1"/>
  <c r="I625" i="1" s="1"/>
  <c r="H624" i="1"/>
  <c r="I624" i="1" s="1"/>
  <c r="H623" i="1"/>
  <c r="I623" i="1" s="1"/>
  <c r="H622" i="1"/>
  <c r="I622" i="1" s="1"/>
  <c r="H621" i="1"/>
  <c r="I621" i="1" s="1"/>
  <c r="H620" i="1"/>
  <c r="I620" i="1" s="1"/>
  <c r="H619" i="1"/>
  <c r="I619" i="1" s="1"/>
  <c r="H618" i="1"/>
  <c r="I618" i="1" s="1"/>
  <c r="H617" i="1"/>
  <c r="I617" i="1" s="1"/>
  <c r="H616" i="1"/>
  <c r="I616" i="1" s="1"/>
  <c r="H615" i="1"/>
  <c r="I615" i="1" s="1"/>
  <c r="H614" i="1"/>
  <c r="I614" i="1" s="1"/>
  <c r="H613" i="1"/>
  <c r="I613" i="1" s="1"/>
  <c r="H612" i="1"/>
  <c r="I612" i="1" s="1"/>
  <c r="H611" i="1"/>
  <c r="I611" i="1" s="1"/>
  <c r="H610" i="1"/>
  <c r="I610" i="1" s="1"/>
  <c r="H609" i="1"/>
  <c r="I609" i="1" s="1"/>
  <c r="H608" i="1"/>
  <c r="I608" i="1" s="1"/>
  <c r="H607" i="1"/>
  <c r="I607" i="1" s="1"/>
  <c r="H606" i="1"/>
  <c r="I606" i="1" s="1"/>
  <c r="H605" i="1"/>
  <c r="I605" i="1" s="1"/>
  <c r="H604" i="1"/>
  <c r="I604" i="1" s="1"/>
  <c r="H603" i="1"/>
  <c r="I603" i="1" s="1"/>
  <c r="H602" i="1"/>
  <c r="I602" i="1" s="1"/>
  <c r="H601" i="1"/>
  <c r="I601" i="1" s="1"/>
  <c r="H600" i="1"/>
  <c r="I600" i="1" s="1"/>
  <c r="H599" i="1"/>
  <c r="I599" i="1" s="1"/>
  <c r="H598" i="1"/>
  <c r="I598" i="1" s="1"/>
  <c r="H597" i="1"/>
  <c r="I597" i="1" s="1"/>
  <c r="H596" i="1"/>
  <c r="I596" i="1" s="1"/>
  <c r="H595" i="1"/>
  <c r="I595" i="1" s="1"/>
  <c r="H594" i="1"/>
  <c r="I594" i="1" s="1"/>
  <c r="H593" i="1"/>
  <c r="I593" i="1" s="1"/>
  <c r="H592" i="1"/>
  <c r="I592" i="1" s="1"/>
  <c r="H591" i="1"/>
  <c r="I591" i="1" s="1"/>
  <c r="H590" i="1"/>
  <c r="I590" i="1" s="1"/>
  <c r="H589" i="1"/>
  <c r="I589" i="1" s="1"/>
  <c r="H588" i="1"/>
  <c r="I588" i="1" s="1"/>
  <c r="H587" i="1"/>
  <c r="I587" i="1" s="1"/>
  <c r="H586" i="1"/>
  <c r="I586" i="1" s="1"/>
  <c r="H585" i="1"/>
  <c r="I585" i="1" s="1"/>
  <c r="H584" i="1"/>
  <c r="I584" i="1" s="1"/>
  <c r="H583" i="1"/>
  <c r="I583" i="1" s="1"/>
  <c r="H582" i="1"/>
  <c r="I582" i="1" s="1"/>
  <c r="H581" i="1"/>
  <c r="I581" i="1" s="1"/>
  <c r="H580" i="1"/>
  <c r="I580" i="1" s="1"/>
  <c r="H579" i="1"/>
  <c r="I579" i="1" s="1"/>
  <c r="H578" i="1"/>
  <c r="I578" i="1" s="1"/>
  <c r="H577" i="1"/>
  <c r="I577" i="1" s="1"/>
  <c r="H576" i="1"/>
  <c r="I576" i="1" s="1"/>
  <c r="H575" i="1"/>
  <c r="I575" i="1" s="1"/>
  <c r="H574" i="1"/>
  <c r="I574" i="1" s="1"/>
  <c r="H573" i="1"/>
  <c r="I573" i="1" s="1"/>
  <c r="H572" i="1"/>
  <c r="I572" i="1" s="1"/>
  <c r="H571" i="1"/>
  <c r="I571" i="1" s="1"/>
  <c r="H570" i="1"/>
  <c r="I570" i="1" s="1"/>
  <c r="H569" i="1"/>
  <c r="I569" i="1" s="1"/>
  <c r="H568" i="1"/>
  <c r="I568" i="1" s="1"/>
  <c r="H567" i="1"/>
  <c r="I567" i="1" s="1"/>
  <c r="H566" i="1"/>
  <c r="I566" i="1" s="1"/>
  <c r="H565" i="1"/>
  <c r="I565" i="1" s="1"/>
  <c r="H564" i="1"/>
  <c r="I564" i="1" s="1"/>
  <c r="H563" i="1"/>
  <c r="I563" i="1" s="1"/>
  <c r="H562" i="1"/>
  <c r="I562" i="1" s="1"/>
  <c r="H561" i="1"/>
  <c r="I561" i="1" s="1"/>
  <c r="H560" i="1"/>
  <c r="I560" i="1" s="1"/>
  <c r="H559" i="1"/>
  <c r="I559" i="1" s="1"/>
  <c r="H558" i="1"/>
  <c r="I558" i="1" s="1"/>
  <c r="H557" i="1"/>
  <c r="I557" i="1" s="1"/>
  <c r="H556" i="1"/>
  <c r="I556" i="1" s="1"/>
  <c r="H555" i="1"/>
  <c r="I555" i="1" s="1"/>
  <c r="H554" i="1"/>
  <c r="I554" i="1" s="1"/>
  <c r="H553" i="1"/>
  <c r="I553" i="1" s="1"/>
  <c r="H552" i="1"/>
  <c r="I552" i="1" s="1"/>
  <c r="H551" i="1"/>
  <c r="I551" i="1" s="1"/>
  <c r="H550" i="1"/>
  <c r="I550" i="1" s="1"/>
  <c r="H549" i="1"/>
  <c r="I549" i="1" s="1"/>
  <c r="H548" i="1"/>
  <c r="I548" i="1" s="1"/>
  <c r="H547" i="1"/>
  <c r="I547" i="1" s="1"/>
  <c r="H546" i="1"/>
  <c r="I546" i="1" s="1"/>
  <c r="H545" i="1"/>
  <c r="I545" i="1" s="1"/>
  <c r="H544" i="1"/>
  <c r="I544" i="1" s="1"/>
  <c r="H543" i="1"/>
  <c r="I543" i="1" s="1"/>
  <c r="H542" i="1"/>
  <c r="I542" i="1" s="1"/>
  <c r="H541" i="1"/>
  <c r="I541" i="1" s="1"/>
  <c r="H540" i="1"/>
  <c r="I540" i="1" s="1"/>
  <c r="H539" i="1"/>
  <c r="I539" i="1" s="1"/>
  <c r="H538" i="1"/>
  <c r="I538" i="1" s="1"/>
  <c r="H537" i="1"/>
  <c r="I537" i="1" s="1"/>
  <c r="H536" i="1"/>
  <c r="I536" i="1" s="1"/>
  <c r="H535" i="1"/>
  <c r="I535" i="1" s="1"/>
  <c r="H534" i="1"/>
  <c r="I534" i="1" s="1"/>
  <c r="H533" i="1"/>
  <c r="I533" i="1" s="1"/>
  <c r="H532" i="1"/>
  <c r="I532" i="1" s="1"/>
  <c r="H531" i="1"/>
  <c r="I531" i="1" s="1"/>
  <c r="H530" i="1"/>
  <c r="I530" i="1" s="1"/>
  <c r="H529" i="1"/>
  <c r="I529" i="1" s="1"/>
  <c r="H528" i="1"/>
  <c r="I528" i="1" s="1"/>
  <c r="H527" i="1"/>
  <c r="I527" i="1" s="1"/>
  <c r="H526" i="1"/>
  <c r="I526" i="1" s="1"/>
  <c r="H525" i="1"/>
  <c r="I525" i="1" s="1"/>
  <c r="H524" i="1"/>
  <c r="I524" i="1" s="1"/>
  <c r="H523" i="1"/>
  <c r="I523" i="1" s="1"/>
  <c r="H522" i="1"/>
  <c r="I522" i="1" s="1"/>
  <c r="H521" i="1"/>
  <c r="I521" i="1" s="1"/>
  <c r="H520" i="1"/>
  <c r="I520" i="1" s="1"/>
  <c r="H519" i="1"/>
  <c r="I519" i="1" s="1"/>
  <c r="H518" i="1"/>
  <c r="I518" i="1" s="1"/>
  <c r="H517" i="1"/>
  <c r="I517" i="1" s="1"/>
  <c r="H516" i="1"/>
  <c r="I516" i="1" s="1"/>
  <c r="H515" i="1"/>
  <c r="I515" i="1" s="1"/>
  <c r="H514" i="1"/>
  <c r="I514" i="1" s="1"/>
  <c r="H513" i="1"/>
  <c r="I513" i="1" s="1"/>
  <c r="H512" i="1"/>
  <c r="I512" i="1" s="1"/>
  <c r="H511" i="1"/>
  <c r="I511" i="1" s="1"/>
  <c r="H510" i="1"/>
  <c r="I510" i="1" s="1"/>
  <c r="H509" i="1"/>
  <c r="I509" i="1" s="1"/>
  <c r="H508" i="1"/>
  <c r="I508" i="1" s="1"/>
  <c r="H507" i="1"/>
  <c r="I507" i="1" s="1"/>
  <c r="H506" i="1"/>
  <c r="I506" i="1" s="1"/>
  <c r="H505" i="1"/>
  <c r="I505" i="1" s="1"/>
  <c r="H504" i="1"/>
  <c r="I504" i="1" s="1"/>
  <c r="H503" i="1"/>
  <c r="I503" i="1" s="1"/>
  <c r="H502" i="1"/>
  <c r="I502" i="1" s="1"/>
  <c r="H501" i="1"/>
  <c r="I501" i="1" s="1"/>
  <c r="H500" i="1"/>
  <c r="I500" i="1" s="1"/>
  <c r="H499" i="1"/>
  <c r="I499" i="1" s="1"/>
  <c r="H498" i="1"/>
  <c r="I498" i="1" s="1"/>
  <c r="H497" i="1"/>
  <c r="I497" i="1" s="1"/>
  <c r="H496" i="1"/>
  <c r="I496" i="1" s="1"/>
  <c r="H495" i="1"/>
  <c r="I495" i="1" s="1"/>
  <c r="H494" i="1"/>
  <c r="I494" i="1" s="1"/>
  <c r="H493" i="1"/>
  <c r="I493" i="1" s="1"/>
  <c r="H492" i="1"/>
  <c r="I492" i="1" s="1"/>
  <c r="H491" i="1"/>
  <c r="I491" i="1" s="1"/>
  <c r="H490" i="1"/>
  <c r="I490" i="1" s="1"/>
  <c r="H489" i="1"/>
  <c r="I489" i="1" s="1"/>
  <c r="H488" i="1"/>
  <c r="I488" i="1" s="1"/>
  <c r="H487" i="1"/>
  <c r="I487" i="1" s="1"/>
  <c r="H486" i="1"/>
  <c r="I486" i="1" s="1"/>
  <c r="H485" i="1"/>
  <c r="I485" i="1" s="1"/>
  <c r="H484" i="1"/>
  <c r="I484" i="1" s="1"/>
  <c r="H483" i="1"/>
  <c r="I483" i="1" s="1"/>
  <c r="H482" i="1"/>
  <c r="I482" i="1" s="1"/>
  <c r="H481" i="1"/>
  <c r="I481" i="1" s="1"/>
  <c r="H480" i="1"/>
  <c r="I480" i="1" s="1"/>
  <c r="H479" i="1"/>
  <c r="I479" i="1" s="1"/>
  <c r="H478" i="1"/>
  <c r="I478" i="1" s="1"/>
  <c r="H477" i="1"/>
  <c r="I477" i="1" s="1"/>
  <c r="H476" i="1"/>
  <c r="I476" i="1" s="1"/>
  <c r="H475" i="1"/>
  <c r="I475" i="1" s="1"/>
  <c r="H474" i="1"/>
  <c r="I474" i="1" s="1"/>
  <c r="H473" i="1"/>
  <c r="I473" i="1" s="1"/>
  <c r="H472" i="1"/>
  <c r="I472" i="1" s="1"/>
  <c r="H471" i="1"/>
  <c r="I471" i="1" s="1"/>
  <c r="H470" i="1"/>
  <c r="I470" i="1" s="1"/>
  <c r="H469" i="1"/>
  <c r="I469" i="1" s="1"/>
  <c r="H468" i="1"/>
  <c r="I468" i="1" s="1"/>
  <c r="H467" i="1"/>
  <c r="I467" i="1" s="1"/>
  <c r="H466" i="1"/>
  <c r="I466" i="1" s="1"/>
  <c r="H465" i="1"/>
  <c r="I465" i="1" s="1"/>
  <c r="H464" i="1"/>
  <c r="I464" i="1" s="1"/>
  <c r="H463" i="1"/>
  <c r="I463" i="1" s="1"/>
  <c r="H462" i="1"/>
  <c r="I462" i="1" s="1"/>
  <c r="H461" i="1"/>
  <c r="I461" i="1" s="1"/>
  <c r="H460" i="1"/>
  <c r="I460" i="1" s="1"/>
  <c r="H459" i="1"/>
  <c r="I459" i="1" s="1"/>
  <c r="H458" i="1"/>
  <c r="I458" i="1" s="1"/>
  <c r="H457" i="1"/>
  <c r="I457" i="1" s="1"/>
  <c r="H456" i="1"/>
  <c r="I456" i="1" s="1"/>
  <c r="H455" i="1"/>
  <c r="I455" i="1" s="1"/>
  <c r="H454" i="1"/>
  <c r="I454" i="1" s="1"/>
  <c r="H453" i="1"/>
  <c r="I453" i="1" s="1"/>
  <c r="H452" i="1"/>
  <c r="I452" i="1" s="1"/>
  <c r="H451" i="1"/>
  <c r="I451" i="1" s="1"/>
  <c r="H450" i="1"/>
  <c r="I450" i="1" s="1"/>
  <c r="H449" i="1"/>
  <c r="I449" i="1" s="1"/>
  <c r="H448" i="1"/>
  <c r="I448" i="1" s="1"/>
  <c r="H447" i="1"/>
  <c r="I447" i="1" s="1"/>
  <c r="H446" i="1"/>
  <c r="I446" i="1" s="1"/>
  <c r="H445" i="1"/>
  <c r="I445" i="1" s="1"/>
  <c r="H444" i="1"/>
  <c r="I444" i="1" s="1"/>
  <c r="H443" i="1"/>
  <c r="I443" i="1" s="1"/>
  <c r="H442" i="1"/>
  <c r="I442" i="1" s="1"/>
  <c r="H441" i="1"/>
  <c r="I441" i="1" s="1"/>
  <c r="H440" i="1"/>
  <c r="I440" i="1" s="1"/>
  <c r="H439" i="1"/>
  <c r="I439" i="1" s="1"/>
  <c r="H438" i="1"/>
  <c r="I438" i="1" s="1"/>
  <c r="H437" i="1"/>
  <c r="I437" i="1" s="1"/>
  <c r="H436" i="1"/>
  <c r="I436" i="1" s="1"/>
  <c r="H435" i="1"/>
  <c r="I435" i="1" s="1"/>
  <c r="H434" i="1"/>
  <c r="I434" i="1" s="1"/>
  <c r="H433" i="1"/>
  <c r="I433" i="1" s="1"/>
  <c r="H432" i="1"/>
  <c r="I432" i="1" s="1"/>
  <c r="H431" i="1"/>
  <c r="I431" i="1" s="1"/>
  <c r="H430" i="1"/>
  <c r="I430" i="1" s="1"/>
  <c r="H429" i="1"/>
  <c r="I429" i="1" s="1"/>
  <c r="H428" i="1"/>
  <c r="I428" i="1" s="1"/>
  <c r="H427" i="1"/>
  <c r="I427" i="1" s="1"/>
  <c r="H426" i="1"/>
  <c r="I426" i="1" s="1"/>
  <c r="H425" i="1"/>
  <c r="I425" i="1" s="1"/>
  <c r="H424" i="1"/>
  <c r="I424" i="1" s="1"/>
  <c r="H423" i="1"/>
  <c r="I423" i="1" s="1"/>
  <c r="H422" i="1"/>
  <c r="I422" i="1" s="1"/>
  <c r="H421" i="1"/>
  <c r="I421" i="1" s="1"/>
  <c r="H420" i="1"/>
  <c r="I420" i="1" s="1"/>
  <c r="H419" i="1"/>
  <c r="I419" i="1" s="1"/>
  <c r="H418" i="1"/>
  <c r="I418" i="1" s="1"/>
  <c r="H417" i="1"/>
  <c r="I417" i="1" s="1"/>
  <c r="H416" i="1"/>
  <c r="I416" i="1" s="1"/>
  <c r="H415" i="1"/>
  <c r="I415" i="1" s="1"/>
  <c r="H414" i="1"/>
  <c r="I414" i="1" s="1"/>
  <c r="H413" i="1"/>
  <c r="I413" i="1" s="1"/>
  <c r="H412" i="1"/>
  <c r="I412" i="1" s="1"/>
  <c r="H411" i="1"/>
  <c r="I411" i="1" s="1"/>
  <c r="H410" i="1"/>
  <c r="I410" i="1" s="1"/>
  <c r="H409" i="1"/>
  <c r="I409" i="1" s="1"/>
  <c r="H408" i="1"/>
  <c r="I408" i="1" s="1"/>
  <c r="H407" i="1"/>
  <c r="I407" i="1" s="1"/>
  <c r="H406" i="1"/>
  <c r="I406" i="1" s="1"/>
  <c r="H405" i="1"/>
  <c r="I405" i="1" s="1"/>
  <c r="H404" i="1"/>
  <c r="I404" i="1" s="1"/>
  <c r="H403" i="1"/>
  <c r="I403" i="1" s="1"/>
  <c r="H402" i="1"/>
  <c r="I402" i="1" s="1"/>
  <c r="H401" i="1"/>
  <c r="I401" i="1" s="1"/>
  <c r="H400" i="1"/>
  <c r="I400" i="1" s="1"/>
  <c r="H399" i="1"/>
  <c r="I399" i="1" s="1"/>
  <c r="H398" i="1"/>
  <c r="I398" i="1" s="1"/>
  <c r="H397" i="1"/>
  <c r="I397" i="1" s="1"/>
  <c r="H396" i="1"/>
  <c r="I396" i="1" s="1"/>
  <c r="H395" i="1"/>
  <c r="I395" i="1" s="1"/>
  <c r="H394" i="1"/>
  <c r="I394" i="1" s="1"/>
  <c r="H393" i="1"/>
  <c r="I393" i="1" s="1"/>
  <c r="H392" i="1"/>
  <c r="I392" i="1" s="1"/>
  <c r="H391" i="1"/>
  <c r="I391" i="1" s="1"/>
  <c r="H390" i="1"/>
  <c r="I390" i="1" s="1"/>
  <c r="H389" i="1"/>
  <c r="I389" i="1" s="1"/>
  <c r="H388" i="1"/>
  <c r="I388" i="1" s="1"/>
  <c r="H387" i="1"/>
  <c r="I387" i="1" s="1"/>
  <c r="H386" i="1"/>
  <c r="I386" i="1" s="1"/>
  <c r="H385" i="1"/>
  <c r="I385" i="1" s="1"/>
  <c r="H384" i="1"/>
  <c r="I384" i="1" s="1"/>
  <c r="H383" i="1"/>
  <c r="I383" i="1" s="1"/>
  <c r="H382" i="1"/>
  <c r="I382" i="1" s="1"/>
  <c r="H381" i="1"/>
  <c r="I381" i="1" s="1"/>
  <c r="H380" i="1"/>
  <c r="I380" i="1" s="1"/>
  <c r="H379" i="1"/>
  <c r="I379" i="1" s="1"/>
  <c r="H378" i="1"/>
  <c r="I378" i="1" s="1"/>
  <c r="H377" i="1"/>
  <c r="I377" i="1" s="1"/>
  <c r="H376" i="1"/>
  <c r="I376" i="1" s="1"/>
  <c r="H375" i="1"/>
  <c r="I375" i="1" s="1"/>
  <c r="H374" i="1"/>
  <c r="I374" i="1" s="1"/>
  <c r="H373" i="1"/>
  <c r="I373" i="1" s="1"/>
  <c r="H372" i="1"/>
  <c r="I372" i="1" s="1"/>
  <c r="H371" i="1"/>
  <c r="I371" i="1" s="1"/>
  <c r="H370" i="1"/>
  <c r="I370" i="1" s="1"/>
  <c r="H369" i="1"/>
  <c r="I369" i="1" s="1"/>
  <c r="H368" i="1"/>
  <c r="I368" i="1" s="1"/>
  <c r="H367" i="1"/>
  <c r="I367" i="1" s="1"/>
  <c r="H366" i="1"/>
  <c r="I366" i="1" s="1"/>
  <c r="H365" i="1"/>
  <c r="I365" i="1" s="1"/>
  <c r="H364" i="1"/>
  <c r="I364" i="1" s="1"/>
  <c r="H363" i="1"/>
  <c r="I363" i="1" s="1"/>
  <c r="H362" i="1"/>
  <c r="I362" i="1" s="1"/>
  <c r="H361" i="1"/>
  <c r="I361" i="1" s="1"/>
  <c r="H360" i="1"/>
  <c r="I360" i="1" s="1"/>
  <c r="H359" i="1"/>
  <c r="I359" i="1" s="1"/>
  <c r="H358" i="1"/>
  <c r="I358" i="1" s="1"/>
  <c r="H357" i="1"/>
  <c r="I357" i="1" s="1"/>
  <c r="H356" i="1"/>
  <c r="I356" i="1" s="1"/>
  <c r="H355" i="1"/>
  <c r="I355" i="1" s="1"/>
  <c r="H354" i="1"/>
  <c r="I354" i="1" s="1"/>
  <c r="H353" i="1"/>
  <c r="I353" i="1" s="1"/>
  <c r="H352" i="1"/>
  <c r="I352" i="1" s="1"/>
  <c r="H351" i="1"/>
  <c r="I351" i="1" s="1"/>
  <c r="H350" i="1"/>
  <c r="I350" i="1" s="1"/>
  <c r="H349" i="1"/>
  <c r="I349" i="1" s="1"/>
  <c r="H348" i="1"/>
  <c r="I348" i="1" s="1"/>
  <c r="H347" i="1"/>
  <c r="I347" i="1" s="1"/>
  <c r="H346" i="1"/>
  <c r="I346" i="1" s="1"/>
  <c r="H345" i="1"/>
  <c r="I345" i="1" s="1"/>
  <c r="H344" i="1"/>
  <c r="I344" i="1" s="1"/>
  <c r="H343" i="1"/>
  <c r="I343" i="1" s="1"/>
  <c r="H342" i="1"/>
  <c r="I342" i="1" s="1"/>
  <c r="H341" i="1"/>
  <c r="I341" i="1" s="1"/>
  <c r="H340" i="1"/>
  <c r="I340" i="1" s="1"/>
  <c r="H339" i="1"/>
  <c r="I339" i="1" s="1"/>
  <c r="H338" i="1"/>
  <c r="I338" i="1" s="1"/>
  <c r="H337" i="1"/>
  <c r="I337" i="1" s="1"/>
  <c r="H336" i="1"/>
  <c r="I336" i="1" s="1"/>
  <c r="H335" i="1"/>
  <c r="I335" i="1" s="1"/>
  <c r="H334" i="1"/>
  <c r="I334" i="1" s="1"/>
  <c r="H333" i="1"/>
  <c r="I333" i="1" s="1"/>
  <c r="H332" i="1"/>
  <c r="I332" i="1" s="1"/>
  <c r="H331" i="1"/>
  <c r="I331" i="1" s="1"/>
  <c r="H330" i="1"/>
  <c r="I330" i="1" s="1"/>
  <c r="H329" i="1"/>
  <c r="I329" i="1" s="1"/>
  <c r="H328" i="1"/>
  <c r="I328" i="1" s="1"/>
  <c r="H327" i="1"/>
  <c r="I327" i="1" s="1"/>
  <c r="H326" i="1"/>
  <c r="I326" i="1" s="1"/>
  <c r="H325" i="1"/>
  <c r="I325" i="1" s="1"/>
  <c r="H324" i="1"/>
  <c r="I324" i="1" s="1"/>
  <c r="H323" i="1"/>
  <c r="I323" i="1" s="1"/>
  <c r="H322" i="1"/>
  <c r="I322" i="1" s="1"/>
  <c r="H321" i="1"/>
  <c r="I321" i="1" s="1"/>
  <c r="H320" i="1"/>
  <c r="I320" i="1" s="1"/>
  <c r="H319" i="1"/>
  <c r="I319" i="1" s="1"/>
  <c r="H318" i="1"/>
  <c r="I318" i="1" s="1"/>
  <c r="H317" i="1"/>
  <c r="I317" i="1" s="1"/>
  <c r="H316" i="1"/>
  <c r="I316" i="1" s="1"/>
  <c r="H315" i="1"/>
  <c r="I315" i="1" s="1"/>
  <c r="H314" i="1"/>
  <c r="I314" i="1" s="1"/>
  <c r="H313" i="1"/>
  <c r="I313" i="1" s="1"/>
  <c r="H312" i="1"/>
  <c r="I312" i="1" s="1"/>
  <c r="H311" i="1"/>
  <c r="I311" i="1" s="1"/>
  <c r="H310" i="1"/>
  <c r="I310" i="1" s="1"/>
  <c r="H309" i="1"/>
  <c r="I309" i="1" s="1"/>
  <c r="H308" i="1"/>
  <c r="I308" i="1" s="1"/>
  <c r="H307" i="1"/>
  <c r="I307" i="1" s="1"/>
  <c r="H306" i="1"/>
  <c r="I306" i="1" s="1"/>
  <c r="H305" i="1"/>
  <c r="I305" i="1" s="1"/>
  <c r="H304" i="1"/>
  <c r="I304" i="1" s="1"/>
  <c r="H303" i="1"/>
  <c r="I303" i="1" s="1"/>
  <c r="H302" i="1"/>
  <c r="I302" i="1" s="1"/>
  <c r="H301" i="1"/>
  <c r="I301" i="1" s="1"/>
  <c r="H300" i="1"/>
  <c r="I300" i="1" s="1"/>
  <c r="H299" i="1"/>
  <c r="I299" i="1" s="1"/>
  <c r="H298" i="1"/>
  <c r="I298" i="1" s="1"/>
  <c r="H297" i="1"/>
  <c r="I297" i="1" s="1"/>
  <c r="H296" i="1"/>
  <c r="I296" i="1" s="1"/>
  <c r="H295" i="1"/>
  <c r="I295" i="1" s="1"/>
  <c r="H294" i="1"/>
  <c r="I294" i="1" s="1"/>
  <c r="H293" i="1"/>
  <c r="I293" i="1" s="1"/>
  <c r="H292" i="1"/>
  <c r="I292" i="1" s="1"/>
  <c r="H291" i="1"/>
  <c r="I291" i="1" s="1"/>
  <c r="H290" i="1"/>
  <c r="I290" i="1" s="1"/>
  <c r="H289" i="1"/>
  <c r="I289" i="1" s="1"/>
  <c r="H288" i="1"/>
  <c r="I288" i="1" s="1"/>
  <c r="H287" i="1"/>
  <c r="I287" i="1" s="1"/>
  <c r="H286" i="1"/>
  <c r="I286" i="1" s="1"/>
  <c r="H285" i="1"/>
  <c r="I285" i="1" s="1"/>
  <c r="H284" i="1"/>
  <c r="I284" i="1" s="1"/>
  <c r="H283" i="1"/>
  <c r="I283" i="1" s="1"/>
  <c r="H282" i="1"/>
  <c r="I282" i="1" s="1"/>
  <c r="H281" i="1"/>
  <c r="I281" i="1" s="1"/>
  <c r="H280" i="1"/>
  <c r="I280" i="1" s="1"/>
  <c r="H279" i="1"/>
  <c r="I279" i="1" s="1"/>
  <c r="H278" i="1"/>
  <c r="I278" i="1" s="1"/>
  <c r="H277" i="1"/>
  <c r="I277" i="1" s="1"/>
  <c r="H276" i="1"/>
  <c r="I276" i="1" s="1"/>
  <c r="H275" i="1"/>
  <c r="I275" i="1" s="1"/>
  <c r="H274" i="1"/>
  <c r="I274" i="1" s="1"/>
  <c r="H273" i="1"/>
  <c r="I273" i="1" s="1"/>
  <c r="H272" i="1"/>
  <c r="I272" i="1" s="1"/>
  <c r="H271" i="1"/>
  <c r="I271" i="1" s="1"/>
  <c r="H270" i="1"/>
  <c r="I270" i="1" s="1"/>
  <c r="H269" i="1"/>
  <c r="I269" i="1" s="1"/>
  <c r="H268" i="1"/>
  <c r="I268" i="1" s="1"/>
  <c r="H267" i="1"/>
  <c r="I267" i="1" s="1"/>
  <c r="H266" i="1"/>
  <c r="I266" i="1" s="1"/>
  <c r="H265" i="1"/>
  <c r="I265" i="1" s="1"/>
  <c r="H264" i="1"/>
  <c r="I264" i="1" s="1"/>
  <c r="H263" i="1"/>
  <c r="I263" i="1" s="1"/>
  <c r="H262" i="1"/>
  <c r="I262" i="1" s="1"/>
  <c r="H261" i="1"/>
  <c r="I261" i="1" s="1"/>
  <c r="H260" i="1"/>
  <c r="I260" i="1" s="1"/>
  <c r="H259" i="1"/>
  <c r="I259" i="1" s="1"/>
  <c r="H258" i="1"/>
  <c r="I258" i="1" s="1"/>
  <c r="H257" i="1"/>
  <c r="I257" i="1" s="1"/>
  <c r="H256" i="1"/>
  <c r="I256" i="1" s="1"/>
  <c r="H255" i="1"/>
  <c r="I255" i="1" s="1"/>
  <c r="H254" i="1"/>
  <c r="I254" i="1" s="1"/>
  <c r="H253" i="1"/>
  <c r="I253" i="1" s="1"/>
  <c r="H252" i="1"/>
  <c r="I252" i="1" s="1"/>
  <c r="H251" i="1"/>
  <c r="I251" i="1" s="1"/>
  <c r="H250" i="1"/>
  <c r="I250" i="1" s="1"/>
  <c r="H249" i="1"/>
  <c r="I249" i="1" s="1"/>
  <c r="H248" i="1"/>
  <c r="I248" i="1" s="1"/>
  <c r="H247" i="1"/>
  <c r="I247" i="1" s="1"/>
  <c r="H246" i="1"/>
  <c r="I246" i="1" s="1"/>
  <c r="H245" i="1"/>
  <c r="I245" i="1" s="1"/>
  <c r="H244" i="1"/>
  <c r="I244" i="1" s="1"/>
  <c r="H243" i="1"/>
  <c r="I243" i="1" s="1"/>
  <c r="H242" i="1"/>
  <c r="I242" i="1" s="1"/>
  <c r="H241" i="1"/>
  <c r="I241" i="1" s="1"/>
  <c r="H240" i="1"/>
  <c r="I240" i="1" s="1"/>
  <c r="H239" i="1"/>
  <c r="I239" i="1" s="1"/>
  <c r="H238" i="1"/>
  <c r="I238" i="1" s="1"/>
  <c r="H237" i="1"/>
  <c r="I237" i="1" s="1"/>
  <c r="H236" i="1"/>
  <c r="I236" i="1" s="1"/>
  <c r="H235" i="1"/>
  <c r="I235" i="1" s="1"/>
  <c r="H234" i="1"/>
  <c r="I234" i="1" s="1"/>
  <c r="H233" i="1"/>
  <c r="I233" i="1" s="1"/>
  <c r="H232" i="1"/>
  <c r="I232" i="1" s="1"/>
  <c r="H231" i="1"/>
  <c r="I231" i="1" s="1"/>
  <c r="H230" i="1"/>
  <c r="I230" i="1" s="1"/>
  <c r="H229" i="1"/>
  <c r="I229" i="1" s="1"/>
  <c r="H228" i="1"/>
  <c r="I228" i="1" s="1"/>
  <c r="H227" i="1"/>
  <c r="I227" i="1" s="1"/>
  <c r="H226" i="1"/>
  <c r="I226" i="1" s="1"/>
  <c r="H225" i="1"/>
  <c r="I225" i="1" s="1"/>
  <c r="H224" i="1"/>
  <c r="I224" i="1" s="1"/>
  <c r="H223" i="1"/>
  <c r="I223" i="1" s="1"/>
  <c r="H222" i="1"/>
  <c r="I222" i="1" s="1"/>
  <c r="H221" i="1"/>
  <c r="I221" i="1" s="1"/>
  <c r="H220" i="1"/>
  <c r="I220" i="1" s="1"/>
  <c r="H219" i="1"/>
  <c r="I219" i="1" s="1"/>
  <c r="H218" i="1"/>
  <c r="I218" i="1" s="1"/>
  <c r="H217" i="1"/>
  <c r="I217" i="1" s="1"/>
  <c r="H216" i="1"/>
  <c r="I216" i="1" s="1"/>
  <c r="H215" i="1"/>
  <c r="I215" i="1" s="1"/>
  <c r="H214" i="1"/>
  <c r="I214" i="1" s="1"/>
  <c r="H213" i="1"/>
  <c r="I213" i="1" s="1"/>
  <c r="H212" i="1"/>
  <c r="I212" i="1" s="1"/>
  <c r="H211" i="1"/>
  <c r="I211" i="1" s="1"/>
  <c r="H210" i="1"/>
  <c r="I210" i="1" s="1"/>
  <c r="H209" i="1"/>
  <c r="I209" i="1" s="1"/>
  <c r="H208" i="1"/>
  <c r="I208" i="1" s="1"/>
  <c r="H207" i="1"/>
  <c r="I207" i="1" s="1"/>
  <c r="H206" i="1"/>
  <c r="I206" i="1" s="1"/>
  <c r="H205" i="1"/>
  <c r="I205" i="1" s="1"/>
  <c r="H204" i="1"/>
  <c r="I204" i="1" s="1"/>
  <c r="H203" i="1"/>
  <c r="I203" i="1" s="1"/>
  <c r="H202" i="1"/>
  <c r="I202" i="1" s="1"/>
  <c r="H201" i="1"/>
  <c r="I201" i="1" s="1"/>
  <c r="H200" i="1"/>
  <c r="I200" i="1" s="1"/>
  <c r="H199" i="1"/>
  <c r="I199" i="1" s="1"/>
  <c r="H198" i="1"/>
  <c r="I198" i="1" s="1"/>
  <c r="H197" i="1"/>
  <c r="I197" i="1" s="1"/>
  <c r="H196" i="1"/>
  <c r="I196" i="1" s="1"/>
  <c r="H195" i="1"/>
  <c r="I195" i="1" s="1"/>
  <c r="H194" i="1"/>
  <c r="I194" i="1" s="1"/>
  <c r="H193" i="1"/>
  <c r="I193" i="1" s="1"/>
  <c r="H192" i="1"/>
  <c r="I192" i="1" s="1"/>
  <c r="H191" i="1"/>
  <c r="I191" i="1" s="1"/>
  <c r="H190" i="1"/>
  <c r="I190" i="1" s="1"/>
  <c r="H189" i="1"/>
  <c r="I189" i="1" s="1"/>
  <c r="H188" i="1"/>
  <c r="I188" i="1" s="1"/>
  <c r="H187" i="1"/>
  <c r="I187" i="1" s="1"/>
  <c r="H186" i="1"/>
  <c r="I186" i="1" s="1"/>
  <c r="H185" i="1"/>
  <c r="I185" i="1" s="1"/>
  <c r="H184" i="1"/>
  <c r="I184" i="1" s="1"/>
  <c r="H183" i="1"/>
  <c r="I183" i="1" s="1"/>
  <c r="H182" i="1"/>
  <c r="I182" i="1" s="1"/>
  <c r="H181" i="1"/>
  <c r="I181" i="1" s="1"/>
  <c r="H180" i="1"/>
  <c r="I180" i="1" s="1"/>
  <c r="H179" i="1"/>
  <c r="I179" i="1" s="1"/>
  <c r="H178" i="1"/>
  <c r="I178" i="1" s="1"/>
  <c r="H177" i="1"/>
  <c r="I177" i="1" s="1"/>
  <c r="H176" i="1"/>
  <c r="I176" i="1" s="1"/>
  <c r="H175" i="1"/>
  <c r="I175" i="1" s="1"/>
  <c r="H174" i="1"/>
  <c r="I174" i="1" s="1"/>
  <c r="H173" i="1"/>
  <c r="I173" i="1" s="1"/>
  <c r="H172" i="1"/>
  <c r="I172" i="1" s="1"/>
  <c r="H171" i="1"/>
  <c r="I171" i="1" s="1"/>
  <c r="H170" i="1"/>
  <c r="I170" i="1" s="1"/>
  <c r="H169" i="1"/>
  <c r="I169" i="1" s="1"/>
  <c r="H168" i="1"/>
  <c r="I168" i="1" s="1"/>
  <c r="H167" i="1"/>
  <c r="I167" i="1" s="1"/>
  <c r="H166" i="1"/>
  <c r="I166" i="1" s="1"/>
  <c r="H165" i="1"/>
  <c r="I165" i="1" s="1"/>
  <c r="H164" i="1"/>
  <c r="I164" i="1" s="1"/>
  <c r="H163" i="1"/>
  <c r="I163" i="1" s="1"/>
  <c r="H162" i="1"/>
  <c r="I162" i="1" s="1"/>
  <c r="H161" i="1"/>
  <c r="I161" i="1" s="1"/>
  <c r="H160" i="1"/>
  <c r="I160" i="1" s="1"/>
  <c r="H159" i="1"/>
  <c r="I159" i="1" s="1"/>
  <c r="H158" i="1"/>
  <c r="I158" i="1" s="1"/>
  <c r="H157" i="1"/>
  <c r="I157" i="1" s="1"/>
  <c r="H156" i="1"/>
  <c r="I156" i="1" s="1"/>
  <c r="H155" i="1"/>
  <c r="I155" i="1" s="1"/>
  <c r="H154" i="1"/>
  <c r="I154" i="1" s="1"/>
  <c r="H153" i="1"/>
  <c r="I153" i="1" s="1"/>
  <c r="H152" i="1"/>
  <c r="I152" i="1" s="1"/>
  <c r="H151" i="1"/>
  <c r="I151" i="1" s="1"/>
  <c r="H150" i="1"/>
  <c r="I150" i="1" s="1"/>
  <c r="H149" i="1"/>
  <c r="I149" i="1" s="1"/>
  <c r="H148" i="1"/>
  <c r="I148" i="1" s="1"/>
  <c r="H147" i="1"/>
  <c r="I147" i="1" s="1"/>
  <c r="H146" i="1"/>
  <c r="I146" i="1" s="1"/>
  <c r="H145" i="1"/>
  <c r="I145" i="1" s="1"/>
  <c r="H144" i="1"/>
  <c r="I144" i="1" s="1"/>
  <c r="H143" i="1"/>
  <c r="I143" i="1" s="1"/>
  <c r="H142" i="1"/>
  <c r="I142" i="1" s="1"/>
  <c r="H141" i="1"/>
  <c r="I141" i="1" s="1"/>
  <c r="H140" i="1"/>
  <c r="I140" i="1" s="1"/>
  <c r="H139" i="1"/>
  <c r="I139" i="1" s="1"/>
  <c r="H138" i="1"/>
  <c r="I138" i="1" s="1"/>
  <c r="H137" i="1"/>
  <c r="I137" i="1" s="1"/>
  <c r="H136" i="1"/>
  <c r="I136" i="1" s="1"/>
  <c r="H135" i="1"/>
  <c r="I135" i="1" s="1"/>
  <c r="H134" i="1"/>
  <c r="I134" i="1" s="1"/>
  <c r="H133" i="1"/>
  <c r="I133" i="1" s="1"/>
  <c r="H132" i="1"/>
  <c r="I132" i="1" s="1"/>
  <c r="H131" i="1"/>
  <c r="I131" i="1" s="1"/>
  <c r="H130" i="1"/>
  <c r="I130" i="1" s="1"/>
  <c r="H129" i="1"/>
  <c r="I129" i="1" s="1"/>
  <c r="H128" i="1"/>
  <c r="I128" i="1" s="1"/>
  <c r="H127" i="1"/>
  <c r="I127" i="1" s="1"/>
  <c r="H126" i="1"/>
  <c r="I126" i="1" s="1"/>
  <c r="H125" i="1"/>
  <c r="I125" i="1" s="1"/>
  <c r="H124" i="1"/>
  <c r="I124" i="1" s="1"/>
  <c r="B57" i="10" s="1"/>
  <c r="E57" i="10" s="1"/>
  <c r="H123" i="1"/>
  <c r="I123" i="1" s="1"/>
  <c r="H122" i="1"/>
  <c r="I122" i="1" s="1"/>
  <c r="H121" i="1"/>
  <c r="I121" i="1" s="1"/>
  <c r="H120" i="1"/>
  <c r="I120" i="1" s="1"/>
  <c r="H119" i="1"/>
  <c r="I119" i="1" s="1"/>
  <c r="H118" i="1"/>
  <c r="I118" i="1" s="1"/>
  <c r="H117" i="1"/>
  <c r="I117" i="1" s="1"/>
  <c r="H116" i="1"/>
  <c r="I116" i="1" s="1"/>
  <c r="H115" i="1"/>
  <c r="I115" i="1" s="1"/>
  <c r="H114" i="1"/>
  <c r="I114" i="1" s="1"/>
  <c r="H113" i="1"/>
  <c r="I113" i="1" s="1"/>
  <c r="H112" i="1"/>
  <c r="I112" i="1" s="1"/>
  <c r="H111" i="1"/>
  <c r="I111" i="1" s="1"/>
  <c r="H110" i="1"/>
  <c r="I110" i="1" s="1"/>
  <c r="H109" i="1"/>
  <c r="I109" i="1" s="1"/>
  <c r="H108" i="1"/>
  <c r="I108" i="1" s="1"/>
  <c r="H107" i="1"/>
  <c r="I107" i="1" s="1"/>
  <c r="H106" i="1"/>
  <c r="I106" i="1" s="1"/>
  <c r="H105" i="1"/>
  <c r="I105" i="1" s="1"/>
  <c r="H104" i="1"/>
  <c r="I104" i="1" s="1"/>
  <c r="H103" i="1"/>
  <c r="I103" i="1" s="1"/>
  <c r="H102" i="1"/>
  <c r="I102" i="1" s="1"/>
  <c r="H101" i="1"/>
  <c r="I101" i="1" s="1"/>
  <c r="H100" i="1"/>
  <c r="I100" i="1" s="1"/>
  <c r="H99" i="1"/>
  <c r="I99" i="1" s="1"/>
  <c r="H98" i="1"/>
  <c r="I98" i="1" s="1"/>
  <c r="H97" i="1"/>
  <c r="I97" i="1" s="1"/>
  <c r="H96" i="1"/>
  <c r="I96" i="1" s="1"/>
  <c r="H95" i="1"/>
  <c r="I95" i="1" s="1"/>
  <c r="B55" i="10" s="1"/>
  <c r="H94" i="1"/>
  <c r="I94" i="1" s="1"/>
  <c r="H93" i="1"/>
  <c r="I93" i="1" s="1"/>
  <c r="H92" i="1"/>
  <c r="I92" i="1" s="1"/>
  <c r="H91" i="1"/>
  <c r="I91" i="1" s="1"/>
  <c r="H90" i="1"/>
  <c r="I90" i="1" s="1"/>
  <c r="H89" i="1"/>
  <c r="I89" i="1" s="1"/>
  <c r="H88" i="1"/>
  <c r="I88" i="1" s="1"/>
  <c r="H87" i="1"/>
  <c r="I87" i="1" s="1"/>
  <c r="H86" i="1"/>
  <c r="I86" i="1" s="1"/>
  <c r="H85" i="1"/>
  <c r="I85" i="1" s="1"/>
  <c r="H84" i="1"/>
  <c r="I84" i="1" s="1"/>
  <c r="H83" i="1"/>
  <c r="I83" i="1" s="1"/>
  <c r="H82" i="1"/>
  <c r="I82" i="1" s="1"/>
  <c r="H81" i="1"/>
  <c r="I81" i="1" s="1"/>
  <c r="H80" i="1"/>
  <c r="I80" i="1" s="1"/>
  <c r="H79" i="1"/>
  <c r="I79" i="1" s="1"/>
  <c r="H78" i="1"/>
  <c r="I78" i="1" s="1"/>
  <c r="H77" i="1"/>
  <c r="I77" i="1" s="1"/>
  <c r="H76" i="1"/>
  <c r="I76" i="1" s="1"/>
  <c r="H75" i="1"/>
  <c r="I75" i="1" s="1"/>
  <c r="H74" i="1"/>
  <c r="I74" i="1" s="1"/>
  <c r="H73" i="1"/>
  <c r="I73" i="1" s="1"/>
  <c r="H72" i="1"/>
  <c r="I72" i="1" s="1"/>
  <c r="H71" i="1"/>
  <c r="I71" i="1" s="1"/>
  <c r="H70" i="1"/>
  <c r="I70" i="1" s="1"/>
  <c r="H69" i="1"/>
  <c r="I69" i="1" s="1"/>
  <c r="H68" i="1"/>
  <c r="I68" i="1" s="1"/>
  <c r="H67" i="1"/>
  <c r="I67" i="1" s="1"/>
  <c r="H66" i="1"/>
  <c r="I66" i="1" s="1"/>
  <c r="H65" i="1"/>
  <c r="I65" i="1" s="1"/>
  <c r="H64" i="1"/>
  <c r="I64" i="1" s="1"/>
  <c r="H63" i="1"/>
  <c r="I63" i="1" s="1"/>
  <c r="H62" i="1"/>
  <c r="I62" i="1" s="1"/>
  <c r="H61" i="1"/>
  <c r="I61" i="1" s="1"/>
  <c r="H60" i="1"/>
  <c r="I60" i="1" s="1"/>
  <c r="H59" i="1"/>
  <c r="I59" i="1" s="1"/>
  <c r="B54" i="10" s="1"/>
  <c r="H58" i="1"/>
  <c r="I58" i="1" s="1"/>
  <c r="H57" i="1"/>
  <c r="I57" i="1" s="1"/>
  <c r="H56" i="1"/>
  <c r="I56" i="1" s="1"/>
  <c r="H55" i="1"/>
  <c r="I55" i="1" s="1"/>
  <c r="B51" i="10" s="1"/>
  <c r="E51" i="10" s="1"/>
  <c r="H54" i="1"/>
  <c r="I54" i="1" s="1"/>
  <c r="H53" i="1"/>
  <c r="I53" i="1" s="1"/>
  <c r="H52" i="1"/>
  <c r="I52" i="1" s="1"/>
  <c r="H51" i="1"/>
  <c r="I51" i="1" s="1"/>
  <c r="H50" i="1"/>
  <c r="I50" i="1" s="1"/>
  <c r="H49" i="1"/>
  <c r="I49" i="1" s="1"/>
  <c r="H48" i="1"/>
  <c r="I48" i="1" s="1"/>
  <c r="H47" i="1"/>
  <c r="I47" i="1" s="1"/>
  <c r="H46" i="1"/>
  <c r="I46" i="1" s="1"/>
  <c r="H45" i="1"/>
  <c r="I45" i="1" s="1"/>
  <c r="H44" i="1"/>
  <c r="I44" i="1" s="1"/>
  <c r="H43" i="1"/>
  <c r="I43" i="1" s="1"/>
  <c r="H42" i="1"/>
  <c r="I42" i="1" s="1"/>
  <c r="H41" i="1"/>
  <c r="I41" i="1" s="1"/>
  <c r="H40" i="1"/>
  <c r="I40" i="1" s="1"/>
  <c r="H39" i="1"/>
  <c r="I39" i="1" s="1"/>
  <c r="B47" i="10" s="1"/>
  <c r="H38" i="1"/>
  <c r="I38" i="1" s="1"/>
  <c r="B46" i="10" s="1"/>
  <c r="E46" i="10" s="1"/>
  <c r="H37" i="1"/>
  <c r="I37" i="1" s="1"/>
  <c r="H36" i="1"/>
  <c r="I36" i="1" s="1"/>
  <c r="H35" i="1"/>
  <c r="I35" i="1" s="1"/>
  <c r="B44" i="10" s="1"/>
  <c r="H34" i="1"/>
  <c r="I34" i="1" s="1"/>
  <c r="H33" i="1"/>
  <c r="I33" i="1" s="1"/>
  <c r="H32" i="1"/>
  <c r="I32" i="1" s="1"/>
  <c r="H31" i="1"/>
  <c r="I31" i="1" s="1"/>
  <c r="H30" i="1"/>
  <c r="I30" i="1" s="1"/>
  <c r="H29" i="1"/>
  <c r="I29" i="1" s="1"/>
  <c r="H28" i="1"/>
  <c r="I28" i="1" s="1"/>
  <c r="H27" i="1"/>
  <c r="I27" i="1" s="1"/>
  <c r="H26" i="1"/>
  <c r="I26" i="1" s="1"/>
  <c r="H25" i="1"/>
  <c r="I25" i="1" s="1"/>
  <c r="H24" i="1"/>
  <c r="I24" i="1" s="1"/>
  <c r="H23" i="1"/>
  <c r="I23" i="1" s="1"/>
  <c r="H22" i="1"/>
  <c r="I22" i="1" s="1"/>
  <c r="H21" i="1"/>
  <c r="I21" i="1" s="1"/>
  <c r="H20" i="1"/>
  <c r="I20" i="1" s="1"/>
  <c r="H19" i="1"/>
  <c r="I19" i="1" s="1"/>
  <c r="H18" i="1"/>
  <c r="I18" i="1" s="1"/>
  <c r="H17" i="1"/>
  <c r="I17" i="1" s="1"/>
  <c r="H16" i="1"/>
  <c r="I16" i="1" s="1"/>
  <c r="H15" i="1"/>
  <c r="I15" i="1" s="1"/>
  <c r="H14" i="1"/>
  <c r="I14" i="1" s="1"/>
  <c r="H13" i="1"/>
  <c r="I13" i="1" s="1"/>
  <c r="H12" i="1"/>
  <c r="I12" i="1" s="1"/>
  <c r="H11" i="1"/>
  <c r="I11" i="1" s="1"/>
  <c r="B41" i="10" s="1"/>
  <c r="H10" i="1"/>
  <c r="I10" i="1" s="1"/>
  <c r="H9" i="1"/>
  <c r="I9" i="1" s="1"/>
  <c r="H8" i="1"/>
  <c r="I8" i="1" s="1"/>
  <c r="B39" i="10" s="1"/>
  <c r="E39" i="10" s="1"/>
  <c r="H7" i="1"/>
  <c r="I7" i="1" s="1"/>
  <c r="H6" i="1"/>
  <c r="I6" i="1" s="1"/>
  <c r="H5" i="1"/>
  <c r="I5" i="1" s="1"/>
  <c r="H4" i="1"/>
  <c r="I4" i="1" s="1"/>
  <c r="H3" i="1"/>
  <c r="I3" i="1" s="1"/>
  <c r="H2" i="1"/>
  <c r="I2" i="1" s="1"/>
  <c r="E847" i="4"/>
  <c r="E848" i="4" s="1"/>
  <c r="D847" i="4"/>
  <c r="D848" i="4" s="1"/>
  <c r="C847" i="4"/>
  <c r="C848" i="4" s="1"/>
  <c r="B847" i="4"/>
  <c r="B848" i="4" s="1"/>
  <c r="B836" i="4"/>
  <c r="B837" i="4" s="1"/>
  <c r="B838" i="4" s="1"/>
  <c r="E835" i="4"/>
  <c r="E836" i="4" s="1"/>
  <c r="E837" i="4" s="1"/>
  <c r="E838" i="4" s="1"/>
  <c r="D835" i="4"/>
  <c r="D836" i="4" s="1"/>
  <c r="D837" i="4" s="1"/>
  <c r="D838" i="4" s="1"/>
  <c r="C835" i="4"/>
  <c r="C836" i="4" s="1"/>
  <c r="C837" i="4" s="1"/>
  <c r="C838" i="4" s="1"/>
  <c r="B835" i="4"/>
  <c r="E831" i="4"/>
  <c r="D831" i="4"/>
  <c r="C831" i="4"/>
  <c r="B831" i="4"/>
  <c r="E824" i="4"/>
  <c r="E825" i="4" s="1"/>
  <c r="D824" i="4"/>
  <c r="D825" i="4" s="1"/>
  <c r="C824" i="4"/>
  <c r="C825" i="4" s="1"/>
  <c r="B824" i="4"/>
  <c r="B825" i="4" s="1"/>
  <c r="E817" i="4"/>
  <c r="E818" i="4" s="1"/>
  <c r="E819" i="4" s="1"/>
  <c r="D817" i="4"/>
  <c r="D818" i="4" s="1"/>
  <c r="D819" i="4" s="1"/>
  <c r="E816" i="4"/>
  <c r="D816" i="4"/>
  <c r="C816" i="4"/>
  <c r="C817" i="4" s="1"/>
  <c r="C818" i="4" s="1"/>
  <c r="C819" i="4" s="1"/>
  <c r="B816" i="4"/>
  <c r="B817" i="4" s="1"/>
  <c r="B818" i="4" s="1"/>
  <c r="B819" i="4" s="1"/>
  <c r="E813" i="4"/>
  <c r="D813" i="4"/>
  <c r="C813" i="4"/>
  <c r="B813" i="4"/>
  <c r="E789" i="4"/>
  <c r="E790" i="4" s="1"/>
  <c r="D789" i="4"/>
  <c r="D790" i="4" s="1"/>
  <c r="C789" i="4"/>
  <c r="C790" i="4" s="1"/>
  <c r="B789" i="4"/>
  <c r="B790" i="4" s="1"/>
  <c r="E779" i="4"/>
  <c r="D779" i="4"/>
  <c r="C779" i="4"/>
  <c r="B779" i="4"/>
  <c r="E777" i="4"/>
  <c r="D777" i="4"/>
  <c r="C777" i="4"/>
  <c r="B777" i="4"/>
  <c r="E774" i="4"/>
  <c r="D774" i="4"/>
  <c r="C774" i="4"/>
  <c r="B774" i="4"/>
  <c r="E767" i="4"/>
  <c r="D767" i="4"/>
  <c r="C767" i="4"/>
  <c r="B767" i="4"/>
  <c r="E757" i="4"/>
  <c r="D757" i="4"/>
  <c r="C757" i="4"/>
  <c r="B757" i="4"/>
  <c r="E754" i="4"/>
  <c r="D754" i="4"/>
  <c r="C754" i="4"/>
  <c r="B754" i="4"/>
  <c r="E751" i="4"/>
  <c r="D751" i="4"/>
  <c r="C751" i="4"/>
  <c r="B751" i="4"/>
  <c r="E748" i="4"/>
  <c r="D748" i="4"/>
  <c r="C748" i="4"/>
  <c r="B748" i="4"/>
  <c r="E738" i="4"/>
  <c r="D738" i="4"/>
  <c r="C738" i="4"/>
  <c r="B738" i="4"/>
  <c r="E721" i="4"/>
  <c r="D721" i="4"/>
  <c r="C721" i="4"/>
  <c r="B721" i="4"/>
  <c r="E701" i="4"/>
  <c r="D701" i="4"/>
  <c r="C701" i="4"/>
  <c r="B701" i="4"/>
  <c r="E692" i="4"/>
  <c r="D692" i="4"/>
  <c r="C692" i="4"/>
  <c r="B692" i="4"/>
  <c r="E675" i="4"/>
  <c r="D675" i="4"/>
  <c r="C675" i="4"/>
  <c r="B675" i="4"/>
  <c r="D657" i="4"/>
  <c r="E656" i="4"/>
  <c r="E657" i="4" s="1"/>
  <c r="D656" i="4"/>
  <c r="C656" i="4"/>
  <c r="C657" i="4" s="1"/>
  <c r="B656" i="4"/>
  <c r="B657" i="4" s="1"/>
  <c r="E642" i="4"/>
  <c r="D642" i="4"/>
  <c r="C642" i="4"/>
  <c r="B642" i="4"/>
  <c r="C633" i="4"/>
  <c r="E632" i="4"/>
  <c r="E633" i="4" s="1"/>
  <c r="D632" i="4"/>
  <c r="D633" i="4" s="1"/>
  <c r="C632" i="4"/>
  <c r="B632" i="4"/>
  <c r="B633" i="4" s="1"/>
  <c r="E618" i="4"/>
  <c r="D618" i="4"/>
  <c r="C618" i="4"/>
  <c r="B618" i="4"/>
  <c r="E614" i="4"/>
  <c r="D614" i="4"/>
  <c r="C614" i="4"/>
  <c r="B614" i="4"/>
  <c r="E576" i="4"/>
  <c r="D576" i="4"/>
  <c r="C576" i="4"/>
  <c r="B576" i="4"/>
  <c r="E568" i="4"/>
  <c r="D568" i="4"/>
  <c r="C568" i="4"/>
  <c r="B568" i="4"/>
  <c r="E565" i="4"/>
  <c r="D565" i="4"/>
  <c r="C565" i="4"/>
  <c r="B565" i="4"/>
  <c r="E559" i="4"/>
  <c r="D559" i="4"/>
  <c r="C559" i="4"/>
  <c r="B559" i="4"/>
  <c r="E557" i="4"/>
  <c r="D557" i="4"/>
  <c r="C557" i="4"/>
  <c r="B557" i="4"/>
  <c r="E555" i="4"/>
  <c r="D555" i="4"/>
  <c r="C555" i="4"/>
  <c r="B555" i="4"/>
  <c r="E547" i="4"/>
  <c r="D547" i="4"/>
  <c r="C547" i="4"/>
  <c r="B547" i="4"/>
  <c r="E543" i="4"/>
  <c r="D543" i="4"/>
  <c r="C543" i="4"/>
  <c r="B543" i="4"/>
  <c r="E538" i="4"/>
  <c r="D538" i="4"/>
  <c r="C538" i="4"/>
  <c r="B538" i="4"/>
  <c r="E527" i="4"/>
  <c r="D527" i="4"/>
  <c r="C527" i="4"/>
  <c r="B527" i="4"/>
  <c r="E521" i="4"/>
  <c r="E522" i="4" s="1"/>
  <c r="D521" i="4"/>
  <c r="D522" i="4" s="1"/>
  <c r="C521" i="4"/>
  <c r="C522" i="4" s="1"/>
  <c r="B521" i="4"/>
  <c r="B522" i="4" s="1"/>
  <c r="E499" i="4"/>
  <c r="D499" i="4"/>
  <c r="C499" i="4"/>
  <c r="B499" i="4"/>
  <c r="E484" i="4"/>
  <c r="D484" i="4"/>
  <c r="C484" i="4"/>
  <c r="B484" i="4"/>
  <c r="E466" i="4"/>
  <c r="D466" i="4"/>
  <c r="C466" i="4"/>
  <c r="B466" i="4"/>
  <c r="E438" i="4"/>
  <c r="D438" i="4"/>
  <c r="C438" i="4"/>
  <c r="B438" i="4"/>
  <c r="E432" i="4"/>
  <c r="E433" i="4" s="1"/>
  <c r="D432" i="4"/>
  <c r="D433" i="4" s="1"/>
  <c r="C432" i="4"/>
  <c r="C433" i="4" s="1"/>
  <c r="B432" i="4"/>
  <c r="B433" i="4" s="1"/>
  <c r="C430" i="4"/>
  <c r="B430" i="4"/>
  <c r="E429" i="4"/>
  <c r="E430" i="4" s="1"/>
  <c r="D429" i="4"/>
  <c r="D430" i="4" s="1"/>
  <c r="C429" i="4"/>
  <c r="B429" i="4"/>
  <c r="E424" i="4"/>
  <c r="D424" i="4"/>
  <c r="C424" i="4"/>
  <c r="B424" i="4"/>
  <c r="E418" i="4"/>
  <c r="E419" i="4" s="1"/>
  <c r="D418" i="4"/>
  <c r="D419" i="4" s="1"/>
  <c r="C418" i="4"/>
  <c r="C419" i="4" s="1"/>
  <c r="B418" i="4"/>
  <c r="B419" i="4" s="1"/>
  <c r="E414" i="4"/>
  <c r="D414" i="4"/>
  <c r="C414" i="4"/>
  <c r="B414" i="4"/>
  <c r="E407" i="4"/>
  <c r="E408" i="4" s="1"/>
  <c r="D407" i="4"/>
  <c r="D408" i="4" s="1"/>
  <c r="C407" i="4"/>
  <c r="C408" i="4" s="1"/>
  <c r="B407" i="4"/>
  <c r="B408" i="4" s="1"/>
  <c r="E402" i="4"/>
  <c r="D402" i="4"/>
  <c r="C402" i="4"/>
  <c r="B402" i="4"/>
  <c r="E396" i="4"/>
  <c r="D396" i="4"/>
  <c r="C396" i="4"/>
  <c r="B396" i="4"/>
  <c r="E390" i="4"/>
  <c r="D390" i="4"/>
  <c r="C390" i="4"/>
  <c r="B390" i="4"/>
  <c r="E379" i="4"/>
  <c r="D379" i="4"/>
  <c r="C379" i="4"/>
  <c r="B379" i="4"/>
  <c r="E365" i="4"/>
  <c r="E366" i="4" s="1"/>
  <c r="E367" i="4" s="1"/>
  <c r="D365" i="4"/>
  <c r="D366" i="4" s="1"/>
  <c r="D367" i="4" s="1"/>
  <c r="C365" i="4"/>
  <c r="C366" i="4" s="1"/>
  <c r="C367" i="4" s="1"/>
  <c r="B365" i="4"/>
  <c r="B366" i="4" s="1"/>
  <c r="B367" i="4" s="1"/>
  <c r="E361" i="4"/>
  <c r="D361" i="4"/>
  <c r="C361" i="4"/>
  <c r="B361" i="4"/>
  <c r="E357" i="4"/>
  <c r="D357" i="4"/>
  <c r="C357" i="4"/>
  <c r="B357" i="4"/>
  <c r="E346" i="4"/>
  <c r="D346" i="4"/>
  <c r="C346" i="4"/>
  <c r="B346" i="4"/>
  <c r="E338" i="4"/>
  <c r="D338" i="4"/>
  <c r="C338" i="4"/>
  <c r="B338" i="4"/>
  <c r="E333" i="4"/>
  <c r="D333" i="4"/>
  <c r="C333" i="4"/>
  <c r="B333" i="4"/>
  <c r="D324" i="4"/>
  <c r="D325" i="4" s="1"/>
  <c r="E323" i="4"/>
  <c r="E324" i="4" s="1"/>
  <c r="E325" i="4" s="1"/>
  <c r="D323" i="4"/>
  <c r="C323" i="4"/>
  <c r="C324" i="4" s="1"/>
  <c r="C325" i="4" s="1"/>
  <c r="B323" i="4"/>
  <c r="B324" i="4" s="1"/>
  <c r="B325" i="4" s="1"/>
  <c r="E319" i="4"/>
  <c r="D319" i="4"/>
  <c r="C319" i="4"/>
  <c r="B319" i="4"/>
  <c r="E317" i="4"/>
  <c r="D317" i="4"/>
  <c r="C317" i="4"/>
  <c r="B317" i="4"/>
  <c r="E307" i="4"/>
  <c r="E308" i="4" s="1"/>
  <c r="E309" i="4" s="1"/>
  <c r="D307" i="4"/>
  <c r="D308" i="4" s="1"/>
  <c r="D309" i="4" s="1"/>
  <c r="C307" i="4"/>
  <c r="C308" i="4" s="1"/>
  <c r="C309" i="4" s="1"/>
  <c r="B307" i="4"/>
  <c r="B308" i="4" s="1"/>
  <c r="B309" i="4" s="1"/>
  <c r="E297" i="4"/>
  <c r="D297" i="4"/>
  <c r="C297" i="4"/>
  <c r="B297" i="4"/>
  <c r="E289" i="4"/>
  <c r="D289" i="4"/>
  <c r="C289" i="4"/>
  <c r="B289" i="4"/>
  <c r="E283" i="4"/>
  <c r="D283" i="4"/>
  <c r="C283" i="4"/>
  <c r="B283" i="4"/>
  <c r="E277" i="4"/>
  <c r="D277" i="4"/>
  <c r="C277" i="4"/>
  <c r="B277" i="4"/>
  <c r="E270" i="4"/>
  <c r="D270" i="4"/>
  <c r="C270" i="4"/>
  <c r="B270" i="4"/>
  <c r="E259" i="4"/>
  <c r="D259" i="4"/>
  <c r="C259" i="4"/>
  <c r="B259" i="4"/>
  <c r="E253" i="4"/>
  <c r="D253" i="4"/>
  <c r="C253" i="4"/>
  <c r="B253" i="4"/>
  <c r="E249" i="4"/>
  <c r="D249" i="4"/>
  <c r="C249" i="4"/>
  <c r="B249" i="4"/>
  <c r="E246" i="4"/>
  <c r="D246" i="4"/>
  <c r="C246" i="4"/>
  <c r="B246" i="4"/>
  <c r="E239" i="4"/>
  <c r="E240" i="4" s="1"/>
  <c r="E241" i="4" s="1"/>
  <c r="D239" i="4"/>
  <c r="D240" i="4" s="1"/>
  <c r="D241" i="4" s="1"/>
  <c r="C239" i="4"/>
  <c r="C240" i="4" s="1"/>
  <c r="C241" i="4" s="1"/>
  <c r="B239" i="4"/>
  <c r="B240" i="4" s="1"/>
  <c r="B241" i="4" s="1"/>
  <c r="E223" i="4"/>
  <c r="D223" i="4"/>
  <c r="C223" i="4"/>
  <c r="B223" i="4"/>
  <c r="E217" i="4"/>
  <c r="E216" i="4"/>
  <c r="D216" i="4"/>
  <c r="D217" i="4" s="1"/>
  <c r="C216" i="4"/>
  <c r="C217" i="4" s="1"/>
  <c r="B216" i="4"/>
  <c r="B217" i="4" s="1"/>
  <c r="D210" i="4"/>
  <c r="E209" i="4"/>
  <c r="E210" i="4" s="1"/>
  <c r="D209" i="4"/>
  <c r="C209" i="4"/>
  <c r="C210" i="4" s="1"/>
  <c r="B209" i="4"/>
  <c r="B210" i="4" s="1"/>
  <c r="E202" i="4"/>
  <c r="E203" i="4" s="1"/>
  <c r="D202" i="4"/>
  <c r="D203" i="4" s="1"/>
  <c r="C202" i="4"/>
  <c r="C203" i="4" s="1"/>
  <c r="B202" i="4"/>
  <c r="B203" i="4" s="1"/>
  <c r="C192" i="4"/>
  <c r="C193" i="4" s="1"/>
  <c r="B192" i="4"/>
  <c r="B193" i="4" s="1"/>
  <c r="E191" i="4"/>
  <c r="E192" i="4" s="1"/>
  <c r="E193" i="4" s="1"/>
  <c r="D191" i="4"/>
  <c r="D192" i="4" s="1"/>
  <c r="D193" i="4" s="1"/>
  <c r="C191" i="4"/>
  <c r="B191" i="4"/>
  <c r="E186" i="4"/>
  <c r="D186" i="4"/>
  <c r="C186" i="4"/>
  <c r="B186" i="4"/>
  <c r="E180" i="4"/>
  <c r="D180" i="4"/>
  <c r="C180" i="4"/>
  <c r="B180" i="4"/>
  <c r="E177" i="4"/>
  <c r="D177" i="4"/>
  <c r="C177" i="4"/>
  <c r="B177" i="4"/>
  <c r="E171" i="4"/>
  <c r="D171" i="4"/>
  <c r="C171" i="4"/>
  <c r="B171" i="4"/>
  <c r="C165" i="4"/>
  <c r="E164" i="4"/>
  <c r="E165" i="4" s="1"/>
  <c r="D164" i="4"/>
  <c r="D165" i="4" s="1"/>
  <c r="C164" i="4"/>
  <c r="B164" i="4"/>
  <c r="B165" i="4" s="1"/>
  <c r="E158" i="4"/>
  <c r="D158" i="4"/>
  <c r="C158" i="4"/>
  <c r="B158" i="4"/>
  <c r="E152" i="4"/>
  <c r="D152" i="4"/>
  <c r="C152" i="4"/>
  <c r="B152" i="4"/>
  <c r="E149" i="4"/>
  <c r="D149" i="4"/>
  <c r="C149" i="4"/>
  <c r="B149" i="4"/>
  <c r="E146" i="4"/>
  <c r="D146" i="4"/>
  <c r="C146" i="4"/>
  <c r="B146" i="4"/>
  <c r="E142" i="4"/>
  <c r="E143" i="4" s="1"/>
  <c r="D142" i="4"/>
  <c r="D143" i="4" s="1"/>
  <c r="C142" i="4"/>
  <c r="C143" i="4" s="1"/>
  <c r="B142" i="4"/>
  <c r="B143" i="4" s="1"/>
  <c r="E136" i="4"/>
  <c r="D136" i="4"/>
  <c r="C136" i="4"/>
  <c r="B136" i="4"/>
  <c r="E130" i="4"/>
  <c r="E129" i="4"/>
  <c r="D129" i="4"/>
  <c r="D130" i="4" s="1"/>
  <c r="C129" i="4"/>
  <c r="C130" i="4" s="1"/>
  <c r="B129" i="4"/>
  <c r="B130" i="4" s="1"/>
  <c r="E125" i="4"/>
  <c r="D125" i="4"/>
  <c r="C125" i="4"/>
  <c r="B125" i="4"/>
  <c r="E122" i="4"/>
  <c r="D122" i="4"/>
  <c r="C122" i="4"/>
  <c r="B122" i="4"/>
  <c r="E119" i="4"/>
  <c r="D119" i="4"/>
  <c r="C119" i="4"/>
  <c r="B119" i="4"/>
  <c r="C116" i="4"/>
  <c r="B116" i="4"/>
  <c r="E115" i="4"/>
  <c r="E116" i="4" s="1"/>
  <c r="D115" i="4"/>
  <c r="D116" i="4" s="1"/>
  <c r="C115" i="4"/>
  <c r="B115" i="4"/>
  <c r="E111" i="4"/>
  <c r="D111" i="4"/>
  <c r="C111" i="4"/>
  <c r="B111" i="4"/>
  <c r="E105" i="4"/>
  <c r="D105" i="4"/>
  <c r="C105" i="4"/>
  <c r="B105" i="4"/>
  <c r="C99" i="4"/>
  <c r="E98" i="4"/>
  <c r="E99" i="4" s="1"/>
  <c r="D98" i="4"/>
  <c r="D99" i="4" s="1"/>
  <c r="C98" i="4"/>
  <c r="B98" i="4"/>
  <c r="B99" i="4" s="1"/>
  <c r="E95" i="4"/>
  <c r="D95" i="4"/>
  <c r="C95" i="4"/>
  <c r="B95" i="4"/>
  <c r="E91" i="4"/>
  <c r="D91" i="4"/>
  <c r="E90" i="4"/>
  <c r="D90" i="4"/>
  <c r="C90" i="4"/>
  <c r="C91" i="4" s="1"/>
  <c r="B90" i="4"/>
  <c r="B91" i="4" s="1"/>
  <c r="E84" i="4"/>
  <c r="D84" i="4"/>
  <c r="C84" i="4"/>
  <c r="B84" i="4"/>
  <c r="E78" i="4"/>
  <c r="D78" i="4"/>
  <c r="C78" i="4"/>
  <c r="B78" i="4"/>
  <c r="E73" i="4"/>
  <c r="D73" i="4"/>
  <c r="C73" i="4"/>
  <c r="B73" i="4"/>
  <c r="E67" i="4"/>
  <c r="E68" i="4" s="1"/>
  <c r="D67" i="4"/>
  <c r="D68" i="4" s="1"/>
  <c r="C67" i="4"/>
  <c r="C68" i="4" s="1"/>
  <c r="B67" i="4"/>
  <c r="B68" i="4" s="1"/>
  <c r="E49" i="4"/>
  <c r="D49" i="4"/>
  <c r="C49" i="4"/>
  <c r="B49" i="4"/>
  <c r="E41" i="4"/>
  <c r="E42" i="4" s="1"/>
  <c r="E43" i="4" s="1"/>
  <c r="D41" i="4"/>
  <c r="D42" i="4" s="1"/>
  <c r="D43" i="4" s="1"/>
  <c r="C41" i="4"/>
  <c r="C42" i="4" s="1"/>
  <c r="C43" i="4" s="1"/>
  <c r="B41" i="4"/>
  <c r="B42" i="4" s="1"/>
  <c r="B43" i="4" s="1"/>
  <c r="E34" i="4"/>
  <c r="D34" i="4"/>
  <c r="C34" i="4"/>
  <c r="B34" i="4"/>
  <c r="E29" i="4"/>
  <c r="D29" i="4"/>
  <c r="C29" i="4"/>
  <c r="B29" i="4"/>
  <c r="E25" i="4"/>
  <c r="D25" i="4"/>
  <c r="C25" i="4"/>
  <c r="B25" i="4"/>
  <c r="E22" i="4"/>
  <c r="D22" i="4"/>
  <c r="C22" i="4"/>
  <c r="B22" i="4"/>
  <c r="E19" i="4"/>
  <c r="E20" i="4" s="1"/>
  <c r="D19" i="4"/>
  <c r="D20" i="4" s="1"/>
  <c r="C19" i="4"/>
  <c r="C20" i="4" s="1"/>
  <c r="B19" i="4"/>
  <c r="B20" i="4" s="1"/>
  <c r="B56" i="10" l="1"/>
  <c r="B62" i="10"/>
  <c r="B69" i="10"/>
  <c r="B74" i="10"/>
  <c r="B84" i="10"/>
  <c r="B86" i="10"/>
  <c r="B88" i="10"/>
  <c r="B94" i="10"/>
  <c r="B95" i="10"/>
  <c r="B102" i="10"/>
  <c r="E102" i="10"/>
  <c r="B65" i="10"/>
  <c r="B71" i="10"/>
  <c r="B96" i="10"/>
  <c r="B98" i="10"/>
  <c r="E15" i="10"/>
  <c r="B100" i="10"/>
  <c r="E100" i="10" s="1"/>
  <c r="E73" i="10"/>
  <c r="B38" i="10"/>
  <c r="B42" i="10"/>
  <c r="B43" i="10"/>
  <c r="B49" i="10"/>
  <c r="B50" i="10"/>
  <c r="B53" i="10"/>
  <c r="B58" i="10"/>
  <c r="B68" i="10"/>
  <c r="E68" i="10" s="1"/>
  <c r="B75" i="10"/>
  <c r="E75" i="10" s="1"/>
  <c r="B78" i="10"/>
  <c r="E78" i="10" s="1"/>
  <c r="B83" i="10"/>
  <c r="B60" i="10"/>
  <c r="E49" i="10"/>
  <c r="B37" i="10"/>
  <c r="E37" i="10" s="1"/>
  <c r="B59" i="10"/>
  <c r="B70" i="10"/>
  <c r="B72" i="10"/>
  <c r="B81" i="10"/>
  <c r="B82" i="10"/>
  <c r="B85" i="10"/>
  <c r="B89" i="10"/>
  <c r="B90" i="10"/>
  <c r="E90" i="10" s="1"/>
  <c r="B92" i="10"/>
  <c r="B99" i="10"/>
  <c r="C43" i="10"/>
  <c r="C54" i="10"/>
  <c r="C83" i="10"/>
  <c r="C74" i="10"/>
  <c r="C58" i="10"/>
  <c r="E116" i="10"/>
  <c r="C94" i="10"/>
  <c r="C89" i="10"/>
  <c r="C61" i="10"/>
  <c r="E61" i="10" s="1"/>
  <c r="C80" i="10"/>
  <c r="E80" i="10" s="1"/>
  <c r="C99" i="10"/>
  <c r="C96" i="10"/>
  <c r="D41" i="10"/>
  <c r="D86" i="10"/>
  <c r="D94" i="10"/>
  <c r="D74" i="10"/>
  <c r="D43" i="10"/>
  <c r="E43" i="10" s="1"/>
  <c r="D55" i="10"/>
  <c r="D44" i="10"/>
  <c r="D95" i="10"/>
  <c r="D99" i="10"/>
  <c r="D62" i="10"/>
  <c r="E62" i="10" s="1"/>
  <c r="C86" i="10"/>
  <c r="C55" i="10"/>
  <c r="C98" i="10"/>
  <c r="C97" i="10"/>
  <c r="C95" i="10"/>
  <c r="C44" i="10"/>
  <c r="E44" i="10" s="1"/>
  <c r="C65" i="10"/>
  <c r="C41" i="10"/>
  <c r="E41" i="10" s="1"/>
  <c r="C92" i="10"/>
  <c r="C64" i="10"/>
  <c r="E64" i="10" s="1"/>
  <c r="C88" i="10"/>
  <c r="E88" i="10" s="1"/>
  <c r="C84" i="10"/>
  <c r="G116" i="10"/>
  <c r="D116" i="10"/>
  <c r="C116" i="10"/>
  <c r="C72" i="10"/>
  <c r="C81" i="10"/>
  <c r="C69" i="10"/>
  <c r="C60" i="10"/>
  <c r="C59" i="10"/>
  <c r="C82" i="10"/>
  <c r="C38" i="10"/>
  <c r="C85" i="10"/>
  <c r="C71" i="10"/>
  <c r="C56" i="10"/>
  <c r="C47" i="10"/>
  <c r="C50" i="10"/>
  <c r="E45" i="10"/>
  <c r="B116" i="10"/>
  <c r="F116" i="10"/>
  <c r="D52" i="10"/>
  <c r="E52" i="10" s="1"/>
  <c r="D53" i="10"/>
  <c r="D85" i="10"/>
  <c r="D83" i="10"/>
  <c r="D81" i="10"/>
  <c r="D70" i="10"/>
  <c r="D91" i="10"/>
  <c r="E91" i="10" s="1"/>
  <c r="D47" i="10"/>
  <c r="D54" i="10"/>
  <c r="B15" i="10"/>
  <c r="D60" i="10"/>
  <c r="D96" i="10"/>
  <c r="D98" i="10"/>
  <c r="D40" i="10"/>
  <c r="E40" i="10" s="1"/>
  <c r="D82" i="10"/>
  <c r="E82" i="10" s="1"/>
  <c r="D97" i="10"/>
  <c r="D50" i="10"/>
  <c r="D56" i="10"/>
  <c r="D92" i="10"/>
  <c r="D58" i="10"/>
  <c r="E58" i="10" s="1"/>
  <c r="D59" i="10"/>
  <c r="D42" i="10"/>
  <c r="D79" i="10"/>
  <c r="E79" i="10" s="1"/>
  <c r="D72" i="10"/>
  <c r="D69" i="10"/>
  <c r="D93" i="10"/>
  <c r="E93" i="10" s="1"/>
  <c r="D71" i="10"/>
  <c r="D65" i="10"/>
  <c r="D66" i="10"/>
  <c r="E66" i="10" s="1"/>
  <c r="D84" i="10"/>
  <c r="B4" i="10"/>
  <c r="F16" i="10"/>
  <c r="E16" i="10"/>
  <c r="G14" i="10"/>
  <c r="C14" i="10"/>
  <c r="C15" i="10"/>
  <c r="G13" i="10"/>
  <c r="D16" i="10"/>
  <c r="F15" i="10"/>
  <c r="E14" i="10"/>
  <c r="F14" i="10"/>
  <c r="C12" i="10"/>
  <c r="B14" i="10"/>
  <c r="E13" i="10"/>
  <c r="D15" i="10"/>
  <c r="G15" i="10"/>
  <c r="B16" i="10"/>
  <c r="G16" i="10"/>
  <c r="F13" i="10"/>
  <c r="C13" i="10"/>
  <c r="C16" i="10"/>
  <c r="D14" i="10"/>
  <c r="D13" i="10"/>
  <c r="B12" i="10"/>
  <c r="E12" i="10"/>
  <c r="B13" i="10"/>
  <c r="F12" i="10"/>
  <c r="D12" i="10"/>
  <c r="C6" i="10"/>
  <c r="D6" i="10"/>
  <c r="F6" i="10"/>
  <c r="E6" i="10"/>
  <c r="F4" i="10"/>
  <c r="C4" i="10"/>
  <c r="E4" i="10"/>
  <c r="D4" i="10"/>
  <c r="E5" i="10"/>
  <c r="B5" i="10"/>
  <c r="D5" i="10"/>
  <c r="C5" i="10"/>
  <c r="F5" i="10"/>
  <c r="B6" i="10"/>
  <c r="E74" i="10" l="1"/>
  <c r="E89" i="10"/>
  <c r="E56" i="10"/>
  <c r="E86" i="10"/>
  <c r="E94" i="10"/>
  <c r="E97" i="10"/>
  <c r="E96" i="10"/>
  <c r="E17" i="10"/>
  <c r="D17" i="10"/>
  <c r="E42" i="10"/>
  <c r="E70" i="10"/>
  <c r="E53" i="10"/>
  <c r="G17" i="10"/>
  <c r="E59" i="10"/>
  <c r="E38" i="10"/>
  <c r="C17" i="10"/>
  <c r="F17" i="10"/>
  <c r="E69" i="10"/>
  <c r="E50" i="10"/>
  <c r="E98" i="10"/>
  <c r="E54" i="10"/>
  <c r="E81" i="10"/>
  <c r="E99" i="10"/>
  <c r="B17" i="10"/>
  <c r="E65" i="10"/>
  <c r="E47" i="10"/>
  <c r="E83" i="10"/>
  <c r="E95" i="10"/>
  <c r="E55" i="10"/>
  <c r="E71" i="10"/>
  <c r="E92" i="10"/>
  <c r="E60" i="10"/>
  <c r="E85" i="10"/>
  <c r="E72" i="10"/>
  <c r="E84" i="10"/>
  <c r="H45" i="10" l="1"/>
  <c r="G45" i="10" s="1"/>
  <c r="H39" i="10"/>
  <c r="G39" i="10" s="1"/>
  <c r="H46" i="10"/>
  <c r="G46" i="10" s="1"/>
  <c r="H37" i="10"/>
  <c r="G37" i="10" s="1"/>
  <c r="H41" i="10"/>
  <c r="G41" i="10" s="1"/>
  <c r="H40" i="10"/>
  <c r="G40" i="10" s="1"/>
  <c r="H43" i="10"/>
  <c r="G43" i="10" s="1"/>
  <c r="H44" i="10"/>
  <c r="G44" i="10" s="1"/>
  <c r="H42" i="10"/>
  <c r="G42" i="10" s="1"/>
  <c r="H38" i="10"/>
  <c r="G38"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7C7E74-4602-4E8B-9C7A-9EAA99D4FA6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EBD3C2D-A71D-4A12-8DE9-6BE4384FD911}" name="WorksheetConnection_Topics!$B$2:$B$8" type="102" refreshedVersion="6" minRefreshableVersion="5">
    <extLst>
      <ext xmlns:x15="http://schemas.microsoft.com/office/spreadsheetml/2010/11/main" uri="{DE250136-89BD-433C-8126-D09CA5730AF9}">
        <x15:connection id="Range">
          <x15:rangePr sourceName="_xlcn.WorksheetConnection_TopicsB2B8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<sst xmlns="http://schemas.openxmlformats.org/spreadsheetml/2006/main" count="9058" uniqueCount="130">
  <si>
    <t>Invoice Date</t>
  </si>
  <si>
    <t>Material Description</t>
  </si>
  <si>
    <t>Destination Country</t>
  </si>
  <si>
    <t>Material Qty</t>
  </si>
  <si>
    <t>UOM</t>
  </si>
  <si>
    <t>Curr(DOC)</t>
  </si>
  <si>
    <t>Total Inv.Value</t>
  </si>
  <si>
    <t>PRODUCT A</t>
  </si>
  <si>
    <t>ALGERIA</t>
  </si>
  <si>
    <t>KG</t>
  </si>
  <si>
    <t>USD</t>
  </si>
  <si>
    <t>PRODUCT E</t>
  </si>
  <si>
    <t>ARGENTINA</t>
  </si>
  <si>
    <t>PRODUCT C</t>
  </si>
  <si>
    <t>AUSTRALIA</t>
  </si>
  <si>
    <t>PRODUCT B</t>
  </si>
  <si>
    <t>BANGLADESH</t>
  </si>
  <si>
    <t>BRAZIL</t>
  </si>
  <si>
    <t>BULGARIA</t>
  </si>
  <si>
    <t>CANADA</t>
  </si>
  <si>
    <t>COSTA RICA</t>
  </si>
  <si>
    <t>CROATIA</t>
  </si>
  <si>
    <t>CZECH REPUBLIC</t>
  </si>
  <si>
    <t>EGYPT</t>
  </si>
  <si>
    <t>EL SALVADOR</t>
  </si>
  <si>
    <t>PRODUCT D</t>
  </si>
  <si>
    <t>FRANCE</t>
  </si>
  <si>
    <t>EUR</t>
  </si>
  <si>
    <t>GERMANY</t>
  </si>
  <si>
    <t>GREECE</t>
  </si>
  <si>
    <t>GUATEMALA</t>
  </si>
  <si>
    <t>HUNGARY</t>
  </si>
  <si>
    <t>ICELAND</t>
  </si>
  <si>
    <t>INDIA</t>
  </si>
  <si>
    <t>INR</t>
  </si>
  <si>
    <t>INDONESIA</t>
  </si>
  <si>
    <t>IRELAND</t>
  </si>
  <si>
    <t>ISRAEL</t>
  </si>
  <si>
    <t>JORDAN</t>
  </si>
  <si>
    <t>KAZAKHSTAN</t>
  </si>
  <si>
    <t>LEBANON</t>
  </si>
  <si>
    <t>MACEDONIA</t>
  </si>
  <si>
    <t>MALAYSIA</t>
  </si>
  <si>
    <t>MALTA</t>
  </si>
  <si>
    <t>MEXICO</t>
  </si>
  <si>
    <t>MOROCCO</t>
  </si>
  <si>
    <t>NETHERLANDS</t>
  </si>
  <si>
    <t>PAKISTAN</t>
  </si>
  <si>
    <t>PERU</t>
  </si>
  <si>
    <t>POLAND</t>
  </si>
  <si>
    <t>ROMANIA</t>
  </si>
  <si>
    <t>RUSSIAN FED.</t>
  </si>
  <si>
    <t>SAUDI ARABIA</t>
  </si>
  <si>
    <t>SERBIA/MONTEN.</t>
  </si>
  <si>
    <t>SLOVAKIA</t>
  </si>
  <si>
    <t>SLOVENIA</t>
  </si>
  <si>
    <t>SOUTH AFRICA</t>
  </si>
  <si>
    <t>SPAIN</t>
  </si>
  <si>
    <t>SUDAN</t>
  </si>
  <si>
    <t>SWITZERLAND</t>
  </si>
  <si>
    <t>TAIWAN</t>
  </si>
  <si>
    <t>TUNISIA</t>
  </si>
  <si>
    <t>TURKEY</t>
  </si>
  <si>
    <t>UKRAINE</t>
  </si>
  <si>
    <t>UNITED KINGDOM</t>
  </si>
  <si>
    <t>USA</t>
  </si>
  <si>
    <t>UTD.ARAB EMIR.</t>
  </si>
  <si>
    <t>VENEZUELA</t>
  </si>
  <si>
    <t>YEMEN</t>
  </si>
  <si>
    <t xml:space="preserve">KG </t>
  </si>
  <si>
    <t>PORTUGAL</t>
  </si>
  <si>
    <t>VIETNAM</t>
  </si>
  <si>
    <t xml:space="preserve">INR      </t>
  </si>
  <si>
    <t>YEN</t>
  </si>
  <si>
    <t>AUSTRIA</t>
  </si>
  <si>
    <t>JAPAN</t>
  </si>
  <si>
    <t>CHINA</t>
  </si>
  <si>
    <t>FINLAND</t>
  </si>
  <si>
    <t>THAILAND</t>
  </si>
  <si>
    <t>SOUTH KOREA</t>
  </si>
  <si>
    <t>CYPRUS</t>
  </si>
  <si>
    <t>PHILIPPINES</t>
  </si>
  <si>
    <t>SYRIA</t>
  </si>
  <si>
    <t>Date</t>
  </si>
  <si>
    <t>GBP</t>
  </si>
  <si>
    <t>COUNTRY</t>
  </si>
  <si>
    <t>REGION</t>
  </si>
  <si>
    <t>APAC</t>
  </si>
  <si>
    <t>LATAM</t>
  </si>
  <si>
    <t>EU</t>
  </si>
  <si>
    <t>NORTH AMERICA</t>
  </si>
  <si>
    <t>MENA</t>
  </si>
  <si>
    <t>ITALY</t>
  </si>
  <si>
    <t>KOSOVO</t>
  </si>
  <si>
    <t>11. Any other insights which are not covered above</t>
  </si>
  <si>
    <t>Expectations:</t>
  </si>
  <si>
    <t>Macro's, VBA scripting (simple scripts), any other tools to automate routine activities in excel</t>
  </si>
  <si>
    <t>Sound knowledge of Excel, Power point. Power BI knowledge is added advantage</t>
  </si>
  <si>
    <t>1. Trend analysis Product wise year on year (sales by value)</t>
  </si>
  <si>
    <t>2. Region wise Product sales analysis (sales by value)</t>
  </si>
  <si>
    <t>4. Sales percentage Product wise (sales by value)</t>
  </si>
  <si>
    <t>3. Highest Sales according to Product over all years. (sales by value)</t>
  </si>
  <si>
    <t>5. Top 10 countries sales wise (sales by value)</t>
  </si>
  <si>
    <t>6. Sales growth/decline product wise b/w FY 15 &amp; FY 16 (sales by value)</t>
  </si>
  <si>
    <t>7. Sales growth/decline region wise b/w FY 15 &amp; FY 16 (sales by value)</t>
  </si>
  <si>
    <t>8. Pivot table with slicers region wise (sales by value &amp; qty)</t>
  </si>
  <si>
    <t>9. Pivot table with timeline (sales by value &amp; qty)</t>
  </si>
  <si>
    <t>10. Categorise the products in to high value &amp; high volume products. Then create a 4 qudrant chart for both value &amp; volume (bubble chart )</t>
  </si>
  <si>
    <t>Charts in excel:</t>
  </si>
  <si>
    <t>Prepare a Power Point Presentation after completing the above charts in excel by copy pasting  &amp; give your insights and short comentary</t>
  </si>
  <si>
    <t>Currency Value</t>
  </si>
  <si>
    <t>Amount</t>
  </si>
  <si>
    <t>FY14</t>
  </si>
  <si>
    <t>FY15</t>
  </si>
  <si>
    <t>FY16</t>
  </si>
  <si>
    <t>Region</t>
  </si>
  <si>
    <t>Country</t>
  </si>
  <si>
    <t>Sales - FY14</t>
  </si>
  <si>
    <t>Sales - FY15</t>
  </si>
  <si>
    <t>Sales - FY16</t>
  </si>
  <si>
    <t>sum</t>
  </si>
  <si>
    <t>Top 10</t>
  </si>
  <si>
    <t>Sequence</t>
  </si>
  <si>
    <t>Sum of Sales</t>
  </si>
  <si>
    <t>Sales</t>
  </si>
  <si>
    <t>Quantity</t>
  </si>
  <si>
    <t>Sum of Quantity</t>
  </si>
  <si>
    <t>Time</t>
  </si>
  <si>
    <t>Value Per Kg.</t>
  </si>
  <si>
    <t>Quantity in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</si>
</sst>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00"/>
    <numFmt numFmtId="165" formatCode="[$-409]d/mmm/yy;@"/>
    <numFmt numFmtId="166" formatCode="m/d/yy;@"/>
    <numFmt numFmtId="167" formatCode="&quot;₹&quot;\ #,##0.00"/>
    <numFmt numFmtId="168" formatCode="&quot;₹&quot;\ #,##0.0"/>
  </numFmts>
  <fonts count="8" x14ac:knownFonts="1">
    <font>
      <sz val="11"/>
      <color theme="1"/>
      <name val="Calibri"/>
      <family val="2"/>
      <scheme val="minor"/>
    </font>
    <font>
      <sz val="10"/>
      <name val="Arial"/>
      <family val="2"/>
    </font>
    <font>
      <sz val="10"/>
      <name val="Trebuchet MS"/>
      <family val="2"/>
    </font>
    <font>
      <b/>
      <sz val="10"/>
      <name val="Trebuchet MS"/>
      <family val="2"/>
    </font>
    <font>
      <sz val="12"/>
      <color theme="0"/>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DDDDDD"/>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1" fillId="0" borderId="0"/>
    <xf numFmtId="0" fontId="1" fillId="0" borderId="0"/>
    <xf numFmtId="0" fontId="1" fillId="0" borderId="0"/>
    <xf numFmtId="0" fontId="1" fillId="0" borderId="0"/>
    <xf numFmtId="43" fontId="6" fillId="0" borderId="0" applyFont="0" applyFill="0" applyBorder="0" applyAlignment="0" applyProtection="0"/>
    <xf numFmtId="43" fontId="6" fillId="0" borderId="0" applyFont="0" applyFill="0" applyBorder="0" applyAlignment="0" applyProtection="0"/>
  </cellStyleXfs>
  <cellXfs count="46">
    <xf numFmtId="0" fontId="0" fillId="0" borderId="0" xfId="0"/>
    <xf numFmtId="0" fontId="2" fillId="2" borderId="1" xfId="1" applyFont="1" applyFill="1" applyBorder="1"/>
    <xf numFmtId="0" fontId="2" fillId="0" borderId="1" xfId="1" applyFont="1" applyBorder="1"/>
    <xf numFmtId="164" fontId="2" fillId="0" borderId="1" xfId="1" applyNumberFormat="1" applyFont="1" applyBorder="1" applyAlignment="1">
      <alignment horizontal="right"/>
    </xf>
    <xf numFmtId="4" fontId="2" fillId="0" borderId="1" xfId="1" applyNumberFormat="1" applyFont="1" applyBorder="1" applyAlignment="1">
      <alignment horizontal="right"/>
    </xf>
    <xf numFmtId="0" fontId="2" fillId="0" borderId="1" xfId="2" applyFont="1" applyBorder="1"/>
    <xf numFmtId="0" fontId="2" fillId="0" borderId="1" xfId="3" applyFont="1" applyBorder="1"/>
    <xf numFmtId="0" fontId="2" fillId="0" borderId="1" xfId="0" applyFont="1" applyBorder="1"/>
    <xf numFmtId="164" fontId="2" fillId="0" borderId="1" xfId="0" applyNumberFormat="1" applyFont="1" applyBorder="1" applyAlignment="1">
      <alignment horizontal="right"/>
    </xf>
    <xf numFmtId="4" fontId="2" fillId="0" borderId="1" xfId="0" applyNumberFormat="1" applyFont="1" applyBorder="1" applyAlignment="1">
      <alignment horizontal="right"/>
    </xf>
    <xf numFmtId="4" fontId="2" fillId="0" borderId="1" xfId="0" applyNumberFormat="1" applyFont="1" applyBorder="1"/>
    <xf numFmtId="0" fontId="2" fillId="0" borderId="1" xfId="4" applyFont="1" applyBorder="1"/>
    <xf numFmtId="0" fontId="3" fillId="0" borderId="1" xfId="0" applyFont="1" applyBorder="1"/>
    <xf numFmtId="165" fontId="0" fillId="0" borderId="0" xfId="0" applyNumberFormat="1"/>
    <xf numFmtId="166" fontId="2" fillId="0" borderId="1" xfId="1" applyNumberFormat="1" applyFont="1" applyBorder="1" applyAlignment="1">
      <alignment horizontal="left"/>
    </xf>
    <xf numFmtId="2" fontId="2" fillId="2" borderId="1" xfId="1" applyNumberFormat="1" applyFont="1" applyFill="1" applyBorder="1"/>
    <xf numFmtId="2" fontId="2" fillId="0" borderId="1" xfId="1" applyNumberFormat="1" applyFont="1" applyBorder="1" applyAlignment="1">
      <alignment horizontal="right"/>
    </xf>
    <xf numFmtId="2" fontId="2" fillId="0" borderId="1" xfId="2" applyNumberFormat="1" applyFont="1" applyBorder="1" applyAlignment="1">
      <alignment horizontal="right"/>
    </xf>
    <xf numFmtId="2" fontId="2" fillId="0" borderId="1" xfId="3" applyNumberFormat="1" applyFont="1" applyBorder="1" applyAlignment="1">
      <alignment horizontal="right"/>
    </xf>
    <xf numFmtId="2" fontId="0" fillId="0" borderId="0" xfId="0" applyNumberFormat="1"/>
    <xf numFmtId="166" fontId="0" fillId="0" borderId="0" xfId="0" applyNumberFormat="1"/>
    <xf numFmtId="166" fontId="2" fillId="2" borderId="1" xfId="1" applyNumberFormat="1" applyFont="1" applyFill="1" applyBorder="1" applyAlignment="1">
      <alignment horizontal="left"/>
    </xf>
    <xf numFmtId="2" fontId="2" fillId="0" borderId="1" xfId="4" applyNumberFormat="1" applyFont="1" applyBorder="1" applyAlignment="1">
      <alignment horizontal="right"/>
    </xf>
    <xf numFmtId="2" fontId="2" fillId="0" borderId="1" xfId="1" applyNumberFormat="1" applyFont="1" applyBorder="1"/>
    <xf numFmtId="1" fontId="0" fillId="0" borderId="0" xfId="0" applyNumberFormat="1"/>
    <xf numFmtId="0" fontId="4" fillId="3" borderId="1" xfId="0" applyFont="1" applyFill="1" applyBorder="1" applyAlignment="1">
      <alignment horizontal="left" vertical="center"/>
    </xf>
    <xf numFmtId="0" fontId="4" fillId="3" borderId="1" xfId="0" applyFont="1" applyFill="1" applyBorder="1" applyAlignment="1">
      <alignment horizontal="left"/>
    </xf>
    <xf numFmtId="0" fontId="4" fillId="3" borderId="1" xfId="0" applyFont="1" applyFill="1" applyBorder="1" applyAlignment="1">
      <alignment horizontal="left" vertical="center" wrapText="1"/>
    </xf>
    <xf numFmtId="0" fontId="0" fillId="0" borderId="0" xfId="0" applyAlignment="1">
      <alignment wrapText="1"/>
    </xf>
    <xf numFmtId="0" fontId="5" fillId="0" borderId="0" xfId="0" applyFont="1"/>
    <xf numFmtId="15" fontId="0" fillId="0" borderId="0" xfId="0" applyNumberFormat="1"/>
    <xf numFmtId="0" fontId="2" fillId="2" borderId="2" xfId="1" applyFont="1" applyFill="1" applyBorder="1"/>
    <xf numFmtId="0" fontId="0" fillId="0" borderId="1" xfId="0" applyBorder="1"/>
    <xf numFmtId="2" fontId="0" fillId="0" borderId="1" xfId="0" applyNumberFormat="1" applyBorder="1"/>
    <xf numFmtId="2" fontId="2" fillId="2" borderId="2" xfId="1" applyNumberFormat="1" applyFont="1" applyFill="1" applyBorder="1"/>
    <xf numFmtId="167" fontId="0" fillId="0" borderId="0" xfId="0" applyNumberFormat="1"/>
    <xf numFmtId="167" fontId="5" fillId="0" borderId="0" xfId="0" applyNumberFormat="1" applyFont="1"/>
    <xf numFmtId="167" fontId="0" fillId="0" borderId="0" xfId="5" applyNumberFormat="1" applyFont="1"/>
    <xf numFmtId="0" fontId="0" fillId="0" borderId="0" xfId="0" applyNumberFormat="1"/>
    <xf numFmtId="43" fontId="0" fillId="0" borderId="0" xfId="0" applyNumberFormat="1"/>
    <xf numFmtId="168" fontId="0" fillId="0" borderId="0" xfId="0" applyNumberFormat="1"/>
    <xf numFmtId="43" fontId="0" fillId="0" borderId="0" xfId="5" applyFont="1"/>
    <xf numFmtId="43" fontId="0" fillId="0" borderId="0" xfId="5" applyNumberFormat="1" applyFont="1"/>
    <xf numFmtId="0" fontId="0" fillId="0" borderId="0" xfId="0"/>
    <xf numFmtId="2" fontId="0" fillId="0" borderId="0" xfId="0" applyNumberFormat="1"/>
    <xf numFmtId="167" fontId="0" fillId="0" borderId="0" xfId="0" applyNumberFormat="1"/>
  </cellXfs>
  <cellStyles count="7">
    <cellStyle name="Comma" xfId="5" builtinId="3"/>
    <cellStyle name="Comma 2" xfId="6" xr:uid="{284B895D-C89F-4B27-A1F6-1E344E4A1048}"/>
    <cellStyle name="Normal" xfId="0" builtinId="0"/>
    <cellStyle name="Normal 10 2" xfId="4" xr:uid="{00000000-0005-0000-0000-000001000000}"/>
    <cellStyle name="Normal 2 10" xfId="1" xr:uid="{00000000-0005-0000-0000-000002000000}"/>
    <cellStyle name="Normal 2 2 11" xfId="2" xr:uid="{00000000-0005-0000-0000-000003000000}"/>
    <cellStyle name="Normal 6" xfId="3" xr:uid="{00000000-0005-0000-0000-000004000000}"/>
  </cellStyles>
  <dxfs count="6">
    <dxf>
      <numFmt numFmtId="35" formatCode="_ * #,##0.00_ ;_ * \-#,##0.00_ ;_ * &quot;-&quot;??_ ;_ @_ "/>
    </dxf>
    <dxf>
      <numFmt numFmtId="167" formatCode="&quot;₹&quot;\ #,##0.00"/>
    </dxf>
    <dxf>
      <numFmt numFmtId="167" formatCode="&quot;₹&quot;\ #,##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a:t>
            </a:r>
            <a:r>
              <a:rPr lang="en-IN" baseline="0"/>
              <a:t> on Year Sales Analysis, By Products, in INR, 2014-2016</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Analysis!$B$3</c:f>
              <c:strCache>
                <c:ptCount val="1"/>
                <c:pt idx="0">
                  <c:v>PRODUCT A</c:v>
                </c:pt>
              </c:strCache>
            </c:strRef>
          </c:tx>
          <c:spPr>
            <a:solidFill>
              <a:schemeClr val="accent1"/>
            </a:solidFill>
            <a:ln>
              <a:noFill/>
            </a:ln>
            <a:effectLst/>
          </c:spPr>
          <c:invertIfNegative val="0"/>
          <c:cat>
            <c:strRef>
              <c:f>Analysis!$A$4:$A$6</c:f>
              <c:strCache>
                <c:ptCount val="3"/>
                <c:pt idx="0">
                  <c:v>FY14</c:v>
                </c:pt>
                <c:pt idx="1">
                  <c:v>FY15</c:v>
                </c:pt>
                <c:pt idx="2">
                  <c:v>FY16</c:v>
                </c:pt>
              </c:strCache>
            </c:strRef>
          </c:cat>
          <c:val>
            <c:numRef>
              <c:f>Analysis!$B$4:$B$6</c:f>
              <c:numCache>
                <c:formatCode>"₹"\ #,##0.00</c:formatCode>
                <c:ptCount val="3"/>
                <c:pt idx="0">
                  <c:v>253359464.62399992</c:v>
                </c:pt>
                <c:pt idx="1">
                  <c:v>108294598.35724998</c:v>
                </c:pt>
                <c:pt idx="2">
                  <c:v>60103035.048250005</c:v>
                </c:pt>
              </c:numCache>
            </c:numRef>
          </c:val>
          <c:extLst>
            <c:ext xmlns:c16="http://schemas.microsoft.com/office/drawing/2014/chart" uri="{C3380CC4-5D6E-409C-BE32-E72D297353CC}">
              <c16:uniqueId val="{00000000-A95B-4D3B-9743-2E37C28F0C70}"/>
            </c:ext>
          </c:extLst>
        </c:ser>
        <c:ser>
          <c:idx val="1"/>
          <c:order val="1"/>
          <c:tx>
            <c:strRef>
              <c:f>Analysis!$C$3</c:f>
              <c:strCache>
                <c:ptCount val="1"/>
                <c:pt idx="0">
                  <c:v>PRODUCT B</c:v>
                </c:pt>
              </c:strCache>
            </c:strRef>
          </c:tx>
          <c:spPr>
            <a:solidFill>
              <a:schemeClr val="accent2"/>
            </a:solidFill>
            <a:ln>
              <a:noFill/>
            </a:ln>
            <a:effectLst/>
          </c:spPr>
          <c:invertIfNegative val="0"/>
          <c:cat>
            <c:strRef>
              <c:f>Analysis!$A$4:$A$6</c:f>
              <c:strCache>
                <c:ptCount val="3"/>
                <c:pt idx="0">
                  <c:v>FY14</c:v>
                </c:pt>
                <c:pt idx="1">
                  <c:v>FY15</c:v>
                </c:pt>
                <c:pt idx="2">
                  <c:v>FY16</c:v>
                </c:pt>
              </c:strCache>
            </c:strRef>
          </c:cat>
          <c:val>
            <c:numRef>
              <c:f>Analysis!$C$4:$C$6</c:f>
              <c:numCache>
                <c:formatCode>"₹"\ #,##0.00</c:formatCode>
                <c:ptCount val="3"/>
                <c:pt idx="0">
                  <c:v>872057673.75590026</c:v>
                </c:pt>
                <c:pt idx="1">
                  <c:v>1106468318.0171199</c:v>
                </c:pt>
                <c:pt idx="2">
                  <c:v>980530909.47375011</c:v>
                </c:pt>
              </c:numCache>
            </c:numRef>
          </c:val>
          <c:extLst>
            <c:ext xmlns:c16="http://schemas.microsoft.com/office/drawing/2014/chart" uri="{C3380CC4-5D6E-409C-BE32-E72D297353CC}">
              <c16:uniqueId val="{00000001-A95B-4D3B-9743-2E37C28F0C70}"/>
            </c:ext>
          </c:extLst>
        </c:ser>
        <c:ser>
          <c:idx val="2"/>
          <c:order val="2"/>
          <c:tx>
            <c:strRef>
              <c:f>Analysis!$D$3</c:f>
              <c:strCache>
                <c:ptCount val="1"/>
                <c:pt idx="0">
                  <c:v>PRODUCT C</c:v>
                </c:pt>
              </c:strCache>
            </c:strRef>
          </c:tx>
          <c:spPr>
            <a:solidFill>
              <a:schemeClr val="accent3"/>
            </a:solidFill>
            <a:ln>
              <a:noFill/>
            </a:ln>
            <a:effectLst/>
          </c:spPr>
          <c:invertIfNegative val="0"/>
          <c:cat>
            <c:strRef>
              <c:f>Analysis!$A$4:$A$6</c:f>
              <c:strCache>
                <c:ptCount val="3"/>
                <c:pt idx="0">
                  <c:v>FY14</c:v>
                </c:pt>
                <c:pt idx="1">
                  <c:v>FY15</c:v>
                </c:pt>
                <c:pt idx="2">
                  <c:v>FY16</c:v>
                </c:pt>
              </c:strCache>
            </c:strRef>
          </c:cat>
          <c:val>
            <c:numRef>
              <c:f>Analysis!$D$4:$D$6</c:f>
              <c:numCache>
                <c:formatCode>"₹"\ #,##0.00</c:formatCode>
                <c:ptCount val="3"/>
                <c:pt idx="0">
                  <c:v>246974969.07649991</c:v>
                </c:pt>
                <c:pt idx="1">
                  <c:v>173062537.706</c:v>
                </c:pt>
                <c:pt idx="2">
                  <c:v>152224475.1155</c:v>
                </c:pt>
              </c:numCache>
            </c:numRef>
          </c:val>
          <c:extLst>
            <c:ext xmlns:c16="http://schemas.microsoft.com/office/drawing/2014/chart" uri="{C3380CC4-5D6E-409C-BE32-E72D297353CC}">
              <c16:uniqueId val="{00000002-A95B-4D3B-9743-2E37C28F0C70}"/>
            </c:ext>
          </c:extLst>
        </c:ser>
        <c:ser>
          <c:idx val="3"/>
          <c:order val="3"/>
          <c:tx>
            <c:strRef>
              <c:f>Analysis!$E$3</c:f>
              <c:strCache>
                <c:ptCount val="1"/>
                <c:pt idx="0">
                  <c:v>PRODUCT D</c:v>
                </c:pt>
              </c:strCache>
            </c:strRef>
          </c:tx>
          <c:spPr>
            <a:solidFill>
              <a:schemeClr val="accent4"/>
            </a:solidFill>
            <a:ln>
              <a:noFill/>
            </a:ln>
            <a:effectLst/>
          </c:spPr>
          <c:invertIfNegative val="0"/>
          <c:cat>
            <c:strRef>
              <c:f>Analysis!$A$4:$A$6</c:f>
              <c:strCache>
                <c:ptCount val="3"/>
                <c:pt idx="0">
                  <c:v>FY14</c:v>
                </c:pt>
                <c:pt idx="1">
                  <c:v>FY15</c:v>
                </c:pt>
                <c:pt idx="2">
                  <c:v>FY16</c:v>
                </c:pt>
              </c:strCache>
            </c:strRef>
          </c:cat>
          <c:val>
            <c:numRef>
              <c:f>Analysis!$E$4:$E$6</c:f>
              <c:numCache>
                <c:formatCode>"₹"\ #,##0.00</c:formatCode>
                <c:ptCount val="3"/>
                <c:pt idx="0">
                  <c:v>526539488.31564993</c:v>
                </c:pt>
                <c:pt idx="1">
                  <c:v>571794595.87904</c:v>
                </c:pt>
                <c:pt idx="2">
                  <c:v>635941827.0533998</c:v>
                </c:pt>
              </c:numCache>
            </c:numRef>
          </c:val>
          <c:extLst>
            <c:ext xmlns:c16="http://schemas.microsoft.com/office/drawing/2014/chart" uri="{C3380CC4-5D6E-409C-BE32-E72D297353CC}">
              <c16:uniqueId val="{00000003-A95B-4D3B-9743-2E37C28F0C70}"/>
            </c:ext>
          </c:extLst>
        </c:ser>
        <c:ser>
          <c:idx val="4"/>
          <c:order val="4"/>
          <c:tx>
            <c:strRef>
              <c:f>Analysis!$F$3</c:f>
              <c:strCache>
                <c:ptCount val="1"/>
                <c:pt idx="0">
                  <c:v>PRODUCT E</c:v>
                </c:pt>
              </c:strCache>
            </c:strRef>
          </c:tx>
          <c:spPr>
            <a:solidFill>
              <a:schemeClr val="accent5"/>
            </a:solidFill>
            <a:ln>
              <a:noFill/>
            </a:ln>
            <a:effectLst/>
          </c:spPr>
          <c:invertIfNegative val="0"/>
          <c:cat>
            <c:strRef>
              <c:f>Analysis!$A$4:$A$6</c:f>
              <c:strCache>
                <c:ptCount val="3"/>
                <c:pt idx="0">
                  <c:v>FY14</c:v>
                </c:pt>
                <c:pt idx="1">
                  <c:v>FY15</c:v>
                </c:pt>
                <c:pt idx="2">
                  <c:v>FY16</c:v>
                </c:pt>
              </c:strCache>
            </c:strRef>
          </c:cat>
          <c:val>
            <c:numRef>
              <c:f>Analysis!$F$4:$F$6</c:f>
              <c:numCache>
                <c:formatCode>"₹"\ #,##0.00</c:formatCode>
                <c:ptCount val="3"/>
                <c:pt idx="0">
                  <c:v>36672885.848450005</c:v>
                </c:pt>
                <c:pt idx="1">
                  <c:v>29136046.473749999</c:v>
                </c:pt>
                <c:pt idx="2">
                  <c:v>33954196.447999999</c:v>
                </c:pt>
              </c:numCache>
            </c:numRef>
          </c:val>
          <c:extLst>
            <c:ext xmlns:c16="http://schemas.microsoft.com/office/drawing/2014/chart" uri="{C3380CC4-5D6E-409C-BE32-E72D297353CC}">
              <c16:uniqueId val="{00000004-A95B-4D3B-9743-2E37C28F0C70}"/>
            </c:ext>
          </c:extLst>
        </c:ser>
        <c:dLbls>
          <c:showLegendKey val="0"/>
          <c:showVal val="0"/>
          <c:showCatName val="0"/>
          <c:showSerName val="0"/>
          <c:showPercent val="0"/>
          <c:showBubbleSize val="0"/>
        </c:dLbls>
        <c:gapWidth val="219"/>
        <c:overlap val="-27"/>
        <c:axId val="39038191"/>
        <c:axId val="39021967"/>
      </c:barChart>
      <c:catAx>
        <c:axId val="3903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21967"/>
        <c:crosses val="autoZero"/>
        <c:auto val="1"/>
        <c:lblAlgn val="ctr"/>
        <c:lblOffset val="100"/>
        <c:noMultiLvlLbl val="0"/>
      </c:catAx>
      <c:valAx>
        <c:axId val="39021967"/>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38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Region wise Sales Analysis, By Product, in INR, 2014-2016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Analysis!$A$12</c:f>
              <c:strCache>
                <c:ptCount val="1"/>
                <c:pt idx="0">
                  <c:v>PRODUCT A</c:v>
                </c:pt>
              </c:strCache>
            </c:strRef>
          </c:tx>
          <c:spPr>
            <a:solidFill>
              <a:schemeClr val="accent1"/>
            </a:solidFill>
            <a:ln>
              <a:noFill/>
            </a:ln>
            <a:effectLst/>
          </c:spPr>
          <c:invertIfNegative val="0"/>
          <c:cat>
            <c:strRef>
              <c:f>Analysis!$B$11:$G$11</c:f>
              <c:strCache>
                <c:ptCount val="6"/>
                <c:pt idx="0">
                  <c:v>APAC</c:v>
                </c:pt>
                <c:pt idx="1">
                  <c:v>EU</c:v>
                </c:pt>
                <c:pt idx="2">
                  <c:v>INDIA</c:v>
                </c:pt>
                <c:pt idx="3">
                  <c:v>LATAM</c:v>
                </c:pt>
                <c:pt idx="4">
                  <c:v>MENA</c:v>
                </c:pt>
                <c:pt idx="5">
                  <c:v>NORTH AMERICA</c:v>
                </c:pt>
              </c:strCache>
            </c:strRef>
          </c:cat>
          <c:val>
            <c:numRef>
              <c:f>Analysis!$B$12:$G$12</c:f>
              <c:numCache>
                <c:formatCode>"₹"\ #,##0.00</c:formatCode>
                <c:ptCount val="6"/>
                <c:pt idx="0">
                  <c:v>36849350.631999999</c:v>
                </c:pt>
                <c:pt idx="1">
                  <c:v>34260337.604249999</c:v>
                </c:pt>
                <c:pt idx="2">
                  <c:v>212230679</c:v>
                </c:pt>
                <c:pt idx="3">
                  <c:v>10481830.800000001</c:v>
                </c:pt>
                <c:pt idx="4">
                  <c:v>127934899.99324998</c:v>
                </c:pt>
                <c:pt idx="5">
                  <c:v>0</c:v>
                </c:pt>
              </c:numCache>
            </c:numRef>
          </c:val>
          <c:extLst>
            <c:ext xmlns:c16="http://schemas.microsoft.com/office/drawing/2014/chart" uri="{C3380CC4-5D6E-409C-BE32-E72D297353CC}">
              <c16:uniqueId val="{00000000-45CC-417C-8811-E8EBBA283DCC}"/>
            </c:ext>
          </c:extLst>
        </c:ser>
        <c:ser>
          <c:idx val="1"/>
          <c:order val="1"/>
          <c:tx>
            <c:strRef>
              <c:f>Analysis!$A$13</c:f>
              <c:strCache>
                <c:ptCount val="1"/>
                <c:pt idx="0">
                  <c:v>PRODUCT B</c:v>
                </c:pt>
              </c:strCache>
            </c:strRef>
          </c:tx>
          <c:spPr>
            <a:solidFill>
              <a:schemeClr val="accent2"/>
            </a:solidFill>
            <a:ln>
              <a:noFill/>
            </a:ln>
            <a:effectLst/>
          </c:spPr>
          <c:invertIfNegative val="0"/>
          <c:cat>
            <c:strRef>
              <c:f>Analysis!$B$11:$G$11</c:f>
              <c:strCache>
                <c:ptCount val="6"/>
                <c:pt idx="0">
                  <c:v>APAC</c:v>
                </c:pt>
                <c:pt idx="1">
                  <c:v>EU</c:v>
                </c:pt>
                <c:pt idx="2">
                  <c:v>INDIA</c:v>
                </c:pt>
                <c:pt idx="3">
                  <c:v>LATAM</c:v>
                </c:pt>
                <c:pt idx="4">
                  <c:v>MENA</c:v>
                </c:pt>
                <c:pt idx="5">
                  <c:v>NORTH AMERICA</c:v>
                </c:pt>
              </c:strCache>
            </c:strRef>
          </c:cat>
          <c:val>
            <c:numRef>
              <c:f>Analysis!$B$13:$G$13</c:f>
              <c:numCache>
                <c:formatCode>"₹"\ #,##0.00</c:formatCode>
                <c:ptCount val="6"/>
                <c:pt idx="0">
                  <c:v>19542670.807499997</c:v>
                </c:pt>
                <c:pt idx="1">
                  <c:v>1056646608.2765701</c:v>
                </c:pt>
                <c:pt idx="2">
                  <c:v>1654902521.5</c:v>
                </c:pt>
                <c:pt idx="3">
                  <c:v>19736714.130000003</c:v>
                </c:pt>
                <c:pt idx="4">
                  <c:v>66592761.535500005</c:v>
                </c:pt>
                <c:pt idx="5">
                  <c:v>141635624.99720001</c:v>
                </c:pt>
              </c:numCache>
            </c:numRef>
          </c:val>
          <c:extLst>
            <c:ext xmlns:c16="http://schemas.microsoft.com/office/drawing/2014/chart" uri="{C3380CC4-5D6E-409C-BE32-E72D297353CC}">
              <c16:uniqueId val="{00000001-45CC-417C-8811-E8EBBA283DCC}"/>
            </c:ext>
          </c:extLst>
        </c:ser>
        <c:ser>
          <c:idx val="2"/>
          <c:order val="2"/>
          <c:tx>
            <c:strRef>
              <c:f>Analysis!$A$14</c:f>
              <c:strCache>
                <c:ptCount val="1"/>
                <c:pt idx="0">
                  <c:v>PRODUCT C</c:v>
                </c:pt>
              </c:strCache>
            </c:strRef>
          </c:tx>
          <c:spPr>
            <a:solidFill>
              <a:schemeClr val="accent3"/>
            </a:solidFill>
            <a:ln>
              <a:noFill/>
            </a:ln>
            <a:effectLst/>
          </c:spPr>
          <c:invertIfNegative val="0"/>
          <c:cat>
            <c:strRef>
              <c:f>Analysis!$B$11:$G$11</c:f>
              <c:strCache>
                <c:ptCount val="6"/>
                <c:pt idx="0">
                  <c:v>APAC</c:v>
                </c:pt>
                <c:pt idx="1">
                  <c:v>EU</c:v>
                </c:pt>
                <c:pt idx="2">
                  <c:v>INDIA</c:v>
                </c:pt>
                <c:pt idx="3">
                  <c:v>LATAM</c:v>
                </c:pt>
                <c:pt idx="4">
                  <c:v>MENA</c:v>
                </c:pt>
                <c:pt idx="5">
                  <c:v>NORTH AMERICA</c:v>
                </c:pt>
              </c:strCache>
            </c:strRef>
          </c:cat>
          <c:val>
            <c:numRef>
              <c:f>Analysis!$B$14:$G$14</c:f>
              <c:numCache>
                <c:formatCode>"₹"\ #,##0.00</c:formatCode>
                <c:ptCount val="6"/>
                <c:pt idx="0">
                  <c:v>1091895.28</c:v>
                </c:pt>
                <c:pt idx="1">
                  <c:v>127178256.7265</c:v>
                </c:pt>
                <c:pt idx="2">
                  <c:v>329009587.38</c:v>
                </c:pt>
                <c:pt idx="3">
                  <c:v>20107812.840999998</c:v>
                </c:pt>
                <c:pt idx="4">
                  <c:v>8981037.620000001</c:v>
                </c:pt>
                <c:pt idx="5">
                  <c:v>85893392.050499991</c:v>
                </c:pt>
              </c:numCache>
            </c:numRef>
          </c:val>
          <c:extLst>
            <c:ext xmlns:c16="http://schemas.microsoft.com/office/drawing/2014/chart" uri="{C3380CC4-5D6E-409C-BE32-E72D297353CC}">
              <c16:uniqueId val="{00000002-45CC-417C-8811-E8EBBA283DCC}"/>
            </c:ext>
          </c:extLst>
        </c:ser>
        <c:ser>
          <c:idx val="3"/>
          <c:order val="3"/>
          <c:tx>
            <c:strRef>
              <c:f>Analysis!$A$15</c:f>
              <c:strCache>
                <c:ptCount val="1"/>
                <c:pt idx="0">
                  <c:v>PRODUCT D</c:v>
                </c:pt>
              </c:strCache>
            </c:strRef>
          </c:tx>
          <c:spPr>
            <a:solidFill>
              <a:schemeClr val="accent4"/>
            </a:solidFill>
            <a:ln>
              <a:noFill/>
            </a:ln>
            <a:effectLst/>
          </c:spPr>
          <c:invertIfNegative val="0"/>
          <c:cat>
            <c:strRef>
              <c:f>Analysis!$B$11:$G$11</c:f>
              <c:strCache>
                <c:ptCount val="6"/>
                <c:pt idx="0">
                  <c:v>APAC</c:v>
                </c:pt>
                <c:pt idx="1">
                  <c:v>EU</c:v>
                </c:pt>
                <c:pt idx="2">
                  <c:v>INDIA</c:v>
                </c:pt>
                <c:pt idx="3">
                  <c:v>LATAM</c:v>
                </c:pt>
                <c:pt idx="4">
                  <c:v>MENA</c:v>
                </c:pt>
                <c:pt idx="5">
                  <c:v>NORTH AMERICA</c:v>
                </c:pt>
              </c:strCache>
            </c:strRef>
          </c:cat>
          <c:val>
            <c:numRef>
              <c:f>Analysis!$B$15:$G$15</c:f>
              <c:numCache>
                <c:formatCode>"₹"\ #,##0.00</c:formatCode>
                <c:ptCount val="6"/>
                <c:pt idx="0">
                  <c:v>3502909.5</c:v>
                </c:pt>
                <c:pt idx="1">
                  <c:v>1108993693.0769398</c:v>
                </c:pt>
                <c:pt idx="2">
                  <c:v>151665109</c:v>
                </c:pt>
                <c:pt idx="3">
                  <c:v>185964</c:v>
                </c:pt>
                <c:pt idx="4">
                  <c:v>102450332.86939999</c:v>
                </c:pt>
                <c:pt idx="5">
                  <c:v>367477902.80175</c:v>
                </c:pt>
              </c:numCache>
            </c:numRef>
          </c:val>
          <c:extLst>
            <c:ext xmlns:c16="http://schemas.microsoft.com/office/drawing/2014/chart" uri="{C3380CC4-5D6E-409C-BE32-E72D297353CC}">
              <c16:uniqueId val="{00000003-45CC-417C-8811-E8EBBA283DCC}"/>
            </c:ext>
          </c:extLst>
        </c:ser>
        <c:ser>
          <c:idx val="4"/>
          <c:order val="4"/>
          <c:tx>
            <c:strRef>
              <c:f>Analysis!$A$16</c:f>
              <c:strCache>
                <c:ptCount val="1"/>
                <c:pt idx="0">
                  <c:v>PRODUCT E</c:v>
                </c:pt>
              </c:strCache>
            </c:strRef>
          </c:tx>
          <c:spPr>
            <a:solidFill>
              <a:schemeClr val="accent5"/>
            </a:solidFill>
            <a:ln>
              <a:noFill/>
            </a:ln>
            <a:effectLst/>
          </c:spPr>
          <c:invertIfNegative val="0"/>
          <c:cat>
            <c:strRef>
              <c:f>Analysis!$B$11:$G$11</c:f>
              <c:strCache>
                <c:ptCount val="6"/>
                <c:pt idx="0">
                  <c:v>APAC</c:v>
                </c:pt>
                <c:pt idx="1">
                  <c:v>EU</c:v>
                </c:pt>
                <c:pt idx="2">
                  <c:v>INDIA</c:v>
                </c:pt>
                <c:pt idx="3">
                  <c:v>LATAM</c:v>
                </c:pt>
                <c:pt idx="4">
                  <c:v>MENA</c:v>
                </c:pt>
                <c:pt idx="5">
                  <c:v>NORTH AMERICA</c:v>
                </c:pt>
              </c:strCache>
            </c:strRef>
          </c:cat>
          <c:val>
            <c:numRef>
              <c:f>Analysis!$B$16:$G$16</c:f>
              <c:numCache>
                <c:formatCode>"₹"\ #,##0.00</c:formatCode>
                <c:ptCount val="6"/>
                <c:pt idx="0">
                  <c:v>5630715.4359999998</c:v>
                </c:pt>
                <c:pt idx="1">
                  <c:v>51033041.035699993</c:v>
                </c:pt>
                <c:pt idx="2">
                  <c:v>12463724.036249999</c:v>
                </c:pt>
                <c:pt idx="3">
                  <c:v>19356808.528250001</c:v>
                </c:pt>
                <c:pt idx="4">
                  <c:v>4019216.7250000001</c:v>
                </c:pt>
                <c:pt idx="5">
                  <c:v>7259623.0090000005</c:v>
                </c:pt>
              </c:numCache>
            </c:numRef>
          </c:val>
          <c:extLst>
            <c:ext xmlns:c16="http://schemas.microsoft.com/office/drawing/2014/chart" uri="{C3380CC4-5D6E-409C-BE32-E72D297353CC}">
              <c16:uniqueId val="{00000004-45CC-417C-8811-E8EBBA283DCC}"/>
            </c:ext>
          </c:extLst>
        </c:ser>
        <c:dLbls>
          <c:showLegendKey val="0"/>
          <c:showVal val="0"/>
          <c:showCatName val="0"/>
          <c:showSerName val="0"/>
          <c:showPercent val="0"/>
          <c:showBubbleSize val="0"/>
        </c:dLbls>
        <c:gapWidth val="219"/>
        <c:overlap val="-27"/>
        <c:axId val="1303095536"/>
        <c:axId val="1303093456"/>
      </c:barChart>
      <c:catAx>
        <c:axId val="130309553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93456"/>
        <c:crosses val="autoZero"/>
        <c:auto val="1"/>
        <c:lblAlgn val="ctr"/>
        <c:lblOffset val="100"/>
        <c:noMultiLvlLbl val="0"/>
      </c:catAx>
      <c:valAx>
        <c:axId val="1303093456"/>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95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Highest Sales, By Product, in INR, 2014-2016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Analysis!$B$21</c:f>
              <c:strCache>
                <c:ptCount val="1"/>
                <c:pt idx="0">
                  <c:v>PRODUCT A</c:v>
                </c:pt>
              </c:strCache>
            </c:strRef>
          </c:tx>
          <c:spPr>
            <a:solidFill>
              <a:schemeClr val="accent1"/>
            </a:solidFill>
            <a:ln>
              <a:noFill/>
            </a:ln>
            <a:effectLst/>
            <a:sp3d/>
          </c:spPr>
          <c:invertIfNegative val="0"/>
          <c:val>
            <c:numRef>
              <c:f>Analysis!$B$25</c:f>
              <c:numCache>
                <c:formatCode>"₹"\ #,##0.00</c:formatCode>
                <c:ptCount val="1"/>
                <c:pt idx="0">
                  <c:v>421757098.02949995</c:v>
                </c:pt>
              </c:numCache>
            </c:numRef>
          </c:val>
          <c:extLst>
            <c:ext xmlns:c16="http://schemas.microsoft.com/office/drawing/2014/chart" uri="{C3380CC4-5D6E-409C-BE32-E72D297353CC}">
              <c16:uniqueId val="{00000000-E8BF-43E1-99E6-E0B54F52DBCE}"/>
            </c:ext>
          </c:extLst>
        </c:ser>
        <c:ser>
          <c:idx val="1"/>
          <c:order val="1"/>
          <c:tx>
            <c:strRef>
              <c:f>Analysis!$C$21</c:f>
              <c:strCache>
                <c:ptCount val="1"/>
                <c:pt idx="0">
                  <c:v>PRODUCT B</c:v>
                </c:pt>
              </c:strCache>
            </c:strRef>
          </c:tx>
          <c:spPr>
            <a:solidFill>
              <a:schemeClr val="accent2"/>
            </a:solidFill>
            <a:ln>
              <a:noFill/>
            </a:ln>
            <a:effectLst/>
            <a:sp3d/>
          </c:spPr>
          <c:invertIfNegative val="0"/>
          <c:val>
            <c:numRef>
              <c:f>Analysis!$C$25</c:f>
              <c:numCache>
                <c:formatCode>"₹"\ #,##0.00</c:formatCode>
                <c:ptCount val="1"/>
                <c:pt idx="0">
                  <c:v>2959056901.2467704</c:v>
                </c:pt>
              </c:numCache>
            </c:numRef>
          </c:val>
          <c:extLst>
            <c:ext xmlns:c16="http://schemas.microsoft.com/office/drawing/2014/chart" uri="{C3380CC4-5D6E-409C-BE32-E72D297353CC}">
              <c16:uniqueId val="{00000001-E8BF-43E1-99E6-E0B54F52DBCE}"/>
            </c:ext>
          </c:extLst>
        </c:ser>
        <c:ser>
          <c:idx val="2"/>
          <c:order val="2"/>
          <c:tx>
            <c:strRef>
              <c:f>Analysis!$D$21</c:f>
              <c:strCache>
                <c:ptCount val="1"/>
                <c:pt idx="0">
                  <c:v>PRODUCT C</c:v>
                </c:pt>
              </c:strCache>
            </c:strRef>
          </c:tx>
          <c:spPr>
            <a:solidFill>
              <a:schemeClr val="accent3"/>
            </a:solidFill>
            <a:ln>
              <a:noFill/>
            </a:ln>
            <a:effectLst/>
            <a:sp3d/>
          </c:spPr>
          <c:invertIfNegative val="0"/>
          <c:val>
            <c:numRef>
              <c:f>Analysis!$D$25</c:f>
              <c:numCache>
                <c:formatCode>"₹"\ #,##0.00</c:formatCode>
                <c:ptCount val="1"/>
                <c:pt idx="0">
                  <c:v>572261981.89799988</c:v>
                </c:pt>
              </c:numCache>
            </c:numRef>
          </c:val>
          <c:extLst>
            <c:ext xmlns:c16="http://schemas.microsoft.com/office/drawing/2014/chart" uri="{C3380CC4-5D6E-409C-BE32-E72D297353CC}">
              <c16:uniqueId val="{00000002-E8BF-43E1-99E6-E0B54F52DBCE}"/>
            </c:ext>
          </c:extLst>
        </c:ser>
        <c:ser>
          <c:idx val="3"/>
          <c:order val="3"/>
          <c:tx>
            <c:strRef>
              <c:f>Analysis!$E$21</c:f>
              <c:strCache>
                <c:ptCount val="1"/>
                <c:pt idx="0">
                  <c:v>PRODUCT D</c:v>
                </c:pt>
              </c:strCache>
            </c:strRef>
          </c:tx>
          <c:spPr>
            <a:solidFill>
              <a:schemeClr val="accent4"/>
            </a:solidFill>
            <a:ln>
              <a:noFill/>
            </a:ln>
            <a:effectLst/>
            <a:sp3d/>
          </c:spPr>
          <c:invertIfNegative val="0"/>
          <c:val>
            <c:numRef>
              <c:f>Analysis!$E$25</c:f>
              <c:numCache>
                <c:formatCode>"₹"\ #,##0.00</c:formatCode>
                <c:ptCount val="1"/>
                <c:pt idx="0">
                  <c:v>1734275911.2480898</c:v>
                </c:pt>
              </c:numCache>
            </c:numRef>
          </c:val>
          <c:extLst>
            <c:ext xmlns:c16="http://schemas.microsoft.com/office/drawing/2014/chart" uri="{C3380CC4-5D6E-409C-BE32-E72D297353CC}">
              <c16:uniqueId val="{00000003-E8BF-43E1-99E6-E0B54F52DBCE}"/>
            </c:ext>
          </c:extLst>
        </c:ser>
        <c:ser>
          <c:idx val="4"/>
          <c:order val="4"/>
          <c:tx>
            <c:strRef>
              <c:f>Analysis!$F$21</c:f>
              <c:strCache>
                <c:ptCount val="1"/>
                <c:pt idx="0">
                  <c:v>PRODUCT E</c:v>
                </c:pt>
              </c:strCache>
            </c:strRef>
          </c:tx>
          <c:spPr>
            <a:solidFill>
              <a:schemeClr val="accent5"/>
            </a:solidFill>
            <a:ln>
              <a:noFill/>
            </a:ln>
            <a:effectLst/>
            <a:sp3d/>
          </c:spPr>
          <c:invertIfNegative val="0"/>
          <c:val>
            <c:numRef>
              <c:f>Analysis!$F$25</c:f>
              <c:numCache>
                <c:formatCode>"₹"\ #,##0.00</c:formatCode>
                <c:ptCount val="1"/>
                <c:pt idx="0">
                  <c:v>99763128.770199999</c:v>
                </c:pt>
              </c:numCache>
            </c:numRef>
          </c:val>
          <c:extLst>
            <c:ext xmlns:c16="http://schemas.microsoft.com/office/drawing/2014/chart" uri="{C3380CC4-5D6E-409C-BE32-E72D297353CC}">
              <c16:uniqueId val="{00000004-E8BF-43E1-99E6-E0B54F52DBCE}"/>
            </c:ext>
          </c:extLst>
        </c:ser>
        <c:dLbls>
          <c:showLegendKey val="0"/>
          <c:showVal val="0"/>
          <c:showCatName val="0"/>
          <c:showSerName val="0"/>
          <c:showPercent val="0"/>
          <c:showBubbleSize val="0"/>
        </c:dLbls>
        <c:gapWidth val="150"/>
        <c:shape val="box"/>
        <c:axId val="1352427264"/>
        <c:axId val="1352429760"/>
        <c:axId val="0"/>
      </c:bar3DChart>
      <c:catAx>
        <c:axId val="1352427264"/>
        <c:scaling>
          <c:orientation val="minMax"/>
        </c:scaling>
        <c:delete val="1"/>
        <c:axPos val="b"/>
        <c:numFmt formatCode="General" sourceLinked="1"/>
        <c:majorTickMark val="none"/>
        <c:minorTickMark val="none"/>
        <c:tickLblPos val="nextTo"/>
        <c:crossAx val="1352429760"/>
        <c:crosses val="autoZero"/>
        <c:auto val="1"/>
        <c:lblAlgn val="ctr"/>
        <c:lblOffset val="100"/>
        <c:noMultiLvlLbl val="0"/>
      </c:catAx>
      <c:valAx>
        <c:axId val="13524297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27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 Percentage, By Product, 2014-2016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869-4AB3-8666-68DC4D0415C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869-4AB3-8666-68DC4D0415C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869-4AB3-8666-68DC4D0415C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869-4AB3-8666-68DC4D0415C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869-4AB3-8666-68DC4D0415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Analysis!$B$30:$F$30</c:f>
              <c:strCache>
                <c:ptCount val="5"/>
                <c:pt idx="0">
                  <c:v>PRODUCT A</c:v>
                </c:pt>
                <c:pt idx="1">
                  <c:v>PRODUCT B</c:v>
                </c:pt>
                <c:pt idx="2">
                  <c:v>PRODUCT C</c:v>
                </c:pt>
                <c:pt idx="3">
                  <c:v>PRODUCT D</c:v>
                </c:pt>
                <c:pt idx="4">
                  <c:v>PRODUCT E</c:v>
                </c:pt>
              </c:strCache>
            </c:strRef>
          </c:cat>
          <c:val>
            <c:numRef>
              <c:f>Analysis!$B$31:$F$31</c:f>
              <c:numCache>
                <c:formatCode>General</c:formatCode>
                <c:ptCount val="5"/>
                <c:pt idx="0">
                  <c:v>421757098.02949995</c:v>
                </c:pt>
                <c:pt idx="1">
                  <c:v>2959056901.2467704</c:v>
                </c:pt>
                <c:pt idx="2">
                  <c:v>572261981.89799988</c:v>
                </c:pt>
                <c:pt idx="3">
                  <c:v>1734275911.2480898</c:v>
                </c:pt>
                <c:pt idx="4">
                  <c:v>99763128.770199999</c:v>
                </c:pt>
              </c:numCache>
            </c:numRef>
          </c:val>
          <c:extLst>
            <c:ext xmlns:c16="http://schemas.microsoft.com/office/drawing/2014/chart" uri="{C3380CC4-5D6E-409C-BE32-E72D297353CC}">
              <c16:uniqueId val="{00000000-2A6B-4946-A1F0-C1AA7DFD354E}"/>
            </c:ext>
          </c:extLst>
        </c:ser>
        <c:dLbls>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a:t>
            </a:r>
            <a:r>
              <a:rPr lang="en-IN" b="1" baseline="0"/>
              <a:t> 10 Countries, By Sales, 2014-2016</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Analysis!$G$37</c:f>
              <c:strCache>
                <c:ptCount val="1"/>
                <c:pt idx="0">
                  <c:v>INDIA</c:v>
                </c:pt>
              </c:strCache>
            </c:strRef>
          </c:tx>
          <c:spPr>
            <a:solidFill>
              <a:schemeClr val="accent1"/>
            </a:solidFill>
            <a:ln>
              <a:noFill/>
            </a:ln>
            <a:effectLst/>
          </c:spPr>
          <c:invertIfNegative val="0"/>
          <c:val>
            <c:numRef>
              <c:f>Analysis!$H$37</c:f>
              <c:numCache>
                <c:formatCode>"₹"\ #,##0.00</c:formatCode>
                <c:ptCount val="1"/>
                <c:pt idx="0">
                  <c:v>2346021352.1999998</c:v>
                </c:pt>
              </c:numCache>
            </c:numRef>
          </c:val>
          <c:extLst>
            <c:ext xmlns:c16="http://schemas.microsoft.com/office/drawing/2014/chart" uri="{C3380CC4-5D6E-409C-BE32-E72D297353CC}">
              <c16:uniqueId val="{00000000-E1C0-45DD-8EAB-A30B6B9D98CE}"/>
            </c:ext>
          </c:extLst>
        </c:ser>
        <c:ser>
          <c:idx val="1"/>
          <c:order val="1"/>
          <c:tx>
            <c:strRef>
              <c:f>Analysis!$G$38</c:f>
              <c:strCache>
                <c:ptCount val="1"/>
                <c:pt idx="0">
                  <c:v>USA</c:v>
                </c:pt>
              </c:strCache>
            </c:strRef>
          </c:tx>
          <c:spPr>
            <a:solidFill>
              <a:schemeClr val="accent2"/>
            </a:solidFill>
            <a:ln>
              <a:noFill/>
            </a:ln>
            <a:effectLst/>
          </c:spPr>
          <c:invertIfNegative val="0"/>
          <c:val>
            <c:numRef>
              <c:f>Analysis!$H$38</c:f>
              <c:numCache>
                <c:formatCode>"₹"\ #,##0.00</c:formatCode>
                <c:ptCount val="1"/>
                <c:pt idx="0">
                  <c:v>600670390.84844995</c:v>
                </c:pt>
              </c:numCache>
            </c:numRef>
          </c:val>
          <c:extLst>
            <c:ext xmlns:c16="http://schemas.microsoft.com/office/drawing/2014/chart" uri="{C3380CC4-5D6E-409C-BE32-E72D297353CC}">
              <c16:uniqueId val="{00000001-E1C0-45DD-8EAB-A30B6B9D98CE}"/>
            </c:ext>
          </c:extLst>
        </c:ser>
        <c:ser>
          <c:idx val="2"/>
          <c:order val="2"/>
          <c:tx>
            <c:strRef>
              <c:f>Analysis!$G$39</c:f>
              <c:strCache>
                <c:ptCount val="1"/>
                <c:pt idx="0">
                  <c:v>CROATIA</c:v>
                </c:pt>
              </c:strCache>
            </c:strRef>
          </c:tx>
          <c:spPr>
            <a:solidFill>
              <a:schemeClr val="accent3"/>
            </a:solidFill>
            <a:ln>
              <a:noFill/>
            </a:ln>
            <a:effectLst/>
          </c:spPr>
          <c:invertIfNegative val="0"/>
          <c:val>
            <c:numRef>
              <c:f>Analysis!$H$39</c:f>
              <c:numCache>
                <c:formatCode>"₹"\ #,##0.00</c:formatCode>
                <c:ptCount val="1"/>
                <c:pt idx="0">
                  <c:v>534643720.03536999</c:v>
                </c:pt>
              </c:numCache>
            </c:numRef>
          </c:val>
          <c:extLst>
            <c:ext xmlns:c16="http://schemas.microsoft.com/office/drawing/2014/chart" uri="{C3380CC4-5D6E-409C-BE32-E72D297353CC}">
              <c16:uniqueId val="{00000002-E1C0-45DD-8EAB-A30B6B9D98CE}"/>
            </c:ext>
          </c:extLst>
        </c:ser>
        <c:ser>
          <c:idx val="3"/>
          <c:order val="3"/>
          <c:tx>
            <c:strRef>
              <c:f>Analysis!$G$40</c:f>
              <c:strCache>
                <c:ptCount val="1"/>
                <c:pt idx="0">
                  <c:v>ICELAND</c:v>
                </c:pt>
              </c:strCache>
            </c:strRef>
          </c:tx>
          <c:spPr>
            <a:solidFill>
              <a:schemeClr val="accent4"/>
            </a:solidFill>
            <a:ln>
              <a:noFill/>
            </a:ln>
            <a:effectLst/>
          </c:spPr>
          <c:invertIfNegative val="0"/>
          <c:val>
            <c:numRef>
              <c:f>Analysis!$H$40</c:f>
              <c:numCache>
                <c:formatCode>"₹"\ #,##0.00</c:formatCode>
                <c:ptCount val="1"/>
                <c:pt idx="0">
                  <c:v>461343633.45690006</c:v>
                </c:pt>
              </c:numCache>
            </c:numRef>
          </c:val>
          <c:extLst>
            <c:ext xmlns:c16="http://schemas.microsoft.com/office/drawing/2014/chart" uri="{C3380CC4-5D6E-409C-BE32-E72D297353CC}">
              <c16:uniqueId val="{00000003-E1C0-45DD-8EAB-A30B6B9D98CE}"/>
            </c:ext>
          </c:extLst>
        </c:ser>
        <c:ser>
          <c:idx val="4"/>
          <c:order val="4"/>
          <c:tx>
            <c:strRef>
              <c:f>Analysis!$G$41</c:f>
              <c:strCache>
                <c:ptCount val="1"/>
                <c:pt idx="0">
                  <c:v>GREECE</c:v>
                </c:pt>
              </c:strCache>
            </c:strRef>
          </c:tx>
          <c:spPr>
            <a:solidFill>
              <a:schemeClr val="accent5"/>
            </a:solidFill>
            <a:ln>
              <a:noFill/>
            </a:ln>
            <a:effectLst/>
          </c:spPr>
          <c:invertIfNegative val="0"/>
          <c:val>
            <c:numRef>
              <c:f>Analysis!$H$41</c:f>
              <c:numCache>
                <c:formatCode>"₹"\ #,##0.00</c:formatCode>
                <c:ptCount val="1"/>
                <c:pt idx="0">
                  <c:v>372506985.91400003</c:v>
                </c:pt>
              </c:numCache>
            </c:numRef>
          </c:val>
          <c:extLst>
            <c:ext xmlns:c16="http://schemas.microsoft.com/office/drawing/2014/chart" uri="{C3380CC4-5D6E-409C-BE32-E72D297353CC}">
              <c16:uniqueId val="{00000004-E1C0-45DD-8EAB-A30B6B9D98CE}"/>
            </c:ext>
          </c:extLst>
        </c:ser>
        <c:ser>
          <c:idx val="5"/>
          <c:order val="5"/>
          <c:tx>
            <c:strRef>
              <c:f>Analysis!$G$42</c:f>
              <c:strCache>
                <c:ptCount val="1"/>
                <c:pt idx="0">
                  <c:v>MALTA</c:v>
                </c:pt>
              </c:strCache>
            </c:strRef>
          </c:tx>
          <c:spPr>
            <a:solidFill>
              <a:schemeClr val="accent6"/>
            </a:solidFill>
            <a:ln>
              <a:noFill/>
            </a:ln>
            <a:effectLst/>
          </c:spPr>
          <c:invertIfNegative val="0"/>
          <c:val>
            <c:numRef>
              <c:f>Analysis!$H$42</c:f>
              <c:numCache>
                <c:formatCode>"₹"\ #,##0.00</c:formatCode>
                <c:ptCount val="1"/>
                <c:pt idx="0">
                  <c:v>351443578.18154001</c:v>
                </c:pt>
              </c:numCache>
            </c:numRef>
          </c:val>
          <c:extLst>
            <c:ext xmlns:c16="http://schemas.microsoft.com/office/drawing/2014/chart" uri="{C3380CC4-5D6E-409C-BE32-E72D297353CC}">
              <c16:uniqueId val="{00000005-E1C0-45DD-8EAB-A30B6B9D98CE}"/>
            </c:ext>
          </c:extLst>
        </c:ser>
        <c:ser>
          <c:idx val="6"/>
          <c:order val="6"/>
          <c:tx>
            <c:strRef>
              <c:f>Analysis!$G$43</c:f>
              <c:strCache>
                <c:ptCount val="1"/>
                <c:pt idx="0">
                  <c:v>GERMANY</c:v>
                </c:pt>
              </c:strCache>
            </c:strRef>
          </c:tx>
          <c:spPr>
            <a:solidFill>
              <a:schemeClr val="accent1">
                <a:lumMod val="60000"/>
              </a:schemeClr>
            </a:solidFill>
            <a:ln>
              <a:noFill/>
            </a:ln>
            <a:effectLst/>
          </c:spPr>
          <c:invertIfNegative val="0"/>
          <c:val>
            <c:numRef>
              <c:f>Analysis!$H$43</c:f>
              <c:numCache>
                <c:formatCode>"₹"\ #,##0.00</c:formatCode>
                <c:ptCount val="1"/>
                <c:pt idx="0">
                  <c:v>137318974.74370003</c:v>
                </c:pt>
              </c:numCache>
            </c:numRef>
          </c:val>
          <c:extLst>
            <c:ext xmlns:c16="http://schemas.microsoft.com/office/drawing/2014/chart" uri="{C3380CC4-5D6E-409C-BE32-E72D297353CC}">
              <c16:uniqueId val="{00000006-E1C0-45DD-8EAB-A30B6B9D98CE}"/>
            </c:ext>
          </c:extLst>
        </c:ser>
        <c:ser>
          <c:idx val="7"/>
          <c:order val="7"/>
          <c:tx>
            <c:strRef>
              <c:f>Analysis!$G$44</c:f>
              <c:strCache>
                <c:ptCount val="1"/>
                <c:pt idx="0">
                  <c:v>SLOVENIA</c:v>
                </c:pt>
              </c:strCache>
            </c:strRef>
          </c:tx>
          <c:spPr>
            <a:solidFill>
              <a:schemeClr val="accent2">
                <a:lumMod val="60000"/>
              </a:schemeClr>
            </a:solidFill>
            <a:ln>
              <a:noFill/>
            </a:ln>
            <a:effectLst/>
          </c:spPr>
          <c:invertIfNegative val="0"/>
          <c:val>
            <c:numRef>
              <c:f>Analysis!$H$44</c:f>
              <c:numCache>
                <c:formatCode>"₹"\ #,##0.00</c:formatCode>
                <c:ptCount val="1"/>
                <c:pt idx="0">
                  <c:v>106774328.49799998</c:v>
                </c:pt>
              </c:numCache>
            </c:numRef>
          </c:val>
          <c:extLst>
            <c:ext xmlns:c16="http://schemas.microsoft.com/office/drawing/2014/chart" uri="{C3380CC4-5D6E-409C-BE32-E72D297353CC}">
              <c16:uniqueId val="{00000007-E1C0-45DD-8EAB-A30B6B9D98CE}"/>
            </c:ext>
          </c:extLst>
        </c:ser>
        <c:ser>
          <c:idx val="8"/>
          <c:order val="8"/>
          <c:tx>
            <c:strRef>
              <c:f>Analysis!$G$45</c:f>
              <c:strCache>
                <c:ptCount val="1"/>
                <c:pt idx="0">
                  <c:v>NETHERLANDS</c:v>
                </c:pt>
              </c:strCache>
            </c:strRef>
          </c:tx>
          <c:spPr>
            <a:solidFill>
              <a:schemeClr val="accent3">
                <a:lumMod val="60000"/>
              </a:schemeClr>
            </a:solidFill>
            <a:ln>
              <a:noFill/>
            </a:ln>
            <a:effectLst/>
          </c:spPr>
          <c:invertIfNegative val="0"/>
          <c:val>
            <c:numRef>
              <c:f>Analysis!$H$45</c:f>
              <c:numCache>
                <c:formatCode>"₹"\ #,##0.00</c:formatCode>
                <c:ptCount val="1"/>
                <c:pt idx="0">
                  <c:v>98180231.040000007</c:v>
                </c:pt>
              </c:numCache>
            </c:numRef>
          </c:val>
          <c:extLst>
            <c:ext xmlns:c16="http://schemas.microsoft.com/office/drawing/2014/chart" uri="{C3380CC4-5D6E-409C-BE32-E72D297353CC}">
              <c16:uniqueId val="{00000008-E1C0-45DD-8EAB-A30B6B9D98CE}"/>
            </c:ext>
          </c:extLst>
        </c:ser>
        <c:ser>
          <c:idx val="9"/>
          <c:order val="9"/>
          <c:tx>
            <c:strRef>
              <c:f>Analysis!$G$46</c:f>
              <c:strCache>
                <c:ptCount val="1"/>
                <c:pt idx="0">
                  <c:v>ISRAEL</c:v>
                </c:pt>
              </c:strCache>
            </c:strRef>
          </c:tx>
          <c:spPr>
            <a:solidFill>
              <a:schemeClr val="accent4">
                <a:lumMod val="60000"/>
              </a:schemeClr>
            </a:solidFill>
            <a:ln>
              <a:noFill/>
            </a:ln>
            <a:effectLst/>
          </c:spPr>
          <c:invertIfNegative val="0"/>
          <c:val>
            <c:numRef>
              <c:f>Analysis!$H$46</c:f>
              <c:numCache>
                <c:formatCode>"₹"\ #,##0.00</c:formatCode>
                <c:ptCount val="1"/>
                <c:pt idx="0">
                  <c:v>96426748.27700001</c:v>
                </c:pt>
              </c:numCache>
            </c:numRef>
          </c:val>
          <c:extLst>
            <c:ext xmlns:c16="http://schemas.microsoft.com/office/drawing/2014/chart" uri="{C3380CC4-5D6E-409C-BE32-E72D297353CC}">
              <c16:uniqueId val="{00000009-E1C0-45DD-8EAB-A30B6B9D98CE}"/>
            </c:ext>
          </c:extLst>
        </c:ser>
        <c:dLbls>
          <c:showLegendKey val="0"/>
          <c:showVal val="0"/>
          <c:showCatName val="0"/>
          <c:showSerName val="0"/>
          <c:showPercent val="0"/>
          <c:showBubbleSize val="0"/>
        </c:dLbls>
        <c:gapWidth val="219"/>
        <c:overlap val="-27"/>
        <c:axId val="1213496144"/>
        <c:axId val="1213489072"/>
      </c:barChart>
      <c:catAx>
        <c:axId val="1213496144"/>
        <c:scaling>
          <c:orientation val="minMax"/>
        </c:scaling>
        <c:delete val="1"/>
        <c:axPos val="b"/>
        <c:numFmt formatCode="General" sourceLinked="1"/>
        <c:majorTickMark val="none"/>
        <c:minorTickMark val="none"/>
        <c:tickLblPos val="nextTo"/>
        <c:crossAx val="1213489072"/>
        <c:crosses val="autoZero"/>
        <c:auto val="1"/>
        <c:lblAlgn val="ctr"/>
        <c:lblOffset val="100"/>
        <c:noMultiLvlLbl val="0"/>
      </c:catAx>
      <c:valAx>
        <c:axId val="1213489072"/>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9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 Growth/Decline, By Product, 2015-2016</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Analysis!$A$109</c:f>
              <c:strCache>
                <c:ptCount val="1"/>
                <c:pt idx="0">
                  <c:v>FY15</c:v>
                </c:pt>
              </c:strCache>
            </c:strRef>
          </c:tx>
          <c:spPr>
            <a:solidFill>
              <a:schemeClr val="accent1"/>
            </a:solidFill>
            <a:ln>
              <a:noFill/>
            </a:ln>
            <a:effectLst/>
          </c:spPr>
          <c:invertIfNegative val="0"/>
          <c:cat>
            <c:strRef>
              <c:f>Analysis!$B$108:$F$108</c:f>
              <c:strCache>
                <c:ptCount val="5"/>
                <c:pt idx="0">
                  <c:v>PRODUCT A</c:v>
                </c:pt>
                <c:pt idx="1">
                  <c:v>PRODUCT B</c:v>
                </c:pt>
                <c:pt idx="2">
                  <c:v>PRODUCT C</c:v>
                </c:pt>
                <c:pt idx="3">
                  <c:v>PRODUCT D</c:v>
                </c:pt>
                <c:pt idx="4">
                  <c:v>PRODUCT E</c:v>
                </c:pt>
              </c:strCache>
            </c:strRef>
          </c:cat>
          <c:val>
            <c:numRef>
              <c:f>Analysis!$B$109:$F$109</c:f>
              <c:numCache>
                <c:formatCode>"₹"\ #,##0.00</c:formatCode>
                <c:ptCount val="5"/>
                <c:pt idx="0">
                  <c:v>108294598.35724998</c:v>
                </c:pt>
                <c:pt idx="1">
                  <c:v>1106468318.0171199</c:v>
                </c:pt>
                <c:pt idx="2">
                  <c:v>173062537.706</c:v>
                </c:pt>
                <c:pt idx="3">
                  <c:v>571794595.87904</c:v>
                </c:pt>
                <c:pt idx="4">
                  <c:v>29136046.473749999</c:v>
                </c:pt>
              </c:numCache>
            </c:numRef>
          </c:val>
          <c:extLst>
            <c:ext xmlns:c16="http://schemas.microsoft.com/office/drawing/2014/chart" uri="{C3380CC4-5D6E-409C-BE32-E72D297353CC}">
              <c16:uniqueId val="{00000000-5CFB-4D12-A585-12D26B24DA41}"/>
            </c:ext>
          </c:extLst>
        </c:ser>
        <c:ser>
          <c:idx val="1"/>
          <c:order val="1"/>
          <c:tx>
            <c:strRef>
              <c:f>Analysis!$A$110</c:f>
              <c:strCache>
                <c:ptCount val="1"/>
                <c:pt idx="0">
                  <c:v>FY16</c:v>
                </c:pt>
              </c:strCache>
            </c:strRef>
          </c:tx>
          <c:spPr>
            <a:solidFill>
              <a:schemeClr val="accent2"/>
            </a:solidFill>
            <a:ln>
              <a:noFill/>
            </a:ln>
            <a:effectLst/>
          </c:spPr>
          <c:invertIfNegative val="0"/>
          <c:cat>
            <c:strRef>
              <c:f>Analysis!$B$108:$F$108</c:f>
              <c:strCache>
                <c:ptCount val="5"/>
                <c:pt idx="0">
                  <c:v>PRODUCT A</c:v>
                </c:pt>
                <c:pt idx="1">
                  <c:v>PRODUCT B</c:v>
                </c:pt>
                <c:pt idx="2">
                  <c:v>PRODUCT C</c:v>
                </c:pt>
                <c:pt idx="3">
                  <c:v>PRODUCT D</c:v>
                </c:pt>
                <c:pt idx="4">
                  <c:v>PRODUCT E</c:v>
                </c:pt>
              </c:strCache>
            </c:strRef>
          </c:cat>
          <c:val>
            <c:numRef>
              <c:f>Analysis!$B$110:$F$110</c:f>
              <c:numCache>
                <c:formatCode>"₹"\ #,##0.00</c:formatCode>
                <c:ptCount val="5"/>
                <c:pt idx="0">
                  <c:v>60103035.048250005</c:v>
                </c:pt>
                <c:pt idx="1">
                  <c:v>980530909.47375011</c:v>
                </c:pt>
                <c:pt idx="2">
                  <c:v>152224475.1155</c:v>
                </c:pt>
                <c:pt idx="3">
                  <c:v>635941827.0533998</c:v>
                </c:pt>
                <c:pt idx="4">
                  <c:v>33954196.447999999</c:v>
                </c:pt>
              </c:numCache>
            </c:numRef>
          </c:val>
          <c:extLst>
            <c:ext xmlns:c16="http://schemas.microsoft.com/office/drawing/2014/chart" uri="{C3380CC4-5D6E-409C-BE32-E72D297353CC}">
              <c16:uniqueId val="{00000001-5CFB-4D12-A585-12D26B24DA41}"/>
            </c:ext>
          </c:extLst>
        </c:ser>
        <c:dLbls>
          <c:showLegendKey val="0"/>
          <c:showVal val="0"/>
          <c:showCatName val="0"/>
          <c:showSerName val="0"/>
          <c:showPercent val="0"/>
          <c:showBubbleSize val="0"/>
        </c:dLbls>
        <c:gapWidth val="219"/>
        <c:overlap val="-27"/>
        <c:axId val="995825423"/>
        <c:axId val="995824175"/>
      </c:barChart>
      <c:catAx>
        <c:axId val="99582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824175"/>
        <c:crosses val="autoZero"/>
        <c:auto val="1"/>
        <c:lblAlgn val="ctr"/>
        <c:lblOffset val="100"/>
        <c:noMultiLvlLbl val="0"/>
      </c:catAx>
      <c:valAx>
        <c:axId val="995824175"/>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825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 Growth/Decline, By Region, 2015-2016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Analysis!$A$116</c:f>
              <c:strCache>
                <c:ptCount val="1"/>
                <c:pt idx="0">
                  <c:v>FY15</c:v>
                </c:pt>
              </c:strCache>
            </c:strRef>
          </c:tx>
          <c:spPr>
            <a:solidFill>
              <a:schemeClr val="accent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Analysis!$B$115:$G$115</c:f>
              <c:strCache>
                <c:ptCount val="6"/>
                <c:pt idx="0">
                  <c:v>APAC</c:v>
                </c:pt>
                <c:pt idx="1">
                  <c:v>EU</c:v>
                </c:pt>
                <c:pt idx="2">
                  <c:v>INDIA</c:v>
                </c:pt>
                <c:pt idx="3">
                  <c:v>LATAM</c:v>
                </c:pt>
                <c:pt idx="4">
                  <c:v>MENA</c:v>
                </c:pt>
                <c:pt idx="5">
                  <c:v>NORTH AMERICA</c:v>
                </c:pt>
              </c:strCache>
            </c:strRef>
          </c:cat>
          <c:val>
            <c:numRef>
              <c:f>Analysis!$B$116:$G$116</c:f>
              <c:numCache>
                <c:formatCode>"₹"\ #,##0.00</c:formatCode>
                <c:ptCount val="6"/>
                <c:pt idx="0">
                  <c:v>16244599.864750002</c:v>
                </c:pt>
                <c:pt idx="1">
                  <c:v>868544318.50165987</c:v>
                </c:pt>
                <c:pt idx="2">
                  <c:v>790571232.51999998</c:v>
                </c:pt>
                <c:pt idx="3">
                  <c:v>15083062.096000001</c:v>
                </c:pt>
                <c:pt idx="4">
                  <c:v>117692359.38024998</c:v>
                </c:pt>
                <c:pt idx="5">
                  <c:v>180620524.07049999</c:v>
                </c:pt>
              </c:numCache>
            </c:numRef>
          </c:val>
          <c:extLst>
            <c:ext xmlns:c16="http://schemas.microsoft.com/office/drawing/2014/chart" uri="{C3380CC4-5D6E-409C-BE32-E72D297353CC}">
              <c16:uniqueId val="{00000000-7258-43A5-A6C9-57DD33BF531D}"/>
            </c:ext>
          </c:extLst>
        </c:ser>
        <c:ser>
          <c:idx val="1"/>
          <c:order val="1"/>
          <c:tx>
            <c:strRef>
              <c:f>Analysis!$A$117</c:f>
              <c:strCache>
                <c:ptCount val="1"/>
                <c:pt idx="0">
                  <c:v>FY16</c:v>
                </c:pt>
              </c:strCache>
            </c:strRef>
          </c:tx>
          <c:spPr>
            <a:solidFill>
              <a:schemeClr val="accent2"/>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Analysis!$B$115:$G$115</c:f>
              <c:strCache>
                <c:ptCount val="6"/>
                <c:pt idx="0">
                  <c:v>APAC</c:v>
                </c:pt>
                <c:pt idx="1">
                  <c:v>EU</c:v>
                </c:pt>
                <c:pt idx="2">
                  <c:v>INDIA</c:v>
                </c:pt>
                <c:pt idx="3">
                  <c:v>LATAM</c:v>
                </c:pt>
                <c:pt idx="4">
                  <c:v>MENA</c:v>
                </c:pt>
                <c:pt idx="5">
                  <c:v>NORTH AMERICA</c:v>
                </c:pt>
              </c:strCache>
            </c:strRef>
          </c:cat>
          <c:val>
            <c:numRef>
              <c:f>Analysis!$B$117:$G$117</c:f>
              <c:numCache>
                <c:formatCode>"₹"\ #,##0.00</c:formatCode>
                <c:ptCount val="6"/>
                <c:pt idx="0">
                  <c:v>382021</c:v>
                </c:pt>
                <c:pt idx="1">
                  <c:v>11530199</c:v>
                </c:pt>
                <c:pt idx="2">
                  <c:v>760482843.39999998</c:v>
                </c:pt>
                <c:pt idx="3">
                  <c:v>451325</c:v>
                </c:pt>
                <c:pt idx="4">
                  <c:v>1705664.5</c:v>
                </c:pt>
                <c:pt idx="5">
                  <c:v>2692310</c:v>
                </c:pt>
              </c:numCache>
            </c:numRef>
          </c:val>
          <c:extLst>
            <c:ext xmlns:c16="http://schemas.microsoft.com/office/drawing/2014/chart" uri="{C3380CC4-5D6E-409C-BE32-E72D297353CC}">
              <c16:uniqueId val="{00000001-7258-43A5-A6C9-57DD33BF531D}"/>
            </c:ext>
          </c:extLst>
        </c:ser>
        <c:dLbls>
          <c:dLblPos val="outEnd"/>
          <c:showLegendKey val="0"/>
          <c:showVal val="1"/>
          <c:showCatName val="0"/>
          <c:showSerName val="0"/>
          <c:showPercent val="0"/>
          <c:showBubbleSize val="0"/>
        </c:dLbls>
        <c:gapWidth val="219"/>
        <c:overlap val="-27"/>
        <c:axId val="830300767"/>
        <c:axId val="830303263"/>
      </c:barChart>
      <c:catAx>
        <c:axId val="83030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303263"/>
        <c:crosses val="autoZero"/>
        <c:auto val="1"/>
        <c:lblAlgn val="ctr"/>
        <c:lblOffset val="100"/>
        <c:noMultiLvlLbl val="0"/>
      </c:catAx>
      <c:valAx>
        <c:axId val="830303263"/>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30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Business Analysis Project.xlsx]Analysis!PivotTable6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Analysis!$E$122</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Analysis!$E$123</c:f>
              <c:strCache>
                <c:ptCount val="1"/>
                <c:pt idx="0">
                  <c:v>Total</c:v>
                </c:pt>
              </c:strCache>
            </c:strRef>
          </c:cat>
          <c:val>
            <c:numRef>
              <c:f>Analysis!$E$123</c:f>
              <c:numCache>
                <c:formatCode>"₹"\ #,##0.00</c:formatCode>
                <c:ptCount val="1"/>
                <c:pt idx="0">
                  <c:v>5787115021.1925592</c:v>
                </c:pt>
              </c:numCache>
            </c:numRef>
          </c:val>
          <c:extLst>
            <c:ext xmlns:c16="http://schemas.microsoft.com/office/drawing/2014/chart" uri="{C3380CC4-5D6E-409C-BE32-E72D297353CC}">
              <c16:uniqueId val="{00000000-0A9A-4A4A-8532-D18D1FECF24E}"/>
            </c:ext>
          </c:extLst>
        </c:ser>
        <c:ser>
          <c:idx val="1"/>
          <c:order val="1"/>
          <c:tx>
            <c:strRef>
              <c:f>Analysis!$F$122</c:f>
              <c:strCache>
                <c:ptCount val="1"/>
                <c:pt idx="0">
                  <c:v>Sum of Quantity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Analysis!$E$123</c:f>
              <c:strCache>
                <c:ptCount val="1"/>
                <c:pt idx="0">
                  <c:v>Total</c:v>
                </c:pt>
              </c:strCache>
            </c:strRef>
          </c:cat>
          <c:val>
            <c:numRef>
              <c:f>Analysis!$F$123</c:f>
              <c:numCache>
                <c:formatCode>_(* #,##0.00_);_(* \(#,##0.00\);_(* "-"??_);_(@_)</c:formatCode>
                <c:ptCount val="1"/>
                <c:pt idx="0">
                  <c:v>1567741.48</c:v>
                </c:pt>
              </c:numCache>
            </c:numRef>
          </c:val>
          <c:extLst>
            <c:ext xmlns:c16="http://schemas.microsoft.com/office/drawing/2014/chart" uri="{C3380CC4-5D6E-409C-BE32-E72D297353CC}">
              <c16:uniqueId val="{00000001-0A9A-4A4A-8532-D18D1FECF24E}"/>
            </c:ext>
          </c:extLst>
        </c:ser>
        <c:dLbls>
          <c:dLblPos val="outEnd"/>
          <c:showLegendKey val="0"/>
          <c:showVal val="1"/>
          <c:showCatName val="0"/>
          <c:showSerName val="0"/>
          <c:showPercent val="0"/>
          <c:showBubbleSize val="0"/>
        </c:dLbls>
        <c:gapWidth val="219"/>
        <c:overlap val="-27"/>
        <c:axId val="994804431"/>
        <c:axId val="1018431903"/>
      </c:barChart>
      <c:catAx>
        <c:axId val="99480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431903"/>
        <c:crosses val="autoZero"/>
        <c:auto val="1"/>
        <c:lblAlgn val="ctr"/>
        <c:lblOffset val="100"/>
        <c:noMultiLvlLbl val="0"/>
      </c:catAx>
      <c:valAx>
        <c:axId val="1018431903"/>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8044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Business Analysis Project.xlsx]Analysis!PivotTable8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Analysis!$E$134</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Analysis!$E$135</c:f>
              <c:strCache>
                <c:ptCount val="1"/>
                <c:pt idx="0">
                  <c:v>Total</c:v>
                </c:pt>
              </c:strCache>
            </c:strRef>
          </c:cat>
          <c:val>
            <c:numRef>
              <c:f>Analysis!$E$135</c:f>
              <c:numCache>
                <c:formatCode>"₹"\ #,##0.00</c:formatCode>
                <c:ptCount val="1"/>
                <c:pt idx="0">
                  <c:v>5787115021.1925611</c:v>
                </c:pt>
              </c:numCache>
            </c:numRef>
          </c:val>
          <c:extLst>
            <c:ext xmlns:c16="http://schemas.microsoft.com/office/drawing/2014/chart" uri="{C3380CC4-5D6E-409C-BE32-E72D297353CC}">
              <c16:uniqueId val="{00000000-D770-4167-BDBD-2BF1F2008E34}"/>
            </c:ext>
          </c:extLst>
        </c:ser>
        <c:ser>
          <c:idx val="1"/>
          <c:order val="1"/>
          <c:tx>
            <c:strRef>
              <c:f>Analysis!$F$134</c:f>
              <c:strCache>
                <c:ptCount val="1"/>
                <c:pt idx="0">
                  <c:v>Sum of Quantity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Analysis!$E$135</c:f>
              <c:strCache>
                <c:ptCount val="1"/>
                <c:pt idx="0">
                  <c:v>Total</c:v>
                </c:pt>
              </c:strCache>
            </c:strRef>
          </c:cat>
          <c:val>
            <c:numRef>
              <c:f>Analysis!$F$135</c:f>
              <c:numCache>
                <c:formatCode>General</c:formatCode>
                <c:ptCount val="1"/>
                <c:pt idx="0">
                  <c:v>1560108.0319999999</c:v>
                </c:pt>
              </c:numCache>
            </c:numRef>
          </c:val>
          <c:extLst>
            <c:ext xmlns:c16="http://schemas.microsoft.com/office/drawing/2014/chart" uri="{C3380CC4-5D6E-409C-BE32-E72D297353CC}">
              <c16:uniqueId val="{00000001-D770-4167-BDBD-2BF1F2008E34}"/>
            </c:ext>
          </c:extLst>
        </c:ser>
        <c:dLbls>
          <c:dLblPos val="outEnd"/>
          <c:showLegendKey val="0"/>
          <c:showVal val="1"/>
          <c:showCatName val="0"/>
          <c:showSerName val="0"/>
          <c:showPercent val="0"/>
          <c:showBubbleSize val="0"/>
        </c:dLbls>
        <c:gapWidth val="219"/>
        <c:overlap val="-27"/>
        <c:axId val="1017654287"/>
        <c:axId val="1017658447"/>
      </c:barChart>
      <c:catAx>
        <c:axId val="101765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658447"/>
        <c:crosses val="autoZero"/>
        <c:auto val="1"/>
        <c:lblAlgn val="ctr"/>
        <c:lblOffset val="100"/>
        <c:noMultiLvlLbl val="0"/>
      </c:catAx>
      <c:valAx>
        <c:axId val="1017658447"/>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654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4-Quadrant,</a:t>
            </a:r>
            <a:r>
              <a:rPr lang="en-US" b="1" baseline="0"/>
              <a:t> Value vs Volume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1"/>
        <c:ser>
          <c:idx val="0"/>
          <c:order val="0"/>
          <c:tx>
            <c:strRef>
              <c:f>Analysis!$C$152</c:f>
              <c:strCache>
                <c:ptCount val="1"/>
                <c:pt idx="0">
                  <c:v>Quantity in Kg.</c:v>
                </c:pt>
              </c:strCache>
            </c:strRef>
          </c:tx>
          <c:spPr>
            <a:ln w="25400">
              <a:noFill/>
            </a:ln>
          </c:spPr>
          <c:marker>
            <c:symbol val="circle"/>
            <c:size val="11"/>
            <c:spPr>
              <a:solidFill>
                <a:schemeClr val="accent2"/>
              </a:solidFill>
            </c:spPr>
          </c:marker>
          <c:dPt>
            <c:idx val="0"/>
            <c:marker>
              <c:symbol val="circle"/>
              <c:size val="11"/>
              <c:spPr>
                <a:solidFill>
                  <a:schemeClr val="accent2"/>
                </a:solidFill>
                <a:ln w="9525">
                  <a:solidFill>
                    <a:schemeClr val="accent2"/>
                  </a:solidFill>
                </a:ln>
                <a:effectLst/>
              </c:spPr>
            </c:marker>
            <c:bubble3D val="0"/>
            <c:spPr>
              <a:ln w="25400" cap="rnd">
                <a:noFill/>
                <a:round/>
              </a:ln>
              <a:effectLst/>
            </c:spPr>
            <c:extLst>
              <c:ext xmlns:c16="http://schemas.microsoft.com/office/drawing/2014/chart" uri="{C3380CC4-5D6E-409C-BE32-E72D297353CC}">
                <c16:uniqueId val="{00000003-1828-4765-BB46-120637D0B903}"/>
              </c:ext>
            </c:extLst>
          </c:dPt>
          <c:dPt>
            <c:idx val="1"/>
            <c:marker>
              <c:symbol val="circle"/>
              <c:size val="11"/>
              <c:spPr>
                <a:solidFill>
                  <a:schemeClr val="accent2"/>
                </a:solidFill>
                <a:ln w="9525">
                  <a:solidFill>
                    <a:schemeClr val="accent4"/>
                  </a:solidFill>
                </a:ln>
                <a:effectLst/>
              </c:spPr>
            </c:marker>
            <c:bubble3D val="0"/>
            <c:spPr>
              <a:ln w="25400" cap="rnd">
                <a:noFill/>
                <a:round/>
              </a:ln>
              <a:effectLst/>
            </c:spPr>
            <c:extLst>
              <c:ext xmlns:c16="http://schemas.microsoft.com/office/drawing/2014/chart" uri="{C3380CC4-5D6E-409C-BE32-E72D297353CC}">
                <c16:uniqueId val="{00000005-1828-4765-BB46-120637D0B903}"/>
              </c:ext>
            </c:extLst>
          </c:dPt>
          <c:dPt>
            <c:idx val="2"/>
            <c:marker>
              <c:symbol val="circle"/>
              <c:size val="11"/>
              <c:spPr>
                <a:solidFill>
                  <a:schemeClr val="accent2"/>
                </a:solidFill>
                <a:ln w="9525">
                  <a:solidFill>
                    <a:schemeClr val="accent6"/>
                  </a:solidFill>
                </a:ln>
                <a:effectLst/>
              </c:spPr>
            </c:marker>
            <c:bubble3D val="0"/>
            <c:spPr>
              <a:ln w="25400" cap="rnd">
                <a:noFill/>
                <a:round/>
              </a:ln>
              <a:effectLst/>
            </c:spPr>
            <c:extLst>
              <c:ext xmlns:c16="http://schemas.microsoft.com/office/drawing/2014/chart" uri="{C3380CC4-5D6E-409C-BE32-E72D297353CC}">
                <c16:uniqueId val="{00000002-1828-4765-BB46-120637D0B903}"/>
              </c:ext>
            </c:extLst>
          </c:dPt>
          <c:dPt>
            <c:idx val="3"/>
            <c:marker>
              <c:symbol val="circle"/>
              <c:size val="11"/>
              <c:spPr>
                <a:solidFill>
                  <a:schemeClr val="accent2"/>
                </a:solidFill>
                <a:ln w="9525">
                  <a:solidFill>
                    <a:schemeClr val="accent2">
                      <a:lumMod val="60000"/>
                    </a:schemeClr>
                  </a:solidFill>
                </a:ln>
                <a:effectLst/>
              </c:spPr>
            </c:marker>
            <c:bubble3D val="0"/>
            <c:spPr>
              <a:ln w="25400" cap="rnd">
                <a:noFill/>
                <a:round/>
              </a:ln>
              <a:effectLst/>
            </c:spPr>
            <c:extLst>
              <c:ext xmlns:c16="http://schemas.microsoft.com/office/drawing/2014/chart" uri="{C3380CC4-5D6E-409C-BE32-E72D297353CC}">
                <c16:uniqueId val="{00000004-1828-4765-BB46-120637D0B903}"/>
              </c:ext>
            </c:extLst>
          </c:dPt>
          <c:dPt>
            <c:idx val="4"/>
            <c:marker>
              <c:symbol val="circle"/>
              <c:size val="11"/>
              <c:spPr>
                <a:solidFill>
                  <a:schemeClr val="accent2"/>
                </a:solidFill>
                <a:ln w="9525">
                  <a:solidFill>
                    <a:schemeClr val="accent4">
                      <a:lumMod val="60000"/>
                    </a:schemeClr>
                  </a:solidFill>
                </a:ln>
                <a:effectLst/>
              </c:spPr>
            </c:marker>
            <c:bubble3D val="0"/>
            <c:spPr>
              <a:ln w="25400" cap="rnd">
                <a:noFill/>
                <a:round/>
              </a:ln>
              <a:effectLst/>
            </c:spPr>
            <c:extLst>
              <c:ext xmlns:c16="http://schemas.microsoft.com/office/drawing/2014/chart" uri="{C3380CC4-5D6E-409C-BE32-E72D297353CC}">
                <c16:uniqueId val="{00000006-1828-4765-BB46-120637D0B903}"/>
              </c:ext>
            </c:extLst>
          </c:dPt>
          <c:dLbls>
            <c:dLbl>
              <c:idx val="0"/>
              <c:layout>
                <c:manualLayout>
                  <c:x val="-6.9444444444444475E-2"/>
                  <c:y val="-0.18518518518518526"/>
                </c:manualLayout>
              </c:layout>
              <c:tx>
                <c:rich>
                  <a:bodyPr/>
                  <a:lstStyle/>
                  <a:p>
                    <a:fld id="{6992115D-D987-445E-A1CD-24E39C3CE678}" type="CELLRANGE">
                      <a:rPr lang="en-US" baseline="0"/>
                      <a:pPr/>
                      <a:t>[CELLRANGE]</a:t>
                    </a:fld>
                    <a:r>
                      <a:rPr lang="en-US" baseline="0"/>
                      <a:t>, </a:t>
                    </a:r>
                    <a:fld id="{3A348333-3236-4C21-9AEF-9CDD4CB2659C}" type="XVALUE">
                      <a:rPr lang="en-US" baseline="0"/>
                      <a:pPr/>
                      <a:t>[X VALUE]</a:t>
                    </a:fld>
                    <a:r>
                      <a:rPr lang="en-US" baseline="0"/>
                      <a:t>, </a:t>
                    </a:r>
                    <a:fld id="{BAAC11D0-E505-4D43-82B1-AF782F9F420F}" type="YVALUE">
                      <a:rPr lang="en-US" baseline="0"/>
                      <a:pPr/>
                      <a:t>[Y 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828-4765-BB46-120637D0B903}"/>
                </c:ext>
              </c:extLst>
            </c:dLbl>
            <c:dLbl>
              <c:idx val="1"/>
              <c:tx>
                <c:rich>
                  <a:bodyPr/>
                  <a:lstStyle/>
                  <a:p>
                    <a:fld id="{EAEDFDA3-8454-4D9B-A47E-C3662AC44D47}" type="CELLRANGE">
                      <a:rPr lang="en-US"/>
                      <a:pPr/>
                      <a:t>[CELLRANGE]</a:t>
                    </a:fld>
                    <a:r>
                      <a:rPr lang="en-US" baseline="0"/>
                      <a:t>, </a:t>
                    </a:r>
                    <a:fld id="{0BD08DE8-45E3-43C7-A315-B280EA26B7EF}" type="XVALUE">
                      <a:rPr lang="en-US" baseline="0"/>
                      <a:pPr/>
                      <a:t>[X VALUE]</a:t>
                    </a:fld>
                    <a:r>
                      <a:rPr lang="en-US" baseline="0"/>
                      <a:t>, </a:t>
                    </a:r>
                    <a:fld id="{D81111F4-C644-418D-AA59-4DDAB39D79C0}" type="YVALUE">
                      <a:rPr lang="en-US" baseline="0"/>
                      <a:pPr/>
                      <a:t>[Y 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828-4765-BB46-120637D0B903}"/>
                </c:ext>
              </c:extLst>
            </c:dLbl>
            <c:dLbl>
              <c:idx val="2"/>
              <c:layout>
                <c:manualLayout>
                  <c:x val="0.05"/>
                  <c:y val="-6.4814814814814894E-2"/>
                </c:manualLayout>
              </c:layout>
              <c:tx>
                <c:rich>
                  <a:bodyPr/>
                  <a:lstStyle/>
                  <a:p>
                    <a:fld id="{A99AAB2A-CDFB-4272-AB73-33D734A03E93}" type="CELLRANGE">
                      <a:rPr lang="en-US" baseline="0"/>
                      <a:pPr/>
                      <a:t>[CELLRANGE]</a:t>
                    </a:fld>
                    <a:r>
                      <a:rPr lang="en-US" baseline="0"/>
                      <a:t>, </a:t>
                    </a:r>
                    <a:fld id="{738C346F-0486-447B-943D-E3D829EF0627}" type="XVALUE">
                      <a:rPr lang="en-US" baseline="0"/>
                      <a:pPr/>
                      <a:t>[X VALUE]</a:t>
                    </a:fld>
                    <a:r>
                      <a:rPr lang="en-US" baseline="0"/>
                      <a:t>, </a:t>
                    </a:r>
                    <a:fld id="{E5726521-FCB9-4E0E-9CDE-CBE9B079AFF3}" type="YVALUE">
                      <a:rPr lang="en-US" baseline="0"/>
                      <a:pPr/>
                      <a:t>[Y 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828-4765-BB46-120637D0B903}"/>
                </c:ext>
              </c:extLst>
            </c:dLbl>
            <c:dLbl>
              <c:idx val="3"/>
              <c:layout>
                <c:manualLayout>
                  <c:x val="-3.6111111111111163E-2"/>
                  <c:y val="-0.17129629629629631"/>
                </c:manualLayout>
              </c:layout>
              <c:tx>
                <c:rich>
                  <a:bodyPr/>
                  <a:lstStyle/>
                  <a:p>
                    <a:fld id="{EF61115E-3B7E-4BB3-97AA-F65F149E59D0}" type="CELLRANGE">
                      <a:rPr lang="en-US" baseline="0"/>
                      <a:pPr/>
                      <a:t>[CELLRANGE]</a:t>
                    </a:fld>
                    <a:r>
                      <a:rPr lang="en-US" baseline="0"/>
                      <a:t>, </a:t>
                    </a:r>
                    <a:fld id="{7EC9B3A6-2250-49D3-BCBC-38E0B6B7B060}" type="XVALUE">
                      <a:rPr lang="en-US" baseline="0"/>
                      <a:pPr/>
                      <a:t>[X VALUE]</a:t>
                    </a:fld>
                    <a:r>
                      <a:rPr lang="en-US" baseline="0"/>
                      <a:t>, </a:t>
                    </a:r>
                    <a:fld id="{4E1E8257-A812-470B-9164-1E530EC93552}" type="YVALUE">
                      <a:rPr lang="en-US" baseline="0"/>
                      <a:pPr/>
                      <a:t>[Y 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1828-4765-BB46-120637D0B903}"/>
                </c:ext>
              </c:extLst>
            </c:dLbl>
            <c:dLbl>
              <c:idx val="4"/>
              <c:layout>
                <c:manualLayout>
                  <c:x val="-5.5555555555556572E-3"/>
                  <c:y val="-0.12500000000000008"/>
                </c:manualLayout>
              </c:layout>
              <c:tx>
                <c:rich>
                  <a:bodyPr/>
                  <a:lstStyle/>
                  <a:p>
                    <a:fld id="{F8D7A571-2FC3-4B9D-920C-488BFF38BD59}" type="CELLRANGE">
                      <a:rPr lang="en-US" baseline="0"/>
                      <a:pPr/>
                      <a:t>[CELLRANGE]</a:t>
                    </a:fld>
                    <a:r>
                      <a:rPr lang="en-US" baseline="0"/>
                      <a:t>, </a:t>
                    </a:r>
                    <a:fld id="{C1F7B79A-A5E3-402B-8036-B0E772F5B32F}" type="XVALUE">
                      <a:rPr lang="en-US" baseline="0"/>
                      <a:pPr/>
                      <a:t>[X VALUE]</a:t>
                    </a:fld>
                    <a:r>
                      <a:rPr lang="en-US" baseline="0"/>
                      <a:t>, </a:t>
                    </a:r>
                    <a:fld id="{4C0775BD-483B-4D39-9934-2E54A49AA4A5}" type="YVALUE">
                      <a:rPr lang="en-US" baseline="0"/>
                      <a:pPr/>
                      <a:t>[Y 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1828-4765-BB46-120637D0B9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Analysis!$B$153:$B$157</c:f>
              <c:numCache>
                <c:formatCode>"₹"\ #,##0.00</c:formatCode>
                <c:ptCount val="5"/>
                <c:pt idx="0">
                  <c:v>1990.3591223666822</c:v>
                </c:pt>
                <c:pt idx="1">
                  <c:v>2806.2639078897032</c:v>
                </c:pt>
                <c:pt idx="2">
                  <c:v>9499.9358698945216</c:v>
                </c:pt>
                <c:pt idx="3">
                  <c:v>7589.7113508529892</c:v>
                </c:pt>
                <c:pt idx="4">
                  <c:v>19877.647268543053</c:v>
                </c:pt>
              </c:numCache>
            </c:numRef>
          </c:xVal>
          <c:yVal>
            <c:numRef>
              <c:f>Analysis!$C$153:$C$157</c:f>
              <c:numCache>
                <c:formatCode>_(* #,##0.00_);_(* \(#,##0.00\);_(* "-"??_);_(@_)</c:formatCode>
                <c:ptCount val="5"/>
                <c:pt idx="0">
                  <c:v>211900</c:v>
                </c:pt>
                <c:pt idx="1">
                  <c:v>1054447.122</c:v>
                </c:pt>
                <c:pt idx="2">
                  <c:v>60238.51</c:v>
                </c:pt>
                <c:pt idx="3">
                  <c:v>228503.53999999998</c:v>
                </c:pt>
                <c:pt idx="4">
                  <c:v>5018.8600000000006</c:v>
                </c:pt>
              </c:numCache>
            </c:numRef>
          </c:yVal>
          <c:smooth val="0"/>
          <c:extLst>
            <c:ext xmlns:c15="http://schemas.microsoft.com/office/drawing/2012/chart" uri="{02D57815-91ED-43cb-92C2-25804820EDAC}">
              <c15:datalabelsRange>
                <c15:f>Analysis!$A$153:$A$157</c15:f>
                <c15:dlblRangeCache>
                  <c:ptCount val="5"/>
                  <c:pt idx="0">
                    <c:v>PRODUCT A</c:v>
                  </c:pt>
                  <c:pt idx="1">
                    <c:v>PRODUCT B</c:v>
                  </c:pt>
                  <c:pt idx="2">
                    <c:v>PRODUCT C</c:v>
                  </c:pt>
                  <c:pt idx="3">
                    <c:v>PRODUCT D</c:v>
                  </c:pt>
                  <c:pt idx="4">
                    <c:v>PRODUCT E</c:v>
                  </c:pt>
                </c15:dlblRangeCache>
              </c15:datalabelsRange>
            </c:ext>
            <c:ext xmlns:c16="http://schemas.microsoft.com/office/drawing/2014/chart" uri="{C3380CC4-5D6E-409C-BE32-E72D297353CC}">
              <c16:uniqueId val="{00000000-1828-4765-BB46-120637D0B903}"/>
            </c:ext>
          </c:extLst>
        </c:ser>
        <c:dLbls>
          <c:showLegendKey val="0"/>
          <c:showVal val="0"/>
          <c:showCatName val="0"/>
          <c:showSerName val="0"/>
          <c:showPercent val="0"/>
          <c:showBubbleSize val="0"/>
        </c:dLbls>
        <c:axId val="592588208"/>
        <c:axId val="592588624"/>
      </c:scatterChart>
      <c:valAx>
        <c:axId val="592588208"/>
        <c:scaling>
          <c:orientation val="minMax"/>
        </c:scaling>
        <c:delete val="0"/>
        <c:axPos val="b"/>
        <c:title>
          <c:tx>
            <c:strRef>
              <c:f>Analysis!$B$152</c:f>
              <c:strCache>
                <c:ptCount val="1"/>
                <c:pt idx="0">
                  <c:v>Value Per Kg.</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 #,##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588624"/>
        <c:crosses val="autoZero"/>
        <c:crossBetween val="midCat"/>
      </c:valAx>
      <c:valAx>
        <c:axId val="592588624"/>
        <c:scaling>
          <c:orientation val="minMax"/>
        </c:scaling>
        <c:delete val="0"/>
        <c:axPos val="l"/>
        <c:title>
          <c:tx>
            <c:strRef>
              <c:f>Analysis!$C$152</c:f>
              <c:strCache>
                <c:ptCount val="1"/>
                <c:pt idx="0">
                  <c:v>Quantity in Kg.</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5882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7620</xdr:colOff>
      <xdr:row>2</xdr:row>
      <xdr:rowOff>7620</xdr:rowOff>
    </xdr:from>
    <xdr:to>
      <xdr:col>15</xdr:col>
      <xdr:colOff>312420</xdr:colOff>
      <xdr:row>6</xdr:row>
      <xdr:rowOff>30480</xdr:rowOff>
    </xdr:to>
    <xdr:graphicFrame macro="">
      <xdr:nvGraphicFramePr>
        <xdr:cNvPr id="2" name="Chart 1">
          <a:extLst>
            <a:ext uri="{FF2B5EF4-FFF2-40B4-BE49-F238E27FC236}">
              <a16:creationId xmlns:a16="http://schemas.microsoft.com/office/drawing/2014/main" id="{600CD053-E3F4-3BB4-5793-6EE5EB525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9</xdr:row>
      <xdr:rowOff>167640</xdr:rowOff>
    </xdr:from>
    <xdr:to>
      <xdr:col>15</xdr:col>
      <xdr:colOff>297180</xdr:colOff>
      <xdr:row>16</xdr:row>
      <xdr:rowOff>15240</xdr:rowOff>
    </xdr:to>
    <xdr:graphicFrame macro="">
      <xdr:nvGraphicFramePr>
        <xdr:cNvPr id="3" name="Chart 2">
          <a:extLst>
            <a:ext uri="{FF2B5EF4-FFF2-40B4-BE49-F238E27FC236}">
              <a16:creationId xmlns:a16="http://schemas.microsoft.com/office/drawing/2014/main" id="{43F17194-87A0-99F5-AD47-BEB1D0C390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20</xdr:row>
      <xdr:rowOff>7620</xdr:rowOff>
    </xdr:from>
    <xdr:to>
      <xdr:col>15</xdr:col>
      <xdr:colOff>327660</xdr:colOff>
      <xdr:row>25</xdr:row>
      <xdr:rowOff>7620</xdr:rowOff>
    </xdr:to>
    <xdr:graphicFrame macro="">
      <xdr:nvGraphicFramePr>
        <xdr:cNvPr id="4" name="Chart 3">
          <a:extLst>
            <a:ext uri="{FF2B5EF4-FFF2-40B4-BE49-F238E27FC236}">
              <a16:creationId xmlns:a16="http://schemas.microsoft.com/office/drawing/2014/main" id="{DCF6E5A3-7965-CA7B-43AB-A6416F792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7620</xdr:colOff>
      <xdr:row>29</xdr:row>
      <xdr:rowOff>0</xdr:rowOff>
    </xdr:from>
    <xdr:to>
      <xdr:col>15</xdr:col>
      <xdr:colOff>312420</xdr:colOff>
      <xdr:row>30</xdr:row>
      <xdr:rowOff>175260</xdr:rowOff>
    </xdr:to>
    <xdr:graphicFrame macro="">
      <xdr:nvGraphicFramePr>
        <xdr:cNvPr id="5" name="Chart 4">
          <a:extLst>
            <a:ext uri="{FF2B5EF4-FFF2-40B4-BE49-F238E27FC236}">
              <a16:creationId xmlns:a16="http://schemas.microsoft.com/office/drawing/2014/main" id="{8D2045D3-5D4C-8140-54FB-54D8DCB13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175260</xdr:colOff>
      <xdr:row>35</xdr:row>
      <xdr:rowOff>15240</xdr:rowOff>
    </xdr:from>
    <xdr:to>
      <xdr:col>15</xdr:col>
      <xdr:colOff>480060</xdr:colOff>
      <xdr:row>46</xdr:row>
      <xdr:rowOff>15240</xdr:rowOff>
    </xdr:to>
    <xdr:graphicFrame macro="">
      <xdr:nvGraphicFramePr>
        <xdr:cNvPr id="10" name="Chart 9">
          <a:extLst>
            <a:ext uri="{FF2B5EF4-FFF2-40B4-BE49-F238E27FC236}">
              <a16:creationId xmlns:a16="http://schemas.microsoft.com/office/drawing/2014/main" id="{C6BB32B7-EC32-B704-DDFA-54840DB20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464820</xdr:colOff>
      <xdr:row>107</xdr:row>
      <xdr:rowOff>15240</xdr:rowOff>
    </xdr:from>
    <xdr:to>
      <xdr:col>12</xdr:col>
      <xdr:colOff>297180</xdr:colOff>
      <xdr:row>110</xdr:row>
      <xdr:rowOff>0</xdr:rowOff>
    </xdr:to>
    <xdr:graphicFrame macro="">
      <xdr:nvGraphicFramePr>
        <xdr:cNvPr id="6" name="Chart 5">
          <a:extLst>
            <a:ext uri="{FF2B5EF4-FFF2-40B4-BE49-F238E27FC236}">
              <a16:creationId xmlns:a16="http://schemas.microsoft.com/office/drawing/2014/main" id="{F94C6A82-3CBB-FE5B-4599-9AF1D167D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320040</xdr:colOff>
      <xdr:row>114</xdr:row>
      <xdr:rowOff>7620</xdr:rowOff>
    </xdr:from>
    <xdr:to>
      <xdr:col>14</xdr:col>
      <xdr:colOff>76200</xdr:colOff>
      <xdr:row>117</xdr:row>
      <xdr:rowOff>0</xdr:rowOff>
    </xdr:to>
    <xdr:graphicFrame macro="">
      <xdr:nvGraphicFramePr>
        <xdr:cNvPr id="7" name="Chart 6">
          <a:extLst>
            <a:ext uri="{FF2B5EF4-FFF2-40B4-BE49-F238E27FC236}">
              <a16:creationId xmlns:a16="http://schemas.microsoft.com/office/drawing/2014/main" id="{674A64F9-1366-055D-7116-7E5298DBC1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45720</xdr:colOff>
      <xdr:row>119</xdr:row>
      <xdr:rowOff>1</xdr:rowOff>
    </xdr:from>
    <xdr:to>
      <xdr:col>7</xdr:col>
      <xdr:colOff>731520</xdr:colOff>
      <xdr:row>128</xdr:row>
      <xdr:rowOff>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4DF6E5D-CEE6-614E-2764-0F27832E1CF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553200" y="2226564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281940</xdr:colOff>
      <xdr:row>118</xdr:row>
      <xdr:rowOff>175260</xdr:rowOff>
    </xdr:from>
    <xdr:to>
      <xdr:col>15</xdr:col>
      <xdr:colOff>586740</xdr:colOff>
      <xdr:row>127</xdr:row>
      <xdr:rowOff>160020</xdr:rowOff>
    </xdr:to>
    <xdr:graphicFrame macro="">
      <xdr:nvGraphicFramePr>
        <xdr:cNvPr id="9" name="Chart 8">
          <a:extLst>
            <a:ext uri="{FF2B5EF4-FFF2-40B4-BE49-F238E27FC236}">
              <a16:creationId xmlns:a16="http://schemas.microsoft.com/office/drawing/2014/main" id="{AA4F9B3C-5A21-6D9F-2871-0A21AD2DB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45720</xdr:colOff>
      <xdr:row>133</xdr:row>
      <xdr:rowOff>1</xdr:rowOff>
    </xdr:from>
    <xdr:to>
      <xdr:col>7</xdr:col>
      <xdr:colOff>731520</xdr:colOff>
      <xdr:row>139</xdr:row>
      <xdr:rowOff>68580</xdr:rowOff>
    </xdr:to>
    <mc:AlternateContent xmlns:mc="http://schemas.openxmlformats.org/markup-compatibility/2006" xmlns:a14="http://schemas.microsoft.com/office/drawing/2010/main">
      <mc:Choice Requires="a14">
        <xdr:graphicFrame macro="">
          <xdr:nvGraphicFramePr>
            <xdr:cNvPr id="11" name="Time">
              <a:extLst>
                <a:ext uri="{FF2B5EF4-FFF2-40B4-BE49-F238E27FC236}">
                  <a16:creationId xmlns:a16="http://schemas.microsoft.com/office/drawing/2014/main" id="{9511551B-1D73-8ADF-B441-2DC61A566F87}"/>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6553200" y="24825961"/>
              <a:ext cx="1828800" cy="11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304800</xdr:colOff>
      <xdr:row>133</xdr:row>
      <xdr:rowOff>7620</xdr:rowOff>
    </xdr:from>
    <xdr:to>
      <xdr:col>16</xdr:col>
      <xdr:colOff>0</xdr:colOff>
      <xdr:row>140</xdr:row>
      <xdr:rowOff>22860</xdr:rowOff>
    </xdr:to>
    <xdr:graphicFrame macro="">
      <xdr:nvGraphicFramePr>
        <xdr:cNvPr id="12" name="Chart 11">
          <a:extLst>
            <a:ext uri="{FF2B5EF4-FFF2-40B4-BE49-F238E27FC236}">
              <a16:creationId xmlns:a16="http://schemas.microsoft.com/office/drawing/2014/main" id="{DB4C3BCB-2087-5F6E-919C-9AABB74D5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975360</xdr:colOff>
      <xdr:row>150</xdr:row>
      <xdr:rowOff>60960</xdr:rowOff>
    </xdr:from>
    <xdr:to>
      <xdr:col>11</xdr:col>
      <xdr:colOff>396240</xdr:colOff>
      <xdr:row>165</xdr:row>
      <xdr:rowOff>60960</xdr:rowOff>
    </xdr:to>
    <xdr:graphicFrame macro="">
      <xdr:nvGraphicFramePr>
        <xdr:cNvPr id="18" name="Chart 17">
          <a:extLst>
            <a:ext uri="{FF2B5EF4-FFF2-40B4-BE49-F238E27FC236}">
              <a16:creationId xmlns:a16="http://schemas.microsoft.com/office/drawing/2014/main" id="{62F91B03-5436-D754-34AB-3250FE963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Mordor" refreshedDate="44771.739324652779" createdVersion="8" refreshedVersion="8" minRefreshableVersion="3" recordCount="6" xr:uid="{50789A49-CAC2-41A0-9C9D-71958B268FB1}">
  <cacheSource type="worksheet">
    <worksheetSource ref="A122:C128" sheet="Analysis"/>
  </cacheSource>
  <cacheFields count="3">
    <cacheField name="Region" numFmtId="0">
      <sharedItems count="6">
        <s v="APAC"/>
        <s v="EU"/>
        <s v="INDIA"/>
        <s v="LATAM"/>
        <s v="MENA"/>
        <s v="NORTH AMERICA"/>
      </sharedItems>
    </cacheField>
    <cacheField name="Sales" numFmtId="0">
      <sharedItems containsSemiMixedTypes="0" containsString="0" containsNumber="1" minValue="66617541.655499995" maxValue="2378111936.7199597"/>
    </cacheField>
    <cacheField name="Quantity" numFmtId="0">
      <sharedItems containsSemiMixedTypes="0" containsString="0" containsNumber="1" minValue="14935" maxValue="831674.37200000009"/>
    </cacheField>
  </cacheFields>
  <extLst>
    <ext xmlns:x14="http://schemas.microsoft.com/office/spreadsheetml/2009/9/main" uri="{725AE2AE-9491-48be-B2B4-4EB974FC3084}">
      <x14:pivotCacheDefinition pivotCacheId="13415723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Mordor" refreshedDate="44771.782213310187" createdVersion="8" refreshedVersion="8" minRefreshableVersion="3" recordCount="3" xr:uid="{EE0D9359-3F22-4ECE-AA99-956F407A525F}">
  <cacheSource type="worksheet">
    <worksheetSource ref="A134:C137" sheet="Analysis"/>
  </cacheSource>
  <cacheFields count="3">
    <cacheField name="Time" numFmtId="0">
      <sharedItems count="3">
        <s v="FY14"/>
        <s v="FY15"/>
        <s v="FY16"/>
      </sharedItems>
    </cacheField>
    <cacheField name="Sales" numFmtId="2">
      <sharedItems containsSemiMixedTypes="0" containsString="0" containsNumber="1" minValue="1862754443.1388998" maxValue="1988756096.4331603"/>
    </cacheField>
    <cacheField name="Quantity" numFmtId="0">
      <sharedItems containsSemiMixedTypes="0" containsString="0" containsNumber="1" minValue="469718.45" maxValue="546213.44000000006"/>
    </cacheField>
  </cacheFields>
  <extLst>
    <ext xmlns:x14="http://schemas.microsoft.com/office/spreadsheetml/2009/9/main" uri="{725AE2AE-9491-48be-B2B4-4EB974FC3084}">
      <x14:pivotCacheDefinition pivotCacheId="7088026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66617541.655499995"/>
    <n v="25591.200000000001"/>
  </r>
  <r>
    <x v="1"/>
    <n v="2378111936.7199597"/>
    <n v="508928.30800000002"/>
  </r>
  <r>
    <x v="2"/>
    <n v="2360271620.9162502"/>
    <n v="831674.37200000009"/>
  </r>
  <r>
    <x v="3"/>
    <n v="69869130.299250007"/>
    <n v="14935"/>
  </r>
  <r>
    <x v="4"/>
    <n v="309978248.74315"/>
    <n v="82879.95"/>
  </r>
  <r>
    <x v="5"/>
    <n v="602266542.85844994"/>
    <n v="103732.6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935604481.6205013"/>
    <n v="546213.44000000006"/>
  </r>
  <r>
    <x v="1"/>
    <n v="1988756096.4331603"/>
    <n v="544176.14199999999"/>
  </r>
  <r>
    <x v="2"/>
    <n v="1862754443.1388998"/>
    <n v="469718.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B44D60-9E7D-44D4-A696-109991B46BE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22:F123" firstHeaderRow="0" firstDataRow="1" firstDataCol="0"/>
  <pivotFields count="3">
    <pivotField showAll="0">
      <items count="7">
        <item x="0"/>
        <item x="1"/>
        <item x="2"/>
        <item x="3"/>
        <item x="4"/>
        <item x="5"/>
        <item t="default"/>
      </items>
    </pivotField>
    <pivotField dataField="1" showAll="0"/>
    <pivotField dataField="1" showAll="0"/>
  </pivotFields>
  <rowItems count="1">
    <i/>
  </rowItems>
  <colFields count="1">
    <field x="-2"/>
  </colFields>
  <colItems count="2">
    <i>
      <x/>
    </i>
    <i i="1">
      <x v="1"/>
    </i>
  </colItems>
  <dataFields count="2">
    <dataField name="Sum of Sales" fld="1" baseField="0" baseItem="0"/>
    <dataField name="Sum of Quantity" fld="2" baseField="0" baseItem="0" numFmtId="43"/>
  </dataFields>
  <formats count="2">
    <format dxfId="1">
      <pivotArea outline="0" collapsedLevelsAreSubtotals="1" fieldPosition="0"/>
    </format>
    <format dxfId="0">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4ADD41-0D0A-4AC8-92EC-8008810C4C8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34:F135" firstHeaderRow="0" firstDataRow="1" firstDataCol="0"/>
  <pivotFields count="3">
    <pivotField showAll="0">
      <items count="4">
        <item x="0"/>
        <item x="1"/>
        <item x="2"/>
        <item t="default"/>
      </items>
    </pivotField>
    <pivotField dataField="1" numFmtId="2" showAll="0"/>
    <pivotField dataField="1" showAll="0"/>
  </pivotFields>
  <rowItems count="1">
    <i/>
  </rowItems>
  <colFields count="1">
    <field x="-2"/>
  </colFields>
  <colItems count="2">
    <i>
      <x/>
    </i>
    <i i="1">
      <x v="1"/>
    </i>
  </colItems>
  <dataFields count="2">
    <dataField name="Sum of Sales" fld="1" baseField="0" baseItem="0" numFmtId="167"/>
    <dataField name="Sum of Quantity" fld="2" baseField="0" baseItem="0"/>
  </dataFields>
  <formats count="1">
    <format dxfId="2">
      <pivotArea outline="0" collapsedLevelsAreSubtotals="1" fieldPosition="0">
        <references count="1">
          <reference field="4294967294" count="1" selected="0">
            <x v="0"/>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D9E58A-8304-4AF9-A114-69E2F537708D}" sourceName="Region">
  <pivotTables>
    <pivotTable tabId="10" name="PivotTable6"/>
  </pivotTables>
  <data>
    <tabular pivotCacheId="1341572303">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A514D0EF-826D-43F5-B197-876961F0C47E}" sourceName="Time">
  <pivotTables>
    <pivotTable tabId="10" name="PivotTable8"/>
  </pivotTables>
  <data>
    <tabular pivotCacheId="70880266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A65A429-98FC-4146-80BD-AAF0116FCDC1}" cache="Slicer_Region" caption="Region" rowHeight="234950"/>
  <slicer name="Time" xr10:uid="{19DD032E-DE45-4EB2-A028-DAC28FEF6642}" cache="Slicer_Time" caption="Ti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C56F-F1E1-461A-B3B5-5EC307CB9D47}">
  <dimension ref="B2:B19"/>
  <sheetViews>
    <sheetView showGridLines="0" workbookViewId="0">
      <selection activeCell="B4" sqref="B4:B12"/>
    </sheetView>
  </sheetViews>
  <sheetFormatPr defaultRowHeight="14.4" x14ac:dyDescent="0.3"/>
  <cols>
    <col min="1" max="1" width="3.77734375" bestFit="1" customWidth="1"/>
    <col min="2" max="2" width="68.77734375" bestFit="1" customWidth="1"/>
  </cols>
  <sheetData>
    <row r="2" spans="2:2" x14ac:dyDescent="0.3">
      <c r="B2" s="29" t="s">
        <v>108</v>
      </c>
    </row>
    <row r="3" spans="2:2" ht="15.6" x14ac:dyDescent="0.3">
      <c r="B3" s="25" t="s">
        <v>98</v>
      </c>
    </row>
    <row r="4" spans="2:2" ht="15.6" x14ac:dyDescent="0.3">
      <c r="B4" s="26" t="s">
        <v>99</v>
      </c>
    </row>
    <row r="5" spans="2:2" ht="15.6" x14ac:dyDescent="0.3">
      <c r="B5" s="26" t="s">
        <v>101</v>
      </c>
    </row>
    <row r="6" spans="2:2" ht="15.6" x14ac:dyDescent="0.3">
      <c r="B6" s="26" t="s">
        <v>100</v>
      </c>
    </row>
    <row r="7" spans="2:2" ht="15.6" x14ac:dyDescent="0.3">
      <c r="B7" s="25" t="s">
        <v>102</v>
      </c>
    </row>
    <row r="8" spans="2:2" ht="15.6" x14ac:dyDescent="0.3">
      <c r="B8" s="25" t="s">
        <v>103</v>
      </c>
    </row>
    <row r="9" spans="2:2" ht="15.6" x14ac:dyDescent="0.3">
      <c r="B9" s="25" t="s">
        <v>104</v>
      </c>
    </row>
    <row r="10" spans="2:2" ht="15.6" x14ac:dyDescent="0.3">
      <c r="B10" s="25" t="s">
        <v>105</v>
      </c>
    </row>
    <row r="11" spans="2:2" ht="15.6" x14ac:dyDescent="0.3">
      <c r="B11" s="25" t="s">
        <v>106</v>
      </c>
    </row>
    <row r="12" spans="2:2" ht="31.2" x14ac:dyDescent="0.3">
      <c r="B12" s="27" t="s">
        <v>107</v>
      </c>
    </row>
    <row r="13" spans="2:2" ht="15.6" x14ac:dyDescent="0.3">
      <c r="B13" s="27" t="s">
        <v>94</v>
      </c>
    </row>
    <row r="15" spans="2:2" ht="28.8" x14ac:dyDescent="0.3">
      <c r="B15" s="28" t="s">
        <v>109</v>
      </c>
    </row>
    <row r="17" spans="2:2" x14ac:dyDescent="0.3">
      <c r="B17" s="29" t="s">
        <v>95</v>
      </c>
    </row>
    <row r="18" spans="2:2" ht="28.8" x14ac:dyDescent="0.3">
      <c r="B18" s="28" t="s">
        <v>96</v>
      </c>
    </row>
    <row r="19" spans="2:2" x14ac:dyDescent="0.3">
      <c r="B19" t="s">
        <v>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80"/>
  <sheetViews>
    <sheetView workbookViewId="0">
      <selection activeCell="H2" sqref="H2"/>
    </sheetView>
  </sheetViews>
  <sheetFormatPr defaultRowHeight="15" x14ac:dyDescent="0.35"/>
  <cols>
    <col min="1" max="1" width="11.21875" style="14" bestFit="1" customWidth="1"/>
    <col min="2" max="2" width="17.77734375" customWidth="1"/>
    <col min="3" max="3" width="17.77734375" bestFit="1" customWidth="1"/>
    <col min="4" max="4" width="8.77734375" style="19"/>
    <col min="7" max="7" width="13.5546875" style="19" bestFit="1" customWidth="1"/>
    <col min="9" max="9" width="12.5546875" bestFit="1" customWidth="1"/>
  </cols>
  <sheetData>
    <row r="1" spans="1:10" x14ac:dyDescent="0.35">
      <c r="A1" s="14" t="s">
        <v>0</v>
      </c>
      <c r="B1" s="1" t="s">
        <v>1</v>
      </c>
      <c r="C1" s="1" t="s">
        <v>2</v>
      </c>
      <c r="D1" s="15" t="s">
        <v>3</v>
      </c>
      <c r="E1" s="1" t="s">
        <v>4</v>
      </c>
      <c r="F1" s="1" t="s">
        <v>5</v>
      </c>
      <c r="G1" s="15" t="s">
        <v>6</v>
      </c>
      <c r="H1" s="1" t="s">
        <v>110</v>
      </c>
      <c r="I1" s="1" t="s">
        <v>111</v>
      </c>
      <c r="J1" s="31" t="s">
        <v>115</v>
      </c>
    </row>
    <row r="2" spans="1:10" x14ac:dyDescent="0.35">
      <c r="A2" s="13">
        <v>41599</v>
      </c>
      <c r="B2" s="2" t="s">
        <v>7</v>
      </c>
      <c r="C2" s="2" t="s">
        <v>8</v>
      </c>
      <c r="D2" s="16">
        <v>150</v>
      </c>
      <c r="E2" s="2" t="s">
        <v>9</v>
      </c>
      <c r="F2" s="2" t="s">
        <v>10</v>
      </c>
      <c r="G2" s="16">
        <v>4725</v>
      </c>
      <c r="H2" s="32">
        <f>IF(F2="USD",VLOOKUP(A2,'FOREX CONV'!$A$2:$F$871,2,FALSE),IF(F2="GBP",VLOOKUP(A2,'FOREX CONV'!$A$2:$F$871,3,FALSE),IF(F2="EUR",VLOOKUP(A2,'FOREX CONV'!$A$2:$F$871,4,FALSE),IF(F2="YEN",VLOOKUP(A2,'FOREX CONV'!$A$2:$F$871,5,FALSE),1))))</f>
        <v>62.889499999999998</v>
      </c>
      <c r="I2" s="33">
        <f>G2*H2</f>
        <v>297152.88750000001</v>
      </c>
      <c r="J2" t="str">
        <f>VLOOKUP(C2,'REGION CLASSIFICATION'!$A$2:$B$67,2,FALSE)</f>
        <v>APAC</v>
      </c>
    </row>
    <row r="3" spans="1:10" x14ac:dyDescent="0.35">
      <c r="A3" s="13">
        <v>41599</v>
      </c>
      <c r="B3" s="2" t="s">
        <v>7</v>
      </c>
      <c r="C3" s="2" t="s">
        <v>8</v>
      </c>
      <c r="D3" s="16">
        <v>5800</v>
      </c>
      <c r="E3" s="2" t="s">
        <v>9</v>
      </c>
      <c r="F3" s="2" t="s">
        <v>10</v>
      </c>
      <c r="G3" s="16">
        <v>182700</v>
      </c>
      <c r="H3" s="32">
        <f>IF(F3="USD",VLOOKUP(A3,'FOREX CONV'!$A$2:$F$871,2,FALSE),IF(F3="GBP",VLOOKUP(A3,'FOREX CONV'!$A$2:$F$871,3,FALSE),IF(F3="EUR",VLOOKUP(A3,'FOREX CONV'!$A$2:$F$871,4,FALSE),IF(F3="YEN",VLOOKUP(A3,'FOREX CONV'!$A$2:$F$871,5,FALSE),1))))</f>
        <v>62.889499999999998</v>
      </c>
      <c r="I3" s="33">
        <f t="shared" ref="I3:I66" si="0">G3*H3</f>
        <v>11489911.65</v>
      </c>
      <c r="J3" t="str">
        <f>VLOOKUP(C3,'REGION CLASSIFICATION'!$A$2:$B$67,2,FALSE)</f>
        <v>APAC</v>
      </c>
    </row>
    <row r="4" spans="1:10" x14ac:dyDescent="0.35">
      <c r="A4" s="13">
        <v>41578</v>
      </c>
      <c r="B4" s="2" t="s">
        <v>11</v>
      </c>
      <c r="C4" s="2" t="s">
        <v>8</v>
      </c>
      <c r="D4" s="16">
        <v>1</v>
      </c>
      <c r="E4" s="2" t="s">
        <v>9</v>
      </c>
      <c r="F4" s="2" t="s">
        <v>10</v>
      </c>
      <c r="G4" s="16">
        <v>450</v>
      </c>
      <c r="H4" s="32">
        <f>IF(F4="USD",VLOOKUP(A4,'FOREX CONV'!$A$2:$F$871,2,FALSE),IF(F4="GBP",VLOOKUP(A4,'FOREX CONV'!$A$2:$F$871,3,FALSE),IF(F4="EUR",VLOOKUP(A4,'FOREX CONV'!$A$2:$F$871,4,FALSE),IF(F4="YEN",VLOOKUP(A4,'FOREX CONV'!$A$2:$F$871,5,FALSE),1))))</f>
        <v>61.41</v>
      </c>
      <c r="I4" s="33">
        <f t="shared" si="0"/>
        <v>27634.5</v>
      </c>
      <c r="J4" t="str">
        <f>VLOOKUP(C4,'REGION CLASSIFICATION'!$A$2:$B$67,2,FALSE)</f>
        <v>APAC</v>
      </c>
    </row>
    <row r="5" spans="1:10" x14ac:dyDescent="0.35">
      <c r="A5" s="13">
        <v>41670</v>
      </c>
      <c r="B5" s="2" t="s">
        <v>11</v>
      </c>
      <c r="C5" s="5" t="s">
        <v>12</v>
      </c>
      <c r="D5" s="17">
        <v>50</v>
      </c>
      <c r="E5" s="5" t="s">
        <v>9</v>
      </c>
      <c r="F5" s="5" t="s">
        <v>10</v>
      </c>
      <c r="G5" s="17">
        <v>15000</v>
      </c>
      <c r="H5" s="32">
        <f>IF(F5="USD",VLOOKUP(A5,'FOREX CONV'!$A$2:$F$871,2,FALSE),IF(F5="GBP",VLOOKUP(A5,'FOREX CONV'!$A$2:$F$871,3,FALSE),IF(F5="EUR",VLOOKUP(A5,'FOREX CONV'!$A$2:$F$871,4,FALSE),IF(F5="YEN",VLOOKUP(A5,'FOREX CONV'!$A$2:$F$871,5,FALSE),1))))</f>
        <v>62.476799999999997</v>
      </c>
      <c r="I5" s="33">
        <f t="shared" si="0"/>
        <v>937152</v>
      </c>
      <c r="J5" t="str">
        <f>VLOOKUP(C5,'REGION CLASSIFICATION'!$A$2:$B$67,2,FALSE)</f>
        <v>LATAM</v>
      </c>
    </row>
    <row r="6" spans="1:10" x14ac:dyDescent="0.35">
      <c r="A6" s="13">
        <v>41547</v>
      </c>
      <c r="B6" s="2" t="s">
        <v>11</v>
      </c>
      <c r="C6" s="2" t="s">
        <v>12</v>
      </c>
      <c r="D6" s="16">
        <v>50</v>
      </c>
      <c r="E6" s="2" t="s">
        <v>9</v>
      </c>
      <c r="F6" s="2" t="s">
        <v>10</v>
      </c>
      <c r="G6" s="16">
        <v>15000</v>
      </c>
      <c r="H6" s="32">
        <f>IF(F6="USD",VLOOKUP(A6,'FOREX CONV'!$A$2:$F$871,2,FALSE),IF(F6="GBP",VLOOKUP(A6,'FOREX CONV'!$A$2:$F$871,3,FALSE),IF(F6="EUR",VLOOKUP(A6,'FOREX CONV'!$A$2:$F$871,4,FALSE),IF(F6="YEN",VLOOKUP(A6,'FOREX CONV'!$A$2:$F$871,5,FALSE),1))))</f>
        <v>62.777000000000001</v>
      </c>
      <c r="I6" s="33">
        <f t="shared" si="0"/>
        <v>941655</v>
      </c>
      <c r="J6" t="str">
        <f>VLOOKUP(C6,'REGION CLASSIFICATION'!$A$2:$B$67,2,FALSE)</f>
        <v>LATAM</v>
      </c>
    </row>
    <row r="7" spans="1:10" x14ac:dyDescent="0.35">
      <c r="A7" s="13">
        <v>41729</v>
      </c>
      <c r="B7" s="2" t="s">
        <v>11</v>
      </c>
      <c r="C7" s="6" t="s">
        <v>12</v>
      </c>
      <c r="D7" s="18">
        <v>24</v>
      </c>
      <c r="E7" s="6" t="s">
        <v>9</v>
      </c>
      <c r="F7" s="6" t="s">
        <v>10</v>
      </c>
      <c r="G7" s="18">
        <v>7200</v>
      </c>
      <c r="H7" s="32">
        <f>IF(F7="USD",VLOOKUP(A7,'FOREX CONV'!$A$2:$F$871,2,FALSE),IF(F7="GBP",VLOOKUP(A7,'FOREX CONV'!$A$2:$F$871,3,FALSE),IF(F7="EUR",VLOOKUP(A7,'FOREX CONV'!$A$2:$F$871,4,FALSE),IF(F7="YEN",VLOOKUP(A7,'FOREX CONV'!$A$2:$F$871,5,FALSE),1))))</f>
        <v>60.099800000000002</v>
      </c>
      <c r="I7" s="33">
        <f t="shared" si="0"/>
        <v>432718.56</v>
      </c>
      <c r="J7" t="str">
        <f>VLOOKUP(C7,'REGION CLASSIFICATION'!$A$2:$B$67,2,FALSE)</f>
        <v>LATAM</v>
      </c>
    </row>
    <row r="8" spans="1:10" x14ac:dyDescent="0.35">
      <c r="A8" s="13">
        <v>41729</v>
      </c>
      <c r="B8" s="2" t="s">
        <v>13</v>
      </c>
      <c r="C8" s="6" t="s">
        <v>14</v>
      </c>
      <c r="D8" s="18">
        <v>25</v>
      </c>
      <c r="E8" s="6" t="s">
        <v>9</v>
      </c>
      <c r="F8" s="6" t="s">
        <v>10</v>
      </c>
      <c r="G8" s="18">
        <v>5250</v>
      </c>
      <c r="H8" s="32">
        <f>IF(F8="USD",VLOOKUP(A8,'FOREX CONV'!$A$2:$F$871,2,FALSE),IF(F8="GBP",VLOOKUP(A8,'FOREX CONV'!$A$2:$F$871,3,FALSE),IF(F8="EUR",VLOOKUP(A8,'FOREX CONV'!$A$2:$F$871,4,FALSE),IF(F8="YEN",VLOOKUP(A8,'FOREX CONV'!$A$2:$F$871,5,FALSE),1))))</f>
        <v>60.099800000000002</v>
      </c>
      <c r="I8" s="33">
        <f t="shared" si="0"/>
        <v>315523.95</v>
      </c>
      <c r="J8" t="str">
        <f>VLOOKUP(C8,'REGION CLASSIFICATION'!$A$2:$B$67,2,FALSE)</f>
        <v>APAC</v>
      </c>
    </row>
    <row r="9" spans="1:10" x14ac:dyDescent="0.35">
      <c r="A9" s="13">
        <v>41444</v>
      </c>
      <c r="B9" s="2" t="s">
        <v>15</v>
      </c>
      <c r="C9" s="2" t="s">
        <v>14</v>
      </c>
      <c r="D9" s="16">
        <v>400</v>
      </c>
      <c r="E9" s="2" t="s">
        <v>9</v>
      </c>
      <c r="F9" s="2" t="s">
        <v>10</v>
      </c>
      <c r="G9" s="16">
        <v>19320</v>
      </c>
      <c r="H9" s="32">
        <f>IF(F9="USD",VLOOKUP(A9,'FOREX CONV'!$A$2:$F$871,2,FALSE),IF(F9="GBP",VLOOKUP(A9,'FOREX CONV'!$A$2:$F$871,3,FALSE),IF(F9="EUR",VLOOKUP(A9,'FOREX CONV'!$A$2:$F$871,4,FALSE),IF(F9="YEN",VLOOKUP(A9,'FOREX CONV'!$A$2:$F$871,5,FALSE),1))))</f>
        <v>58.744500000000002</v>
      </c>
      <c r="I9" s="33">
        <f t="shared" si="0"/>
        <v>1134943.74</v>
      </c>
      <c r="J9" t="str">
        <f>VLOOKUP(C9,'REGION CLASSIFICATION'!$A$2:$B$67,2,FALSE)</f>
        <v>APAC</v>
      </c>
    </row>
    <row r="10" spans="1:10" x14ac:dyDescent="0.35">
      <c r="A10" s="13">
        <v>41394</v>
      </c>
      <c r="B10" s="2" t="s">
        <v>11</v>
      </c>
      <c r="C10" s="2" t="s">
        <v>14</v>
      </c>
      <c r="D10" s="16">
        <v>25</v>
      </c>
      <c r="E10" s="2" t="s">
        <v>9</v>
      </c>
      <c r="F10" s="2" t="s">
        <v>10</v>
      </c>
      <c r="G10" s="16">
        <v>5500</v>
      </c>
      <c r="H10" s="32">
        <f>IF(F10="USD",VLOOKUP(A10,'FOREX CONV'!$A$2:$F$871,2,FALSE),IF(F10="GBP",VLOOKUP(A10,'FOREX CONV'!$A$2:$F$871,3,FALSE),IF(F10="EUR",VLOOKUP(A10,'FOREX CONV'!$A$2:$F$871,4,FALSE),IF(F10="YEN",VLOOKUP(A10,'FOREX CONV'!$A$2:$F$871,5,FALSE),1))))</f>
        <v>54.219000000000001</v>
      </c>
      <c r="I10" s="33">
        <f t="shared" si="0"/>
        <v>298204.5</v>
      </c>
      <c r="J10" t="str">
        <f>VLOOKUP(C10,'REGION CLASSIFICATION'!$A$2:$B$67,2,FALSE)</f>
        <v>APAC</v>
      </c>
    </row>
    <row r="11" spans="1:10" x14ac:dyDescent="0.35">
      <c r="A11" s="13">
        <v>41599</v>
      </c>
      <c r="B11" s="2" t="s">
        <v>11</v>
      </c>
      <c r="C11" s="2" t="s">
        <v>16</v>
      </c>
      <c r="D11" s="16">
        <v>2.5</v>
      </c>
      <c r="E11" s="2" t="s">
        <v>9</v>
      </c>
      <c r="F11" s="2" t="s">
        <v>10</v>
      </c>
      <c r="G11" s="16">
        <v>1750</v>
      </c>
      <c r="H11" s="32">
        <f>IF(F11="USD",VLOOKUP(A11,'FOREX CONV'!$A$2:$F$871,2,FALSE),IF(F11="GBP",VLOOKUP(A11,'FOREX CONV'!$A$2:$F$871,3,FALSE),IF(F11="EUR",VLOOKUP(A11,'FOREX CONV'!$A$2:$F$871,4,FALSE),IF(F11="YEN",VLOOKUP(A11,'FOREX CONV'!$A$2:$F$871,5,FALSE),1))))</f>
        <v>62.889499999999998</v>
      </c>
      <c r="I11" s="33">
        <f t="shared" si="0"/>
        <v>110056.625</v>
      </c>
      <c r="J11" t="str">
        <f>VLOOKUP(C11,'REGION CLASSIFICATION'!$A$2:$B$67,2,FALSE)</f>
        <v>INDIA</v>
      </c>
    </row>
    <row r="12" spans="1:10" x14ac:dyDescent="0.35">
      <c r="A12" s="13">
        <v>41729</v>
      </c>
      <c r="B12" s="2" t="s">
        <v>11</v>
      </c>
      <c r="C12" s="6" t="s">
        <v>16</v>
      </c>
      <c r="D12" s="18">
        <v>8</v>
      </c>
      <c r="E12" s="6" t="s">
        <v>9</v>
      </c>
      <c r="F12" s="6" t="s">
        <v>10</v>
      </c>
      <c r="G12" s="18">
        <v>3200</v>
      </c>
      <c r="H12" s="32">
        <f>IF(F12="USD",VLOOKUP(A12,'FOREX CONV'!$A$2:$F$871,2,FALSE),IF(F12="GBP",VLOOKUP(A12,'FOREX CONV'!$A$2:$F$871,3,FALSE),IF(F12="EUR",VLOOKUP(A12,'FOREX CONV'!$A$2:$F$871,4,FALSE),IF(F12="YEN",VLOOKUP(A12,'FOREX CONV'!$A$2:$F$871,5,FALSE),1))))</f>
        <v>60.099800000000002</v>
      </c>
      <c r="I12" s="33">
        <f t="shared" si="0"/>
        <v>192319.36000000002</v>
      </c>
      <c r="J12" t="str">
        <f>VLOOKUP(C12,'REGION CLASSIFICATION'!$A$2:$B$67,2,FALSE)</f>
        <v>INDIA</v>
      </c>
    </row>
    <row r="13" spans="1:10" x14ac:dyDescent="0.35">
      <c r="A13" s="13">
        <v>41380</v>
      </c>
      <c r="B13" s="2" t="s">
        <v>15</v>
      </c>
      <c r="C13" s="2" t="s">
        <v>16</v>
      </c>
      <c r="D13" s="16">
        <v>500</v>
      </c>
      <c r="E13" s="2" t="s">
        <v>9</v>
      </c>
      <c r="F13" s="2" t="s">
        <v>10</v>
      </c>
      <c r="G13" s="16">
        <v>23000</v>
      </c>
      <c r="H13" s="32">
        <f>IF(F13="USD",VLOOKUP(A13,'FOREX CONV'!$A$2:$F$871,2,FALSE),IF(F13="GBP",VLOOKUP(A13,'FOREX CONV'!$A$2:$F$871,3,FALSE),IF(F13="EUR",VLOOKUP(A13,'FOREX CONV'!$A$2:$F$871,4,FALSE),IF(F13="YEN",VLOOKUP(A13,'FOREX CONV'!$A$2:$F$871,5,FALSE),1))))</f>
        <v>54.329000000000001</v>
      </c>
      <c r="I13" s="33">
        <f t="shared" si="0"/>
        <v>1249567</v>
      </c>
      <c r="J13" t="str">
        <f>VLOOKUP(C13,'REGION CLASSIFICATION'!$A$2:$B$67,2,FALSE)</f>
        <v>INDIA</v>
      </c>
    </row>
    <row r="14" spans="1:10" x14ac:dyDescent="0.35">
      <c r="A14" s="13">
        <v>41547</v>
      </c>
      <c r="B14" s="2" t="s">
        <v>11</v>
      </c>
      <c r="C14" s="2" t="s">
        <v>16</v>
      </c>
      <c r="D14" s="16">
        <v>15</v>
      </c>
      <c r="E14" s="2" t="s">
        <v>9</v>
      </c>
      <c r="F14" s="2" t="s">
        <v>10</v>
      </c>
      <c r="G14" s="16">
        <v>6375</v>
      </c>
      <c r="H14" s="32">
        <f>IF(F14="USD",VLOOKUP(A14,'FOREX CONV'!$A$2:$F$871,2,FALSE),IF(F14="GBP",VLOOKUP(A14,'FOREX CONV'!$A$2:$F$871,3,FALSE),IF(F14="EUR",VLOOKUP(A14,'FOREX CONV'!$A$2:$F$871,4,FALSE),IF(F14="YEN",VLOOKUP(A14,'FOREX CONV'!$A$2:$F$871,5,FALSE),1))))</f>
        <v>62.777000000000001</v>
      </c>
      <c r="I14" s="33">
        <f t="shared" si="0"/>
        <v>400203.375</v>
      </c>
      <c r="J14" t="str">
        <f>VLOOKUP(C14,'REGION CLASSIFICATION'!$A$2:$B$67,2,FALSE)</f>
        <v>INDIA</v>
      </c>
    </row>
    <row r="15" spans="1:10" x14ac:dyDescent="0.35">
      <c r="A15" s="13">
        <v>41502</v>
      </c>
      <c r="B15" s="2" t="s">
        <v>15</v>
      </c>
      <c r="C15" s="2" t="s">
        <v>16</v>
      </c>
      <c r="D15" s="16">
        <v>500</v>
      </c>
      <c r="E15" s="2" t="s">
        <v>9</v>
      </c>
      <c r="F15" s="2" t="s">
        <v>10</v>
      </c>
      <c r="G15" s="16">
        <v>23000</v>
      </c>
      <c r="H15" s="32">
        <f>IF(F15="USD",VLOOKUP(A15,'FOREX CONV'!$A$2:$F$871,2,FALSE),IF(F15="GBP",VLOOKUP(A15,'FOREX CONV'!$A$2:$F$871,3,FALSE),IF(F15="EUR",VLOOKUP(A15,'FOREX CONV'!$A$2:$F$871,4,FALSE),IF(F15="YEN",VLOOKUP(A15,'FOREX CONV'!$A$2:$F$871,5,FALSE),1))))</f>
        <v>61.819499999999998</v>
      </c>
      <c r="I15" s="33">
        <f t="shared" si="0"/>
        <v>1421848.5</v>
      </c>
      <c r="J15" t="str">
        <f>VLOOKUP(C15,'REGION CLASSIFICATION'!$A$2:$B$67,2,FALSE)</f>
        <v>INDIA</v>
      </c>
    </row>
    <row r="16" spans="1:10" x14ac:dyDescent="0.35">
      <c r="A16" s="13">
        <v>41627</v>
      </c>
      <c r="B16" s="2" t="s">
        <v>15</v>
      </c>
      <c r="C16" s="2" t="s">
        <v>16</v>
      </c>
      <c r="D16" s="16">
        <v>500</v>
      </c>
      <c r="E16" s="2" t="s">
        <v>9</v>
      </c>
      <c r="F16" s="2" t="s">
        <v>10</v>
      </c>
      <c r="G16" s="16">
        <v>23000</v>
      </c>
      <c r="H16" s="32">
        <f>IF(F16="USD",VLOOKUP(A16,'FOREX CONV'!$A$2:$F$871,2,FALSE),IF(F16="GBP",VLOOKUP(A16,'FOREX CONV'!$A$2:$F$871,3,FALSE),IF(F16="EUR",VLOOKUP(A16,'FOREX CONV'!$A$2:$F$871,4,FALSE),IF(F16="YEN",VLOOKUP(A16,'FOREX CONV'!$A$2:$F$871,5,FALSE),1))))</f>
        <v>62.38</v>
      </c>
      <c r="I16" s="33">
        <f t="shared" si="0"/>
        <v>1434740</v>
      </c>
      <c r="J16" t="str">
        <f>VLOOKUP(C16,'REGION CLASSIFICATION'!$A$2:$B$67,2,FALSE)</f>
        <v>INDIA</v>
      </c>
    </row>
    <row r="17" spans="1:10" x14ac:dyDescent="0.35">
      <c r="A17" s="13">
        <v>41517</v>
      </c>
      <c r="B17" s="2" t="s">
        <v>11</v>
      </c>
      <c r="C17" s="2" t="s">
        <v>17</v>
      </c>
      <c r="D17" s="16">
        <v>40</v>
      </c>
      <c r="E17" s="2" t="s">
        <v>9</v>
      </c>
      <c r="F17" s="2" t="s">
        <v>10</v>
      </c>
      <c r="G17" s="16">
        <v>11000</v>
      </c>
      <c r="H17" s="32">
        <f>IF(F17="USD",VLOOKUP(A17,'FOREX CONV'!$A$2:$F$871,2,FALSE),IF(F17="GBP",VLOOKUP(A17,'FOREX CONV'!$A$2:$F$871,3,FALSE),IF(F17="EUR",VLOOKUP(A17,'FOREX CONV'!$A$2:$F$871,4,FALSE),IF(F17="YEN",VLOOKUP(A17,'FOREX CONV'!$A$2:$F$871,5,FALSE),1))))</f>
        <v>66.574200000000005</v>
      </c>
      <c r="I17" s="33">
        <f t="shared" si="0"/>
        <v>732316.20000000007</v>
      </c>
      <c r="J17" t="str">
        <f>VLOOKUP(C17,'REGION CLASSIFICATION'!$A$2:$B$67,2,FALSE)</f>
        <v>LATAM</v>
      </c>
    </row>
    <row r="18" spans="1:10" x14ac:dyDescent="0.35">
      <c r="A18" s="13">
        <v>41435</v>
      </c>
      <c r="B18" s="2" t="s">
        <v>11</v>
      </c>
      <c r="C18" s="2" t="s">
        <v>17</v>
      </c>
      <c r="D18" s="16">
        <v>25</v>
      </c>
      <c r="E18" s="2" t="s">
        <v>9</v>
      </c>
      <c r="F18" s="2" t="s">
        <v>10</v>
      </c>
      <c r="G18" s="16">
        <v>8625</v>
      </c>
      <c r="H18" s="32">
        <f>IF(F18="USD",VLOOKUP(A18,'FOREX CONV'!$A$2:$F$871,2,FALSE),IF(F18="GBP",VLOOKUP(A18,'FOREX CONV'!$A$2:$F$871,3,FALSE),IF(F18="EUR",VLOOKUP(A18,'FOREX CONV'!$A$2:$F$871,4,FALSE),IF(F18="YEN",VLOOKUP(A18,'FOREX CONV'!$A$2:$F$871,5,FALSE),1))))</f>
        <v>65.959999999999994</v>
      </c>
      <c r="I18" s="33">
        <f t="shared" si="0"/>
        <v>568905</v>
      </c>
      <c r="J18" t="str">
        <f>VLOOKUP(C18,'REGION CLASSIFICATION'!$A$2:$B$67,2,FALSE)</f>
        <v>LATAM</v>
      </c>
    </row>
    <row r="19" spans="1:10" x14ac:dyDescent="0.35">
      <c r="A19" s="13">
        <v>41589</v>
      </c>
      <c r="B19" s="2" t="s">
        <v>11</v>
      </c>
      <c r="C19" s="2" t="s">
        <v>17</v>
      </c>
      <c r="D19" s="16">
        <v>25</v>
      </c>
      <c r="E19" s="2" t="s">
        <v>9</v>
      </c>
      <c r="F19" s="2" t="s">
        <v>10</v>
      </c>
      <c r="G19" s="16">
        <v>8625</v>
      </c>
      <c r="H19" s="32">
        <f>IF(F19="USD",VLOOKUP(A19,'FOREX CONV'!$A$2:$F$871,2,FALSE),IF(F19="GBP",VLOOKUP(A19,'FOREX CONV'!$A$2:$F$871,3,FALSE),IF(F19="EUR",VLOOKUP(A19,'FOREX CONV'!$A$2:$F$871,4,FALSE),IF(F19="YEN",VLOOKUP(A19,'FOREX CONV'!$A$2:$F$871,5,FALSE),1))))</f>
        <v>63.295499999999997</v>
      </c>
      <c r="I19" s="33">
        <f t="shared" si="0"/>
        <v>545923.6875</v>
      </c>
      <c r="J19" t="str">
        <f>VLOOKUP(C19,'REGION CLASSIFICATION'!$A$2:$B$67,2,FALSE)</f>
        <v>LATAM</v>
      </c>
    </row>
    <row r="20" spans="1:10" x14ac:dyDescent="0.35">
      <c r="A20" s="13">
        <v>41444</v>
      </c>
      <c r="B20" s="2" t="s">
        <v>15</v>
      </c>
      <c r="C20" s="2" t="s">
        <v>17</v>
      </c>
      <c r="D20" s="16">
        <v>65</v>
      </c>
      <c r="E20" s="2" t="s">
        <v>9</v>
      </c>
      <c r="F20" s="2" t="s">
        <v>10</v>
      </c>
      <c r="G20" s="16">
        <v>3250</v>
      </c>
      <c r="H20" s="32">
        <f>IF(F20="USD",VLOOKUP(A20,'FOREX CONV'!$A$2:$F$871,2,FALSE),IF(F20="GBP",VLOOKUP(A20,'FOREX CONV'!$A$2:$F$871,3,FALSE),IF(F20="EUR",VLOOKUP(A20,'FOREX CONV'!$A$2:$F$871,4,FALSE),IF(F20="YEN",VLOOKUP(A20,'FOREX CONV'!$A$2:$F$871,5,FALSE),1))))</f>
        <v>58.744500000000002</v>
      </c>
      <c r="I20" s="33">
        <f t="shared" si="0"/>
        <v>190919.625</v>
      </c>
      <c r="J20" t="str">
        <f>VLOOKUP(C20,'REGION CLASSIFICATION'!$A$2:$B$67,2,FALSE)</f>
        <v>LATAM</v>
      </c>
    </row>
    <row r="21" spans="1:10" x14ac:dyDescent="0.35">
      <c r="A21" s="13">
        <v>41411</v>
      </c>
      <c r="B21" s="2" t="s">
        <v>13</v>
      </c>
      <c r="C21" s="2" t="s">
        <v>17</v>
      </c>
      <c r="D21" s="16">
        <v>1200</v>
      </c>
      <c r="E21" s="2" t="s">
        <v>9</v>
      </c>
      <c r="F21" s="2" t="s">
        <v>10</v>
      </c>
      <c r="G21" s="16">
        <v>105240</v>
      </c>
      <c r="H21" s="32">
        <f>IF(F21="USD",VLOOKUP(A21,'FOREX CONV'!$A$2:$F$871,2,FALSE),IF(F21="GBP",VLOOKUP(A21,'FOREX CONV'!$A$2:$F$871,3,FALSE),IF(F21="EUR",VLOOKUP(A21,'FOREX CONV'!$A$2:$F$871,4,FALSE),IF(F21="YEN",VLOOKUP(A21,'FOREX CONV'!$A$2:$F$871,5,FALSE),1))))</f>
        <v>54.886499999999998</v>
      </c>
      <c r="I21" s="33">
        <f t="shared" si="0"/>
        <v>5776255.2599999998</v>
      </c>
      <c r="J21" t="str">
        <f>VLOOKUP(C21,'REGION CLASSIFICATION'!$A$2:$B$67,2,FALSE)</f>
        <v>LATAM</v>
      </c>
    </row>
    <row r="22" spans="1:10" x14ac:dyDescent="0.35">
      <c r="A22" s="13">
        <v>41578</v>
      </c>
      <c r="B22" s="2" t="s">
        <v>11</v>
      </c>
      <c r="C22" s="2" t="s">
        <v>17</v>
      </c>
      <c r="D22" s="16">
        <v>25</v>
      </c>
      <c r="E22" s="2" t="s">
        <v>9</v>
      </c>
      <c r="F22" s="2" t="s">
        <v>10</v>
      </c>
      <c r="G22" s="16">
        <v>8750</v>
      </c>
      <c r="H22" s="32">
        <f>IF(F22="USD",VLOOKUP(A22,'FOREX CONV'!$A$2:$F$871,2,FALSE),IF(F22="GBP",VLOOKUP(A22,'FOREX CONV'!$A$2:$F$871,3,FALSE),IF(F22="EUR",VLOOKUP(A22,'FOREX CONV'!$A$2:$F$871,4,FALSE),IF(F22="YEN",VLOOKUP(A22,'FOREX CONV'!$A$2:$F$871,5,FALSE),1))))</f>
        <v>61.41</v>
      </c>
      <c r="I22" s="33">
        <f t="shared" si="0"/>
        <v>537337.5</v>
      </c>
      <c r="J22" t="str">
        <f>VLOOKUP(C22,'REGION CLASSIFICATION'!$A$2:$B$67,2,FALSE)</f>
        <v>LATAM</v>
      </c>
    </row>
    <row r="23" spans="1:10" x14ac:dyDescent="0.35">
      <c r="A23" s="13">
        <v>41425</v>
      </c>
      <c r="B23" s="2" t="s">
        <v>11</v>
      </c>
      <c r="C23" s="2" t="s">
        <v>17</v>
      </c>
      <c r="D23" s="16">
        <v>8.5</v>
      </c>
      <c r="E23" s="2" t="s">
        <v>9</v>
      </c>
      <c r="F23" s="2" t="s">
        <v>10</v>
      </c>
      <c r="G23" s="16">
        <v>2337.5</v>
      </c>
      <c r="H23" s="32">
        <f>IF(F23="USD",VLOOKUP(A23,'FOREX CONV'!$A$2:$F$871,2,FALSE),IF(F23="GBP",VLOOKUP(A23,'FOREX CONV'!$A$2:$F$871,3,FALSE),IF(F23="EUR",VLOOKUP(A23,'FOREX CONV'!$A$2:$F$871,4,FALSE),IF(F23="YEN",VLOOKUP(A23,'FOREX CONV'!$A$2:$F$871,5,FALSE),1))))</f>
        <v>56.495800000000003</v>
      </c>
      <c r="I23" s="33">
        <f t="shared" si="0"/>
        <v>132058.9325</v>
      </c>
      <c r="J23" t="str">
        <f>VLOOKUP(C23,'REGION CLASSIFICATION'!$A$2:$B$67,2,FALSE)</f>
        <v>LATAM</v>
      </c>
    </row>
    <row r="24" spans="1:10" x14ac:dyDescent="0.35">
      <c r="A24" s="13">
        <v>41455</v>
      </c>
      <c r="B24" s="2" t="s">
        <v>11</v>
      </c>
      <c r="C24" s="2" t="s">
        <v>17</v>
      </c>
      <c r="D24" s="16">
        <v>41.5</v>
      </c>
      <c r="E24" s="2" t="s">
        <v>9</v>
      </c>
      <c r="F24" s="2" t="s">
        <v>10</v>
      </c>
      <c r="G24" s="16">
        <v>11412.5</v>
      </c>
      <c r="H24" s="32">
        <f>IF(F24="USD",VLOOKUP(A24,'FOREX CONV'!$A$2:$F$871,2,FALSE),IF(F24="GBP",VLOOKUP(A24,'FOREX CONV'!$A$2:$F$871,3,FALSE),IF(F24="EUR",VLOOKUP(A24,'FOREX CONV'!$A$2:$F$871,4,FALSE),IF(F24="YEN",VLOOKUP(A24,'FOREX CONV'!$A$2:$F$871,5,FALSE),1))))</f>
        <v>59.6995</v>
      </c>
      <c r="I24" s="33">
        <f t="shared" si="0"/>
        <v>681320.54374999995</v>
      </c>
      <c r="J24" t="str">
        <f>VLOOKUP(C24,'REGION CLASSIFICATION'!$A$2:$B$67,2,FALSE)</f>
        <v>LATAM</v>
      </c>
    </row>
    <row r="25" spans="1:10" x14ac:dyDescent="0.35">
      <c r="A25" s="13">
        <v>41486</v>
      </c>
      <c r="B25" s="2" t="s">
        <v>15</v>
      </c>
      <c r="C25" s="2" t="s">
        <v>18</v>
      </c>
      <c r="D25" s="16">
        <v>325</v>
      </c>
      <c r="E25" s="2" t="s">
        <v>9</v>
      </c>
      <c r="F25" s="2" t="s">
        <v>10</v>
      </c>
      <c r="G25" s="16">
        <v>16250</v>
      </c>
      <c r="H25" s="32">
        <f>IF(F25="USD",VLOOKUP(A25,'FOREX CONV'!$A$2:$F$871,2,FALSE),IF(F25="GBP",VLOOKUP(A25,'FOREX CONV'!$A$2:$F$871,3,FALSE),IF(F25="EUR",VLOOKUP(A25,'FOREX CONV'!$A$2:$F$871,4,FALSE),IF(F25="YEN",VLOOKUP(A25,'FOREX CONV'!$A$2:$F$871,5,FALSE),1))))</f>
        <v>61.115000000000002</v>
      </c>
      <c r="I25" s="33">
        <f t="shared" si="0"/>
        <v>993118.75</v>
      </c>
      <c r="J25" t="str">
        <f>VLOOKUP(C25,'REGION CLASSIFICATION'!$A$2:$B$67,2,FALSE)</f>
        <v>EU</v>
      </c>
    </row>
    <row r="26" spans="1:10" x14ac:dyDescent="0.35">
      <c r="A26" s="13">
        <v>41715</v>
      </c>
      <c r="B26" s="2" t="s">
        <v>15</v>
      </c>
      <c r="C26" s="6" t="s">
        <v>18</v>
      </c>
      <c r="D26" s="18">
        <v>500</v>
      </c>
      <c r="E26" s="6" t="s">
        <v>9</v>
      </c>
      <c r="F26" s="6" t="s">
        <v>10</v>
      </c>
      <c r="G26" s="18">
        <v>25000</v>
      </c>
      <c r="H26" s="32">
        <f>IF(F26="USD",VLOOKUP(A26,'FOREX CONV'!$A$2:$F$871,2,FALSE),IF(F26="GBP",VLOOKUP(A26,'FOREX CONV'!$A$2:$F$871,3,FALSE),IF(F26="EUR",VLOOKUP(A26,'FOREX CONV'!$A$2:$F$871,4,FALSE),IF(F26="YEN",VLOOKUP(A26,'FOREX CONV'!$A$2:$F$871,5,FALSE),1))))</f>
        <v>61.517000000000003</v>
      </c>
      <c r="I26" s="33">
        <f t="shared" si="0"/>
        <v>1537925</v>
      </c>
      <c r="J26" t="str">
        <f>VLOOKUP(C26,'REGION CLASSIFICATION'!$A$2:$B$67,2,FALSE)</f>
        <v>EU</v>
      </c>
    </row>
    <row r="27" spans="1:10" x14ac:dyDescent="0.35">
      <c r="A27" s="13">
        <v>41414</v>
      </c>
      <c r="B27" s="2" t="s">
        <v>15</v>
      </c>
      <c r="C27" s="2" t="s">
        <v>18</v>
      </c>
      <c r="D27" s="16">
        <v>500</v>
      </c>
      <c r="E27" s="2" t="s">
        <v>9</v>
      </c>
      <c r="F27" s="2" t="s">
        <v>10</v>
      </c>
      <c r="G27" s="16">
        <v>25000</v>
      </c>
      <c r="H27" s="32">
        <f>IF(F27="USD",VLOOKUP(A27,'FOREX CONV'!$A$2:$F$871,2,FALSE),IF(F27="GBP",VLOOKUP(A27,'FOREX CONV'!$A$2:$F$871,3,FALSE),IF(F27="EUR",VLOOKUP(A27,'FOREX CONV'!$A$2:$F$871,4,FALSE),IF(F27="YEN",VLOOKUP(A27,'FOREX CONV'!$A$2:$F$871,5,FALSE),1))))</f>
        <v>55.036799999999999</v>
      </c>
      <c r="I27" s="33">
        <f t="shared" si="0"/>
        <v>1375920</v>
      </c>
      <c r="J27" t="str">
        <f>VLOOKUP(C27,'REGION CLASSIFICATION'!$A$2:$B$67,2,FALSE)</f>
        <v>EU</v>
      </c>
    </row>
    <row r="28" spans="1:10" x14ac:dyDescent="0.35">
      <c r="A28" s="13">
        <v>41603</v>
      </c>
      <c r="B28" s="2" t="s">
        <v>15</v>
      </c>
      <c r="C28" s="2" t="s">
        <v>18</v>
      </c>
      <c r="D28" s="16">
        <v>325</v>
      </c>
      <c r="E28" s="2" t="s">
        <v>9</v>
      </c>
      <c r="F28" s="2" t="s">
        <v>10</v>
      </c>
      <c r="G28" s="16">
        <v>16250</v>
      </c>
      <c r="H28" s="32">
        <f>IF(F28="USD",VLOOKUP(A28,'FOREX CONV'!$A$2:$F$871,2,FALSE),IF(F28="GBP",VLOOKUP(A28,'FOREX CONV'!$A$2:$F$871,3,FALSE),IF(F28="EUR",VLOOKUP(A28,'FOREX CONV'!$A$2:$F$871,4,FALSE),IF(F28="YEN",VLOOKUP(A28,'FOREX CONV'!$A$2:$F$871,5,FALSE),1))))</f>
        <v>62.576999999999998</v>
      </c>
      <c r="I28" s="33">
        <f t="shared" si="0"/>
        <v>1016876.25</v>
      </c>
      <c r="J28" t="str">
        <f>VLOOKUP(C28,'REGION CLASSIFICATION'!$A$2:$B$67,2,FALSE)</f>
        <v>EU</v>
      </c>
    </row>
    <row r="29" spans="1:10" x14ac:dyDescent="0.35">
      <c r="A29" s="13">
        <v>41389</v>
      </c>
      <c r="B29" s="2" t="s">
        <v>15</v>
      </c>
      <c r="C29" s="2" t="s">
        <v>18</v>
      </c>
      <c r="D29" s="16">
        <v>500</v>
      </c>
      <c r="E29" s="2" t="s">
        <v>9</v>
      </c>
      <c r="F29" s="2" t="s">
        <v>10</v>
      </c>
      <c r="G29" s="16">
        <v>25000</v>
      </c>
      <c r="H29" s="32">
        <f>IF(F29="USD",VLOOKUP(A29,'FOREX CONV'!$A$2:$F$871,2,FALSE),IF(F29="GBP",VLOOKUP(A29,'FOREX CONV'!$A$2:$F$871,3,FALSE),IF(F29="EUR",VLOOKUP(A29,'FOREX CONV'!$A$2:$F$871,4,FALSE),IF(F29="YEN",VLOOKUP(A29,'FOREX CONV'!$A$2:$F$871,5,FALSE),1))))</f>
        <v>54.171500000000002</v>
      </c>
      <c r="I29" s="33">
        <f t="shared" si="0"/>
        <v>1354287.5</v>
      </c>
      <c r="J29" t="str">
        <f>VLOOKUP(C29,'REGION CLASSIFICATION'!$A$2:$B$67,2,FALSE)</f>
        <v>EU</v>
      </c>
    </row>
    <row r="30" spans="1:10" x14ac:dyDescent="0.35">
      <c r="A30" s="13">
        <v>41414</v>
      </c>
      <c r="B30" s="2" t="s">
        <v>15</v>
      </c>
      <c r="C30" s="2" t="s">
        <v>18</v>
      </c>
      <c r="D30" s="16">
        <v>500</v>
      </c>
      <c r="E30" s="2" t="s">
        <v>9</v>
      </c>
      <c r="F30" s="2" t="s">
        <v>10</v>
      </c>
      <c r="G30" s="16">
        <v>25000</v>
      </c>
      <c r="H30" s="32">
        <f>IF(F30="USD",VLOOKUP(A30,'FOREX CONV'!$A$2:$F$871,2,FALSE),IF(F30="GBP",VLOOKUP(A30,'FOREX CONV'!$A$2:$F$871,3,FALSE),IF(F30="EUR",VLOOKUP(A30,'FOREX CONV'!$A$2:$F$871,4,FALSE),IF(F30="YEN",VLOOKUP(A30,'FOREX CONV'!$A$2:$F$871,5,FALSE),1))))</f>
        <v>55.036799999999999</v>
      </c>
      <c r="I30" s="33">
        <f t="shared" si="0"/>
        <v>1375920</v>
      </c>
      <c r="J30" t="str">
        <f>VLOOKUP(C30,'REGION CLASSIFICATION'!$A$2:$B$67,2,FALSE)</f>
        <v>EU</v>
      </c>
    </row>
    <row r="31" spans="1:10" x14ac:dyDescent="0.35">
      <c r="A31" s="13">
        <v>41697</v>
      </c>
      <c r="B31" s="2" t="s">
        <v>15</v>
      </c>
      <c r="C31" s="5" t="s">
        <v>18</v>
      </c>
      <c r="D31" s="17">
        <v>500</v>
      </c>
      <c r="E31" s="5" t="s">
        <v>9</v>
      </c>
      <c r="F31" s="5" t="s">
        <v>10</v>
      </c>
      <c r="G31" s="17">
        <v>25000</v>
      </c>
      <c r="H31" s="32">
        <f>IF(F31="USD",VLOOKUP(A31,'FOREX CONV'!$A$2:$F$871,2,FALSE),IF(F31="GBP",VLOOKUP(A31,'FOREX CONV'!$A$2:$F$871,3,FALSE),IF(F31="EUR",VLOOKUP(A31,'FOREX CONV'!$A$2:$F$871,4,FALSE),IF(F31="YEN",VLOOKUP(A31,'FOREX CONV'!$A$2:$F$871,5,FALSE),1))))</f>
        <v>61.938000000000002</v>
      </c>
      <c r="I31" s="33">
        <f t="shared" si="0"/>
        <v>1548450</v>
      </c>
      <c r="J31" t="str">
        <f>VLOOKUP(C31,'REGION CLASSIFICATION'!$A$2:$B$67,2,FALSE)</f>
        <v>EU</v>
      </c>
    </row>
    <row r="32" spans="1:10" x14ac:dyDescent="0.35">
      <c r="A32" s="13">
        <v>41454</v>
      </c>
      <c r="B32" s="2" t="s">
        <v>15</v>
      </c>
      <c r="C32" s="2" t="s">
        <v>18</v>
      </c>
      <c r="D32" s="16">
        <v>625</v>
      </c>
      <c r="E32" s="2" t="s">
        <v>9</v>
      </c>
      <c r="F32" s="2" t="s">
        <v>10</v>
      </c>
      <c r="G32" s="16">
        <v>31250</v>
      </c>
      <c r="H32" s="32">
        <f>IF(F32="USD",VLOOKUP(A32,'FOREX CONV'!$A$2:$F$871,2,FALSE),IF(F32="GBP",VLOOKUP(A32,'FOREX CONV'!$A$2:$F$871,3,FALSE),IF(F32="EUR",VLOOKUP(A32,'FOREX CONV'!$A$2:$F$871,4,FALSE),IF(F32="YEN",VLOOKUP(A32,'FOREX CONV'!$A$2:$F$871,5,FALSE),1))))</f>
        <v>59.6995</v>
      </c>
      <c r="I32" s="33">
        <f t="shared" si="0"/>
        <v>1865609.375</v>
      </c>
      <c r="J32" t="str">
        <f>VLOOKUP(C32,'REGION CLASSIFICATION'!$A$2:$B$67,2,FALSE)</f>
        <v>EU</v>
      </c>
    </row>
    <row r="33" spans="1:10" x14ac:dyDescent="0.35">
      <c r="A33" s="13">
        <v>41639</v>
      </c>
      <c r="B33" s="2" t="s">
        <v>15</v>
      </c>
      <c r="C33" s="2" t="s">
        <v>18</v>
      </c>
      <c r="D33" s="16">
        <v>500</v>
      </c>
      <c r="E33" s="2" t="s">
        <v>9</v>
      </c>
      <c r="F33" s="2" t="s">
        <v>10</v>
      </c>
      <c r="G33" s="16">
        <v>25000</v>
      </c>
      <c r="H33" s="32">
        <f>IF(F33="USD",VLOOKUP(A33,'FOREX CONV'!$A$2:$F$871,2,FALSE),IF(F33="GBP",VLOOKUP(A33,'FOREX CONV'!$A$2:$F$871,3,FALSE),IF(F33="EUR",VLOOKUP(A33,'FOREX CONV'!$A$2:$F$871,4,FALSE),IF(F33="YEN",VLOOKUP(A33,'FOREX CONV'!$A$2:$F$871,5,FALSE),1))))</f>
        <v>61.896999999999998</v>
      </c>
      <c r="I33" s="33">
        <f t="shared" si="0"/>
        <v>1547425</v>
      </c>
      <c r="J33" t="str">
        <f>VLOOKUP(C33,'REGION CLASSIFICATION'!$A$2:$B$67,2,FALSE)</f>
        <v>EU</v>
      </c>
    </row>
    <row r="34" spans="1:10" x14ac:dyDescent="0.35">
      <c r="A34" s="13">
        <v>41509</v>
      </c>
      <c r="B34" s="2" t="s">
        <v>15</v>
      </c>
      <c r="C34" s="2" t="s">
        <v>18</v>
      </c>
      <c r="D34" s="16">
        <v>325</v>
      </c>
      <c r="E34" s="2" t="s">
        <v>9</v>
      </c>
      <c r="F34" s="2" t="s">
        <v>10</v>
      </c>
      <c r="G34" s="16">
        <v>16250</v>
      </c>
      <c r="H34" s="32">
        <f>IF(F34="USD",VLOOKUP(A34,'FOREX CONV'!$A$2:$F$871,2,FALSE),IF(F34="GBP",VLOOKUP(A34,'FOREX CONV'!$A$2:$F$871,3,FALSE),IF(F34="EUR",VLOOKUP(A34,'FOREX CONV'!$A$2:$F$871,4,FALSE),IF(F34="YEN",VLOOKUP(A34,'FOREX CONV'!$A$2:$F$871,5,FALSE),1))))</f>
        <v>64.688000000000002</v>
      </c>
      <c r="I34" s="33">
        <f t="shared" si="0"/>
        <v>1051180</v>
      </c>
      <c r="J34" t="str">
        <f>VLOOKUP(C34,'REGION CLASSIFICATION'!$A$2:$B$67,2,FALSE)</f>
        <v>EU</v>
      </c>
    </row>
    <row r="35" spans="1:10" x14ac:dyDescent="0.35">
      <c r="A35" s="13">
        <v>41696</v>
      </c>
      <c r="B35" s="2" t="s">
        <v>13</v>
      </c>
      <c r="C35" s="5" t="s">
        <v>19</v>
      </c>
      <c r="D35" s="17">
        <v>7</v>
      </c>
      <c r="E35" s="5" t="s">
        <v>9</v>
      </c>
      <c r="F35" s="5" t="s">
        <v>10</v>
      </c>
      <c r="G35" s="17">
        <v>1400</v>
      </c>
      <c r="H35" s="32">
        <f>IF(F35="USD",VLOOKUP(A35,'FOREX CONV'!$A$2:$F$871,2,FALSE),IF(F35="GBP",VLOOKUP(A35,'FOREX CONV'!$A$2:$F$871,3,FALSE),IF(F35="EUR",VLOOKUP(A35,'FOREX CONV'!$A$2:$F$871,4,FALSE),IF(F35="YEN",VLOOKUP(A35,'FOREX CONV'!$A$2:$F$871,5,FALSE),1))))</f>
        <v>61.938000000000002</v>
      </c>
      <c r="I35" s="33">
        <f t="shared" si="0"/>
        <v>86713.2</v>
      </c>
      <c r="J35" t="str">
        <f>VLOOKUP(C35,'REGION CLASSIFICATION'!$A$2:$B$67,2,FALSE)</f>
        <v>NORTH AMERICA</v>
      </c>
    </row>
    <row r="36" spans="1:10" x14ac:dyDescent="0.35">
      <c r="A36" s="13">
        <v>41604</v>
      </c>
      <c r="B36" s="2" t="s">
        <v>11</v>
      </c>
      <c r="C36" s="2" t="s">
        <v>19</v>
      </c>
      <c r="D36" s="16">
        <v>1</v>
      </c>
      <c r="E36" s="2" t="s">
        <v>9</v>
      </c>
      <c r="F36" s="2" t="s">
        <v>10</v>
      </c>
      <c r="G36" s="16">
        <v>500</v>
      </c>
      <c r="H36" s="32">
        <f>IF(F36="USD",VLOOKUP(A36,'FOREX CONV'!$A$2:$F$871,2,FALSE),IF(F36="GBP",VLOOKUP(A36,'FOREX CONV'!$A$2:$F$871,3,FALSE),IF(F36="EUR",VLOOKUP(A36,'FOREX CONV'!$A$2:$F$871,4,FALSE),IF(F36="YEN",VLOOKUP(A36,'FOREX CONV'!$A$2:$F$871,5,FALSE),1))))</f>
        <v>62.447000000000003</v>
      </c>
      <c r="I36" s="33">
        <f t="shared" si="0"/>
        <v>31223.5</v>
      </c>
      <c r="J36" t="str">
        <f>VLOOKUP(C36,'REGION CLASSIFICATION'!$A$2:$B$67,2,FALSE)</f>
        <v>NORTH AMERICA</v>
      </c>
    </row>
    <row r="37" spans="1:10" x14ac:dyDescent="0.35">
      <c r="A37" s="13">
        <v>41547</v>
      </c>
      <c r="B37" s="2" t="s">
        <v>11</v>
      </c>
      <c r="C37" s="2" t="s">
        <v>19</v>
      </c>
      <c r="D37" s="16">
        <v>1</v>
      </c>
      <c r="E37" s="2" t="s">
        <v>9</v>
      </c>
      <c r="F37" s="2" t="s">
        <v>10</v>
      </c>
      <c r="G37" s="16">
        <v>500</v>
      </c>
      <c r="H37" s="32">
        <f>IF(F37="USD",VLOOKUP(A37,'FOREX CONV'!$A$2:$F$871,2,FALSE),IF(F37="GBP",VLOOKUP(A37,'FOREX CONV'!$A$2:$F$871,3,FALSE),IF(F37="EUR",VLOOKUP(A37,'FOREX CONV'!$A$2:$F$871,4,FALSE),IF(F37="YEN",VLOOKUP(A37,'FOREX CONV'!$A$2:$F$871,5,FALSE),1))))</f>
        <v>62.777000000000001</v>
      </c>
      <c r="I37" s="33">
        <f t="shared" si="0"/>
        <v>31388.5</v>
      </c>
      <c r="J37" t="str">
        <f>VLOOKUP(C37,'REGION CLASSIFICATION'!$A$2:$B$67,2,FALSE)</f>
        <v>NORTH AMERICA</v>
      </c>
    </row>
    <row r="38" spans="1:10" x14ac:dyDescent="0.35">
      <c r="A38" s="13">
        <v>41639</v>
      </c>
      <c r="B38" s="2" t="s">
        <v>11</v>
      </c>
      <c r="C38" s="2" t="s">
        <v>20</v>
      </c>
      <c r="D38" s="16">
        <v>1.9</v>
      </c>
      <c r="E38" s="2" t="s">
        <v>9</v>
      </c>
      <c r="F38" s="2" t="s">
        <v>10</v>
      </c>
      <c r="G38" s="16">
        <v>665</v>
      </c>
      <c r="H38" s="32">
        <f>IF(F38="USD",VLOOKUP(A38,'FOREX CONV'!$A$2:$F$871,2,FALSE),IF(F38="GBP",VLOOKUP(A38,'FOREX CONV'!$A$2:$F$871,3,FALSE),IF(F38="EUR",VLOOKUP(A38,'FOREX CONV'!$A$2:$F$871,4,FALSE),IF(F38="YEN",VLOOKUP(A38,'FOREX CONV'!$A$2:$F$871,5,FALSE),1))))</f>
        <v>61.896999999999998</v>
      </c>
      <c r="I38" s="33">
        <f t="shared" si="0"/>
        <v>41161.504999999997</v>
      </c>
      <c r="J38" t="str">
        <f>VLOOKUP(C38,'REGION CLASSIFICATION'!$A$2:$B$67,2,FALSE)</f>
        <v>LATAM</v>
      </c>
    </row>
    <row r="39" spans="1:10" x14ac:dyDescent="0.35">
      <c r="A39" s="13">
        <v>41599</v>
      </c>
      <c r="B39" s="2" t="s">
        <v>15</v>
      </c>
      <c r="C39" s="2" t="s">
        <v>21</v>
      </c>
      <c r="D39" s="16">
        <v>8400</v>
      </c>
      <c r="E39" s="2" t="s">
        <v>9</v>
      </c>
      <c r="F39" s="2" t="s">
        <v>10</v>
      </c>
      <c r="G39" s="16">
        <v>378000</v>
      </c>
      <c r="H39" s="32">
        <f>IF(F39="USD",VLOOKUP(A39,'FOREX CONV'!$A$2:$F$871,2,FALSE),IF(F39="GBP",VLOOKUP(A39,'FOREX CONV'!$A$2:$F$871,3,FALSE),IF(F39="EUR",VLOOKUP(A39,'FOREX CONV'!$A$2:$F$871,4,FALSE),IF(F39="YEN",VLOOKUP(A39,'FOREX CONV'!$A$2:$F$871,5,FALSE),1))))</f>
        <v>62.889499999999998</v>
      </c>
      <c r="I39" s="33">
        <f t="shared" si="0"/>
        <v>23772231</v>
      </c>
      <c r="J39" t="str">
        <f>VLOOKUP(C39,'REGION CLASSIFICATION'!$A$2:$B$67,2,FALSE)</f>
        <v>EU</v>
      </c>
    </row>
    <row r="40" spans="1:10" x14ac:dyDescent="0.35">
      <c r="A40" s="13">
        <v>41729</v>
      </c>
      <c r="B40" s="2" t="s">
        <v>15</v>
      </c>
      <c r="C40" s="6" t="s">
        <v>21</v>
      </c>
      <c r="D40" s="18">
        <v>8100</v>
      </c>
      <c r="E40" s="6" t="s">
        <v>9</v>
      </c>
      <c r="F40" s="6" t="s">
        <v>10</v>
      </c>
      <c r="G40" s="18">
        <v>354375</v>
      </c>
      <c r="H40" s="32">
        <f>IF(F40="USD",VLOOKUP(A40,'FOREX CONV'!$A$2:$F$871,2,FALSE),IF(F40="GBP",VLOOKUP(A40,'FOREX CONV'!$A$2:$F$871,3,FALSE),IF(F40="EUR",VLOOKUP(A40,'FOREX CONV'!$A$2:$F$871,4,FALSE),IF(F40="YEN",VLOOKUP(A40,'FOREX CONV'!$A$2:$F$871,5,FALSE),1))))</f>
        <v>60.099800000000002</v>
      </c>
      <c r="I40" s="33">
        <f t="shared" si="0"/>
        <v>21297866.625</v>
      </c>
      <c r="J40" t="str">
        <f>VLOOKUP(C40,'REGION CLASSIFICATION'!$A$2:$B$67,2,FALSE)</f>
        <v>EU</v>
      </c>
    </row>
    <row r="41" spans="1:10" x14ac:dyDescent="0.35">
      <c r="A41" s="13">
        <v>41698</v>
      </c>
      <c r="B41" s="2" t="s">
        <v>15</v>
      </c>
      <c r="C41" s="5" t="s">
        <v>21</v>
      </c>
      <c r="D41" s="17">
        <v>6500</v>
      </c>
      <c r="E41" s="5" t="s">
        <v>9</v>
      </c>
      <c r="F41" s="5" t="s">
        <v>10</v>
      </c>
      <c r="G41" s="17">
        <v>292500</v>
      </c>
      <c r="H41" s="32">
        <f>IF(F41="USD",VLOOKUP(A41,'FOREX CONV'!$A$2:$F$871,2,FALSE),IF(F41="GBP",VLOOKUP(A41,'FOREX CONV'!$A$2:$F$871,3,FALSE),IF(F41="EUR",VLOOKUP(A41,'FOREX CONV'!$A$2:$F$871,4,FALSE),IF(F41="YEN",VLOOKUP(A41,'FOREX CONV'!$A$2:$F$871,5,FALSE),1))))</f>
        <v>62.072000000000003</v>
      </c>
      <c r="I41" s="33">
        <f t="shared" si="0"/>
        <v>18156060</v>
      </c>
      <c r="J41" t="str">
        <f>VLOOKUP(C41,'REGION CLASSIFICATION'!$A$2:$B$67,2,FALSE)</f>
        <v>EU</v>
      </c>
    </row>
    <row r="42" spans="1:10" x14ac:dyDescent="0.35">
      <c r="A42" s="13">
        <v>41438</v>
      </c>
      <c r="B42" s="2" t="s">
        <v>15</v>
      </c>
      <c r="C42" s="2" t="s">
        <v>21</v>
      </c>
      <c r="D42" s="16">
        <v>8400</v>
      </c>
      <c r="E42" s="2" t="s">
        <v>9</v>
      </c>
      <c r="F42" s="2" t="s">
        <v>10</v>
      </c>
      <c r="G42" s="16">
        <v>367500</v>
      </c>
      <c r="H42" s="32">
        <f>IF(F42="USD",VLOOKUP(A42,'FOREX CONV'!$A$2:$F$871,2,FALSE),IF(F42="GBP",VLOOKUP(A42,'FOREX CONV'!$A$2:$F$871,3,FALSE),IF(F42="EUR",VLOOKUP(A42,'FOREX CONV'!$A$2:$F$871,4,FALSE),IF(F42="YEN",VLOOKUP(A42,'FOREX CONV'!$A$2:$F$871,5,FALSE),1))))</f>
        <v>58.414000000000001</v>
      </c>
      <c r="I42" s="33">
        <f t="shared" si="0"/>
        <v>21467145</v>
      </c>
      <c r="J42" t="str">
        <f>VLOOKUP(C42,'REGION CLASSIFICATION'!$A$2:$B$67,2,FALSE)</f>
        <v>EU</v>
      </c>
    </row>
    <row r="43" spans="1:10" x14ac:dyDescent="0.35">
      <c r="A43" s="13">
        <v>41703</v>
      </c>
      <c r="B43" s="2" t="s">
        <v>15</v>
      </c>
      <c r="C43" s="6" t="s">
        <v>21</v>
      </c>
      <c r="D43" s="18">
        <v>1900</v>
      </c>
      <c r="E43" s="6" t="s">
        <v>9</v>
      </c>
      <c r="F43" s="6" t="s">
        <v>10</v>
      </c>
      <c r="G43" s="18">
        <v>85500</v>
      </c>
      <c r="H43" s="32">
        <f>IF(F43="USD",VLOOKUP(A43,'FOREX CONV'!$A$2:$F$871,2,FALSE),IF(F43="GBP",VLOOKUP(A43,'FOREX CONV'!$A$2:$F$871,3,FALSE),IF(F43="EUR",VLOOKUP(A43,'FOREX CONV'!$A$2:$F$871,4,FALSE),IF(F43="YEN",VLOOKUP(A43,'FOREX CONV'!$A$2:$F$871,5,FALSE),1))))</f>
        <v>60.124499999999998</v>
      </c>
      <c r="I43" s="33">
        <f t="shared" si="0"/>
        <v>5140644.75</v>
      </c>
      <c r="J43" t="str">
        <f>VLOOKUP(C43,'REGION CLASSIFICATION'!$A$2:$B$67,2,FALSE)</f>
        <v>EU</v>
      </c>
    </row>
    <row r="44" spans="1:10" x14ac:dyDescent="0.35">
      <c r="A44" s="13">
        <v>41390</v>
      </c>
      <c r="B44" s="2" t="s">
        <v>15</v>
      </c>
      <c r="C44" s="2" t="s">
        <v>21</v>
      </c>
      <c r="D44" s="16">
        <v>8500</v>
      </c>
      <c r="E44" s="2" t="s">
        <v>9</v>
      </c>
      <c r="F44" s="2" t="s">
        <v>10</v>
      </c>
      <c r="G44" s="16">
        <v>371875</v>
      </c>
      <c r="H44" s="32">
        <f>IF(F44="USD",VLOOKUP(A44,'FOREX CONV'!$A$2:$F$871,2,FALSE),IF(F44="GBP",VLOOKUP(A44,'FOREX CONV'!$A$2:$F$871,3,FALSE),IF(F44="EUR",VLOOKUP(A44,'FOREX CONV'!$A$2:$F$871,4,FALSE),IF(F44="YEN",VLOOKUP(A44,'FOREX CONV'!$A$2:$F$871,5,FALSE),1))))</f>
        <v>54.293500000000002</v>
      </c>
      <c r="I44" s="33">
        <f t="shared" si="0"/>
        <v>20190395.3125</v>
      </c>
      <c r="J44" t="str">
        <f>VLOOKUP(C44,'REGION CLASSIFICATION'!$A$2:$B$67,2,FALSE)</f>
        <v>EU</v>
      </c>
    </row>
    <row r="45" spans="1:10" x14ac:dyDescent="0.35">
      <c r="A45" s="13">
        <v>41425</v>
      </c>
      <c r="B45" s="2" t="s">
        <v>15</v>
      </c>
      <c r="C45" s="2" t="s">
        <v>22</v>
      </c>
      <c r="D45" s="16">
        <v>300</v>
      </c>
      <c r="E45" s="2" t="s">
        <v>9</v>
      </c>
      <c r="F45" s="2" t="s">
        <v>10</v>
      </c>
      <c r="G45" s="16">
        <v>15000</v>
      </c>
      <c r="H45" s="32">
        <f>IF(F45="USD",VLOOKUP(A45,'FOREX CONV'!$A$2:$F$871,2,FALSE),IF(F45="GBP",VLOOKUP(A45,'FOREX CONV'!$A$2:$F$871,3,FALSE),IF(F45="EUR",VLOOKUP(A45,'FOREX CONV'!$A$2:$F$871,4,FALSE),IF(F45="YEN",VLOOKUP(A45,'FOREX CONV'!$A$2:$F$871,5,FALSE),1))))</f>
        <v>56.495800000000003</v>
      </c>
      <c r="I45" s="33">
        <f t="shared" si="0"/>
        <v>847437</v>
      </c>
      <c r="J45" t="str">
        <f>VLOOKUP(C45,'REGION CLASSIFICATION'!$A$2:$B$67,2,FALSE)</f>
        <v>EU</v>
      </c>
    </row>
    <row r="46" spans="1:10" x14ac:dyDescent="0.35">
      <c r="A46" s="13">
        <v>41529</v>
      </c>
      <c r="B46" s="2" t="s">
        <v>15</v>
      </c>
      <c r="C46" s="2" t="s">
        <v>22</v>
      </c>
      <c r="D46" s="16">
        <v>300</v>
      </c>
      <c r="E46" s="2" t="s">
        <v>9</v>
      </c>
      <c r="F46" s="2" t="s">
        <v>10</v>
      </c>
      <c r="G46" s="16">
        <v>15000</v>
      </c>
      <c r="H46" s="32">
        <f>IF(F46="USD",VLOOKUP(A46,'FOREX CONV'!$A$2:$F$871,2,FALSE),IF(F46="GBP",VLOOKUP(A46,'FOREX CONV'!$A$2:$F$871,3,FALSE),IF(F46="EUR",VLOOKUP(A46,'FOREX CONV'!$A$2:$F$871,4,FALSE),IF(F46="YEN",VLOOKUP(A46,'FOREX CONV'!$A$2:$F$871,5,FALSE),1))))</f>
        <v>61.1785</v>
      </c>
      <c r="I46" s="33">
        <f t="shared" si="0"/>
        <v>917677.5</v>
      </c>
      <c r="J46" t="str">
        <f>VLOOKUP(C46,'REGION CLASSIFICATION'!$A$2:$B$67,2,FALSE)</f>
        <v>EU</v>
      </c>
    </row>
    <row r="47" spans="1:10" x14ac:dyDescent="0.35">
      <c r="A47" s="13">
        <v>41425</v>
      </c>
      <c r="B47" s="2" t="s">
        <v>15</v>
      </c>
      <c r="C47" s="2" t="s">
        <v>22</v>
      </c>
      <c r="D47" s="16">
        <v>300</v>
      </c>
      <c r="E47" s="2" t="s">
        <v>9</v>
      </c>
      <c r="F47" s="2" t="s">
        <v>10</v>
      </c>
      <c r="G47" s="16">
        <v>15000</v>
      </c>
      <c r="H47" s="32">
        <f>IF(F47="USD",VLOOKUP(A47,'FOREX CONV'!$A$2:$F$871,2,FALSE),IF(F47="GBP",VLOOKUP(A47,'FOREX CONV'!$A$2:$F$871,3,FALSE),IF(F47="EUR",VLOOKUP(A47,'FOREX CONV'!$A$2:$F$871,4,FALSE),IF(F47="YEN",VLOOKUP(A47,'FOREX CONV'!$A$2:$F$871,5,FALSE),1))))</f>
        <v>56.495800000000003</v>
      </c>
      <c r="I47" s="33">
        <f t="shared" si="0"/>
        <v>847437</v>
      </c>
      <c r="J47" t="str">
        <f>VLOOKUP(C47,'REGION CLASSIFICATION'!$A$2:$B$67,2,FALSE)</f>
        <v>EU</v>
      </c>
    </row>
    <row r="48" spans="1:10" x14ac:dyDescent="0.35">
      <c r="A48" s="13">
        <v>41425</v>
      </c>
      <c r="B48" s="2" t="s">
        <v>15</v>
      </c>
      <c r="C48" s="2" t="s">
        <v>22</v>
      </c>
      <c r="D48" s="16">
        <v>300</v>
      </c>
      <c r="E48" s="2" t="s">
        <v>9</v>
      </c>
      <c r="F48" s="2" t="s">
        <v>10</v>
      </c>
      <c r="G48" s="16">
        <v>15000</v>
      </c>
      <c r="H48" s="32">
        <f>IF(F48="USD",VLOOKUP(A48,'FOREX CONV'!$A$2:$F$871,2,FALSE),IF(F48="GBP",VLOOKUP(A48,'FOREX CONV'!$A$2:$F$871,3,FALSE),IF(F48="EUR",VLOOKUP(A48,'FOREX CONV'!$A$2:$F$871,4,FALSE),IF(F48="YEN",VLOOKUP(A48,'FOREX CONV'!$A$2:$F$871,5,FALSE),1))))</f>
        <v>56.495800000000003</v>
      </c>
      <c r="I48" s="33">
        <f t="shared" si="0"/>
        <v>847437</v>
      </c>
      <c r="J48" t="str">
        <f>VLOOKUP(C48,'REGION CLASSIFICATION'!$A$2:$B$67,2,FALSE)</f>
        <v>EU</v>
      </c>
    </row>
    <row r="49" spans="1:10" x14ac:dyDescent="0.35">
      <c r="A49" s="13">
        <v>41698</v>
      </c>
      <c r="B49" s="2" t="s">
        <v>7</v>
      </c>
      <c r="C49" s="5" t="s">
        <v>23</v>
      </c>
      <c r="D49" s="17">
        <v>1000</v>
      </c>
      <c r="E49" s="5" t="s">
        <v>9</v>
      </c>
      <c r="F49" s="5" t="s">
        <v>10</v>
      </c>
      <c r="G49" s="17">
        <v>33000</v>
      </c>
      <c r="H49" s="32">
        <f>IF(F49="USD",VLOOKUP(A49,'FOREX CONV'!$A$2:$F$871,2,FALSE),IF(F49="GBP",VLOOKUP(A49,'FOREX CONV'!$A$2:$F$871,3,FALSE),IF(F49="EUR",VLOOKUP(A49,'FOREX CONV'!$A$2:$F$871,4,FALSE),IF(F49="YEN",VLOOKUP(A49,'FOREX CONV'!$A$2:$F$871,5,FALSE),1))))</f>
        <v>62.072000000000003</v>
      </c>
      <c r="I49" s="33">
        <f t="shared" si="0"/>
        <v>2048376</v>
      </c>
      <c r="J49" t="str">
        <f>VLOOKUP(C49,'REGION CLASSIFICATION'!$A$2:$B$67,2,FALSE)</f>
        <v>MENA</v>
      </c>
    </row>
    <row r="50" spans="1:10" x14ac:dyDescent="0.35">
      <c r="A50" s="13">
        <v>41485</v>
      </c>
      <c r="B50" s="2" t="s">
        <v>7</v>
      </c>
      <c r="C50" s="2" t="s">
        <v>23</v>
      </c>
      <c r="D50" s="16">
        <v>1500</v>
      </c>
      <c r="E50" s="2" t="s">
        <v>9</v>
      </c>
      <c r="F50" s="2" t="s">
        <v>10</v>
      </c>
      <c r="G50" s="16">
        <v>49500</v>
      </c>
      <c r="H50" s="32">
        <f>IF(F50="USD",VLOOKUP(A50,'FOREX CONV'!$A$2:$F$871,2,FALSE),IF(F50="GBP",VLOOKUP(A50,'FOREX CONV'!$A$2:$F$871,3,FALSE),IF(F50="EUR",VLOOKUP(A50,'FOREX CONV'!$A$2:$F$871,4,FALSE),IF(F50="YEN",VLOOKUP(A50,'FOREX CONV'!$A$2:$F$871,5,FALSE),1))))</f>
        <v>59.828000000000003</v>
      </c>
      <c r="I50" s="33">
        <f t="shared" si="0"/>
        <v>2961486</v>
      </c>
      <c r="J50" t="str">
        <f>VLOOKUP(C50,'REGION CLASSIFICATION'!$A$2:$B$67,2,FALSE)</f>
        <v>MENA</v>
      </c>
    </row>
    <row r="51" spans="1:10" x14ac:dyDescent="0.35">
      <c r="A51" s="13">
        <v>41656</v>
      </c>
      <c r="B51" s="2" t="s">
        <v>7</v>
      </c>
      <c r="C51" s="5" t="s">
        <v>23</v>
      </c>
      <c r="D51" s="17">
        <v>1500</v>
      </c>
      <c r="E51" s="5" t="s">
        <v>9</v>
      </c>
      <c r="F51" s="5" t="s">
        <v>10</v>
      </c>
      <c r="G51" s="17">
        <v>49500</v>
      </c>
      <c r="H51" s="32">
        <f>IF(F51="USD",VLOOKUP(A51,'FOREX CONV'!$A$2:$F$871,2,FALSE),IF(F51="GBP",VLOOKUP(A51,'FOREX CONV'!$A$2:$F$871,3,FALSE),IF(F51="EUR",VLOOKUP(A51,'FOREX CONV'!$A$2:$F$871,4,FALSE),IF(F51="YEN",VLOOKUP(A51,'FOREX CONV'!$A$2:$F$871,5,FALSE),1))))</f>
        <v>61.351799999999997</v>
      </c>
      <c r="I51" s="33">
        <f t="shared" si="0"/>
        <v>3036914.1</v>
      </c>
      <c r="J51" t="str">
        <f>VLOOKUP(C51,'REGION CLASSIFICATION'!$A$2:$B$67,2,FALSE)</f>
        <v>MENA</v>
      </c>
    </row>
    <row r="52" spans="1:10" x14ac:dyDescent="0.35">
      <c r="A52" s="13">
        <v>41416</v>
      </c>
      <c r="B52" s="2" t="s">
        <v>7</v>
      </c>
      <c r="C52" s="2" t="s">
        <v>23</v>
      </c>
      <c r="D52" s="16">
        <v>1000</v>
      </c>
      <c r="E52" s="2" t="s">
        <v>9</v>
      </c>
      <c r="F52" s="2" t="s">
        <v>10</v>
      </c>
      <c r="G52" s="16">
        <v>33000</v>
      </c>
      <c r="H52" s="32">
        <f>IF(F52="USD",VLOOKUP(A52,'FOREX CONV'!$A$2:$F$871,2,FALSE),IF(F52="GBP",VLOOKUP(A52,'FOREX CONV'!$A$2:$F$871,3,FALSE),IF(F52="EUR",VLOOKUP(A52,'FOREX CONV'!$A$2:$F$871,4,FALSE),IF(F52="YEN",VLOOKUP(A52,'FOREX CONV'!$A$2:$F$871,5,FALSE),1))))</f>
        <v>55.521999999999998</v>
      </c>
      <c r="I52" s="33">
        <f t="shared" si="0"/>
        <v>1832226</v>
      </c>
      <c r="J52" t="str">
        <f>VLOOKUP(C52,'REGION CLASSIFICATION'!$A$2:$B$67,2,FALSE)</f>
        <v>MENA</v>
      </c>
    </row>
    <row r="53" spans="1:10" x14ac:dyDescent="0.35">
      <c r="A53" s="13">
        <v>41547</v>
      </c>
      <c r="B53" s="2" t="s">
        <v>7</v>
      </c>
      <c r="C53" s="2" t="s">
        <v>23</v>
      </c>
      <c r="D53" s="16">
        <v>1000</v>
      </c>
      <c r="E53" s="2" t="s">
        <v>9</v>
      </c>
      <c r="F53" s="2" t="s">
        <v>10</v>
      </c>
      <c r="G53" s="16">
        <v>33000</v>
      </c>
      <c r="H53" s="32">
        <f>IF(F53="USD",VLOOKUP(A53,'FOREX CONV'!$A$2:$F$871,2,FALSE),IF(F53="GBP",VLOOKUP(A53,'FOREX CONV'!$A$2:$F$871,3,FALSE),IF(F53="EUR",VLOOKUP(A53,'FOREX CONV'!$A$2:$F$871,4,FALSE),IF(F53="YEN",VLOOKUP(A53,'FOREX CONV'!$A$2:$F$871,5,FALSE),1))))</f>
        <v>62.777000000000001</v>
      </c>
      <c r="I53" s="33">
        <f t="shared" si="0"/>
        <v>2071641</v>
      </c>
      <c r="J53" t="str">
        <f>VLOOKUP(C53,'REGION CLASSIFICATION'!$A$2:$B$67,2,FALSE)</f>
        <v>MENA</v>
      </c>
    </row>
    <row r="54" spans="1:10" x14ac:dyDescent="0.35">
      <c r="A54" s="13">
        <v>41394</v>
      </c>
      <c r="B54" s="2" t="s">
        <v>7</v>
      </c>
      <c r="C54" s="2" t="s">
        <v>23</v>
      </c>
      <c r="D54" s="16">
        <v>1500</v>
      </c>
      <c r="E54" s="2" t="s">
        <v>9</v>
      </c>
      <c r="F54" s="2" t="s">
        <v>10</v>
      </c>
      <c r="G54" s="16">
        <v>49500</v>
      </c>
      <c r="H54" s="32">
        <f>IF(F54="USD",VLOOKUP(A54,'FOREX CONV'!$A$2:$F$871,2,FALSE),IF(F54="GBP",VLOOKUP(A54,'FOREX CONV'!$A$2:$F$871,3,FALSE),IF(F54="EUR",VLOOKUP(A54,'FOREX CONV'!$A$2:$F$871,4,FALSE),IF(F54="YEN",VLOOKUP(A54,'FOREX CONV'!$A$2:$F$871,5,FALSE),1))))</f>
        <v>54.219000000000001</v>
      </c>
      <c r="I54" s="33">
        <f t="shared" si="0"/>
        <v>2683840.5</v>
      </c>
      <c r="J54" t="str">
        <f>VLOOKUP(C54,'REGION CLASSIFICATION'!$A$2:$B$67,2,FALSE)</f>
        <v>MENA</v>
      </c>
    </row>
    <row r="55" spans="1:10" x14ac:dyDescent="0.35">
      <c r="A55" s="13">
        <v>41594</v>
      </c>
      <c r="B55" s="2" t="s">
        <v>7</v>
      </c>
      <c r="C55" s="2" t="s">
        <v>24</v>
      </c>
      <c r="D55" s="16">
        <v>1000</v>
      </c>
      <c r="E55" s="2" t="s">
        <v>9</v>
      </c>
      <c r="F55" s="2" t="s">
        <v>10</v>
      </c>
      <c r="G55" s="16">
        <v>30000</v>
      </c>
      <c r="H55" s="32">
        <f>IF(F55="USD",VLOOKUP(A55,'FOREX CONV'!$A$2:$F$871,2,FALSE),IF(F55="GBP",VLOOKUP(A55,'FOREX CONV'!$A$2:$F$871,3,FALSE),IF(F55="EUR",VLOOKUP(A55,'FOREX CONV'!$A$2:$F$871,4,FALSE),IF(F55="YEN",VLOOKUP(A55,'FOREX CONV'!$A$2:$F$871,5,FALSE),1))))</f>
        <v>63.064500000000002</v>
      </c>
      <c r="I55" s="33">
        <f t="shared" si="0"/>
        <v>1891935</v>
      </c>
      <c r="J55" t="str">
        <f>VLOOKUP(C55,'REGION CLASSIFICATION'!$A$2:$B$67,2,FALSE)</f>
        <v>LATAM</v>
      </c>
    </row>
    <row r="56" spans="1:10" x14ac:dyDescent="0.35">
      <c r="A56" s="13">
        <v>41594</v>
      </c>
      <c r="B56" s="2" t="s">
        <v>7</v>
      </c>
      <c r="C56" s="2" t="s">
        <v>24</v>
      </c>
      <c r="D56" s="16">
        <v>500</v>
      </c>
      <c r="E56" s="2" t="s">
        <v>9</v>
      </c>
      <c r="F56" s="2" t="s">
        <v>10</v>
      </c>
      <c r="G56" s="16">
        <v>15000</v>
      </c>
      <c r="H56" s="32">
        <f>IF(F56="USD",VLOOKUP(A56,'FOREX CONV'!$A$2:$F$871,2,FALSE),IF(F56="GBP",VLOOKUP(A56,'FOREX CONV'!$A$2:$F$871,3,FALSE),IF(F56="EUR",VLOOKUP(A56,'FOREX CONV'!$A$2:$F$871,4,FALSE),IF(F56="YEN",VLOOKUP(A56,'FOREX CONV'!$A$2:$F$871,5,FALSE),1))))</f>
        <v>63.064500000000002</v>
      </c>
      <c r="I56" s="33">
        <f t="shared" si="0"/>
        <v>945967.5</v>
      </c>
      <c r="J56" t="str">
        <f>VLOOKUP(C56,'REGION CLASSIFICATION'!$A$2:$B$67,2,FALSE)</f>
        <v>LATAM</v>
      </c>
    </row>
    <row r="57" spans="1:10" x14ac:dyDescent="0.35">
      <c r="A57" s="13">
        <v>41729</v>
      </c>
      <c r="B57" s="2" t="s">
        <v>25</v>
      </c>
      <c r="C57" s="6" t="s">
        <v>26</v>
      </c>
      <c r="D57" s="18">
        <v>102</v>
      </c>
      <c r="E57" s="6" t="s">
        <v>9</v>
      </c>
      <c r="F57" s="6" t="s">
        <v>27</v>
      </c>
      <c r="G57" s="18">
        <v>7945.8</v>
      </c>
      <c r="H57" s="32">
        <f>IF(F57="USD",VLOOKUP(A57,'FOREX CONV'!$A$2:$F$871,2,FALSE),IF(F57="GBP",VLOOKUP(A57,'FOREX CONV'!$A$2:$F$871,3,FALSE),IF(F57="EUR",VLOOKUP(A57,'FOREX CONV'!$A$2:$F$871,4,FALSE),IF(F57="YEN",VLOOKUP(A57,'FOREX CONV'!$A$2:$F$871,5,FALSE),1))))</f>
        <v>82.576499999999996</v>
      </c>
      <c r="I57" s="33">
        <f t="shared" si="0"/>
        <v>656136.35369999998</v>
      </c>
      <c r="J57" t="str">
        <f>VLOOKUP(C57,'REGION CLASSIFICATION'!$A$2:$B$67,2,FALSE)</f>
        <v>EU</v>
      </c>
    </row>
    <row r="58" spans="1:10" x14ac:dyDescent="0.35">
      <c r="A58" s="13">
        <v>41565</v>
      </c>
      <c r="B58" s="2" t="s">
        <v>13</v>
      </c>
      <c r="C58" s="2" t="s">
        <v>26</v>
      </c>
      <c r="D58" s="16">
        <v>1</v>
      </c>
      <c r="E58" s="2" t="s">
        <v>9</v>
      </c>
      <c r="F58" s="2" t="s">
        <v>10</v>
      </c>
      <c r="G58" s="16">
        <v>400</v>
      </c>
      <c r="H58" s="32">
        <f>IF(F58="USD",VLOOKUP(A58,'FOREX CONV'!$A$2:$F$871,2,FALSE),IF(F58="GBP",VLOOKUP(A58,'FOREX CONV'!$A$2:$F$871,3,FALSE),IF(F58="EUR",VLOOKUP(A58,'FOREX CONV'!$A$2:$F$871,4,FALSE),IF(F58="YEN",VLOOKUP(A58,'FOREX CONV'!$A$2:$F$871,5,FALSE),1))))</f>
        <v>61.276000000000003</v>
      </c>
      <c r="I58" s="33">
        <f t="shared" si="0"/>
        <v>24510.400000000001</v>
      </c>
      <c r="J58" t="str">
        <f>VLOOKUP(C58,'REGION CLASSIFICATION'!$A$2:$B$67,2,FALSE)</f>
        <v>EU</v>
      </c>
    </row>
    <row r="59" spans="1:10" x14ac:dyDescent="0.35">
      <c r="A59" s="13">
        <v>41626</v>
      </c>
      <c r="B59" s="2" t="s">
        <v>15</v>
      </c>
      <c r="C59" s="2" t="s">
        <v>28</v>
      </c>
      <c r="D59" s="16">
        <v>500</v>
      </c>
      <c r="E59" s="2" t="s">
        <v>9</v>
      </c>
      <c r="F59" s="2" t="s">
        <v>27</v>
      </c>
      <c r="G59" s="16">
        <v>16500</v>
      </c>
      <c r="H59" s="32">
        <f>IF(F59="USD",VLOOKUP(A59,'FOREX CONV'!$A$2:$F$871,2,FALSE),IF(F59="GBP",VLOOKUP(A59,'FOREX CONV'!$A$2:$F$871,3,FALSE),IF(F59="EUR",VLOOKUP(A59,'FOREX CONV'!$A$2:$F$871,4,FALSE),IF(F59="YEN",VLOOKUP(A59,'FOREX CONV'!$A$2:$F$871,5,FALSE),1))))</f>
        <v>85.269199999999998</v>
      </c>
      <c r="I59" s="33">
        <f t="shared" si="0"/>
        <v>1406941.8</v>
      </c>
      <c r="J59" t="str">
        <f>VLOOKUP(C59,'REGION CLASSIFICATION'!$A$2:$B$67,2,FALSE)</f>
        <v>EU</v>
      </c>
    </row>
    <row r="60" spans="1:10" x14ac:dyDescent="0.35">
      <c r="A60" s="13">
        <v>41418</v>
      </c>
      <c r="B60" s="2" t="s">
        <v>15</v>
      </c>
      <c r="C60" s="2" t="s">
        <v>28</v>
      </c>
      <c r="D60" s="16">
        <v>1000</v>
      </c>
      <c r="E60" s="2" t="s">
        <v>9</v>
      </c>
      <c r="F60" s="2" t="s">
        <v>10</v>
      </c>
      <c r="G60" s="16">
        <v>51750</v>
      </c>
      <c r="H60" s="32">
        <f>IF(F60="USD",VLOOKUP(A60,'FOREX CONV'!$A$2:$F$871,2,FALSE),IF(F60="GBP",VLOOKUP(A60,'FOREX CONV'!$A$2:$F$871,3,FALSE),IF(F60="EUR",VLOOKUP(A60,'FOREX CONV'!$A$2:$F$871,4,FALSE),IF(F60="YEN",VLOOKUP(A60,'FOREX CONV'!$A$2:$F$871,5,FALSE),1))))</f>
        <v>55.607500000000002</v>
      </c>
      <c r="I60" s="33">
        <f t="shared" si="0"/>
        <v>2877688.125</v>
      </c>
      <c r="J60" t="str">
        <f>VLOOKUP(C60,'REGION CLASSIFICATION'!$A$2:$B$67,2,FALSE)</f>
        <v>EU</v>
      </c>
    </row>
    <row r="61" spans="1:10" x14ac:dyDescent="0.35">
      <c r="A61" s="13">
        <v>41444</v>
      </c>
      <c r="B61" s="2" t="s">
        <v>25</v>
      </c>
      <c r="C61" s="2" t="s">
        <v>28</v>
      </c>
      <c r="D61" s="16">
        <v>3</v>
      </c>
      <c r="E61" s="2" t="s">
        <v>9</v>
      </c>
      <c r="F61" s="2" t="s">
        <v>10</v>
      </c>
      <c r="G61" s="16">
        <v>300</v>
      </c>
      <c r="H61" s="32">
        <f>IF(F61="USD",VLOOKUP(A61,'FOREX CONV'!$A$2:$F$871,2,FALSE),IF(F61="GBP",VLOOKUP(A61,'FOREX CONV'!$A$2:$F$871,3,FALSE),IF(F61="EUR",VLOOKUP(A61,'FOREX CONV'!$A$2:$F$871,4,FALSE),IF(F61="YEN",VLOOKUP(A61,'FOREX CONV'!$A$2:$F$871,5,FALSE),1))))</f>
        <v>58.744500000000002</v>
      </c>
      <c r="I61" s="33">
        <f t="shared" si="0"/>
        <v>17623.350000000002</v>
      </c>
      <c r="J61" t="str">
        <f>VLOOKUP(C61,'REGION CLASSIFICATION'!$A$2:$B$67,2,FALSE)</f>
        <v>EU</v>
      </c>
    </row>
    <row r="62" spans="1:10" x14ac:dyDescent="0.35">
      <c r="A62" s="13">
        <v>41455</v>
      </c>
      <c r="B62" s="2" t="s">
        <v>11</v>
      </c>
      <c r="C62" s="2" t="s">
        <v>28</v>
      </c>
      <c r="D62" s="16">
        <v>24</v>
      </c>
      <c r="E62" s="2" t="s">
        <v>9</v>
      </c>
      <c r="F62" s="2" t="s">
        <v>27</v>
      </c>
      <c r="G62" s="16">
        <v>4680</v>
      </c>
      <c r="H62" s="32">
        <f>IF(F62="USD",VLOOKUP(A62,'FOREX CONV'!$A$2:$F$871,2,FALSE),IF(F62="GBP",VLOOKUP(A62,'FOREX CONV'!$A$2:$F$871,3,FALSE),IF(F62="EUR",VLOOKUP(A62,'FOREX CONV'!$A$2:$F$871,4,FALSE),IF(F62="YEN",VLOOKUP(A62,'FOREX CONV'!$A$2:$F$871,5,FALSE),1))))</f>
        <v>77.975999999999999</v>
      </c>
      <c r="I62" s="33">
        <f t="shared" si="0"/>
        <v>364927.68</v>
      </c>
      <c r="J62" t="str">
        <f>VLOOKUP(C62,'REGION CLASSIFICATION'!$A$2:$B$67,2,FALSE)</f>
        <v>EU</v>
      </c>
    </row>
    <row r="63" spans="1:10" x14ac:dyDescent="0.35">
      <c r="A63" s="13">
        <v>41544</v>
      </c>
      <c r="B63" s="2" t="s">
        <v>11</v>
      </c>
      <c r="C63" s="2" t="s">
        <v>28</v>
      </c>
      <c r="D63" s="16">
        <v>24</v>
      </c>
      <c r="E63" s="2" t="s">
        <v>9</v>
      </c>
      <c r="F63" s="2" t="s">
        <v>27</v>
      </c>
      <c r="G63" s="16">
        <v>4680</v>
      </c>
      <c r="H63" s="32">
        <f>IF(F63="USD",VLOOKUP(A63,'FOREX CONV'!$A$2:$F$871,2,FALSE),IF(F63="GBP",VLOOKUP(A63,'FOREX CONV'!$A$2:$F$871,3,FALSE),IF(F63="EUR",VLOOKUP(A63,'FOREX CONV'!$A$2:$F$871,4,FALSE),IF(F63="YEN",VLOOKUP(A63,'FOREX CONV'!$A$2:$F$871,5,FALSE),1))))</f>
        <v>83.42</v>
      </c>
      <c r="I63" s="33">
        <f t="shared" si="0"/>
        <v>390405.60000000003</v>
      </c>
      <c r="J63" t="str">
        <f>VLOOKUP(C63,'REGION CLASSIFICATION'!$A$2:$B$67,2,FALSE)</f>
        <v>EU</v>
      </c>
    </row>
    <row r="64" spans="1:10" x14ac:dyDescent="0.35">
      <c r="A64" s="13">
        <v>41729</v>
      </c>
      <c r="B64" s="2" t="s">
        <v>11</v>
      </c>
      <c r="C64" s="6" t="s">
        <v>28</v>
      </c>
      <c r="D64" s="18">
        <v>25</v>
      </c>
      <c r="E64" s="6" t="s">
        <v>9</v>
      </c>
      <c r="F64" s="6" t="s">
        <v>10</v>
      </c>
      <c r="G64" s="18">
        <v>9375</v>
      </c>
      <c r="H64" s="32">
        <f>IF(F64="USD",VLOOKUP(A64,'FOREX CONV'!$A$2:$F$871,2,FALSE),IF(F64="GBP",VLOOKUP(A64,'FOREX CONV'!$A$2:$F$871,3,FALSE),IF(F64="EUR",VLOOKUP(A64,'FOREX CONV'!$A$2:$F$871,4,FALSE),IF(F64="YEN",VLOOKUP(A64,'FOREX CONV'!$A$2:$F$871,5,FALSE),1))))</f>
        <v>60.099800000000002</v>
      </c>
      <c r="I64" s="33">
        <f t="shared" si="0"/>
        <v>563435.625</v>
      </c>
      <c r="J64" t="str">
        <f>VLOOKUP(C64,'REGION CLASSIFICATION'!$A$2:$B$67,2,FALSE)</f>
        <v>EU</v>
      </c>
    </row>
    <row r="65" spans="1:10" x14ac:dyDescent="0.35">
      <c r="A65" s="13">
        <v>41565</v>
      </c>
      <c r="B65" s="2" t="s">
        <v>11</v>
      </c>
      <c r="C65" s="2" t="s">
        <v>28</v>
      </c>
      <c r="D65" s="16">
        <v>72</v>
      </c>
      <c r="E65" s="2" t="s">
        <v>9</v>
      </c>
      <c r="F65" s="2" t="s">
        <v>27</v>
      </c>
      <c r="G65" s="16">
        <v>14040</v>
      </c>
      <c r="H65" s="32">
        <f>IF(F65="USD",VLOOKUP(A65,'FOREX CONV'!$A$2:$F$871,2,FALSE),IF(F65="GBP",VLOOKUP(A65,'FOREX CONV'!$A$2:$F$871,3,FALSE),IF(F65="EUR",VLOOKUP(A65,'FOREX CONV'!$A$2:$F$871,4,FALSE),IF(F65="YEN",VLOOKUP(A65,'FOREX CONV'!$A$2:$F$871,5,FALSE),1))))</f>
        <v>83.801000000000002</v>
      </c>
      <c r="I65" s="33">
        <f t="shared" si="0"/>
        <v>1176566.04</v>
      </c>
      <c r="J65" t="str">
        <f>VLOOKUP(C65,'REGION CLASSIFICATION'!$A$2:$B$67,2,FALSE)</f>
        <v>EU</v>
      </c>
    </row>
    <row r="66" spans="1:10" x14ac:dyDescent="0.35">
      <c r="A66" s="13">
        <v>41719</v>
      </c>
      <c r="B66" s="2" t="s">
        <v>15</v>
      </c>
      <c r="C66" s="6" t="s">
        <v>28</v>
      </c>
      <c r="D66" s="18">
        <v>1200</v>
      </c>
      <c r="E66" s="6" t="s">
        <v>9</v>
      </c>
      <c r="F66" s="6" t="s">
        <v>10</v>
      </c>
      <c r="G66" s="18">
        <v>63600</v>
      </c>
      <c r="H66" s="32">
        <f>IF(F66="USD",VLOOKUP(A66,'FOREX CONV'!$A$2:$F$871,2,FALSE),IF(F66="GBP",VLOOKUP(A66,'FOREX CONV'!$A$2:$F$871,3,FALSE),IF(F66="EUR",VLOOKUP(A66,'FOREX CONV'!$A$2:$F$871,4,FALSE),IF(F66="YEN",VLOOKUP(A66,'FOREX CONV'!$A$2:$F$871,5,FALSE),1))))</f>
        <v>61.046500000000002</v>
      </c>
      <c r="I66" s="33">
        <f t="shared" si="0"/>
        <v>3882557.4</v>
      </c>
      <c r="J66" t="str">
        <f>VLOOKUP(C66,'REGION CLASSIFICATION'!$A$2:$B$67,2,FALSE)</f>
        <v>EU</v>
      </c>
    </row>
    <row r="67" spans="1:10" x14ac:dyDescent="0.35">
      <c r="A67" s="13">
        <v>41430</v>
      </c>
      <c r="B67" s="2" t="s">
        <v>15</v>
      </c>
      <c r="C67" s="2" t="s">
        <v>28</v>
      </c>
      <c r="D67" s="16">
        <v>2500</v>
      </c>
      <c r="E67" s="2" t="s">
        <v>9</v>
      </c>
      <c r="F67" s="2" t="s">
        <v>27</v>
      </c>
      <c r="G67" s="16">
        <v>85000</v>
      </c>
      <c r="H67" s="32">
        <f>IF(F67="USD",VLOOKUP(A67,'FOREX CONV'!$A$2:$F$871,2,FALSE),IF(F67="GBP",VLOOKUP(A67,'FOREX CONV'!$A$2:$F$871,3,FALSE),IF(F67="EUR",VLOOKUP(A67,'FOREX CONV'!$A$2:$F$871,4,FALSE),IF(F67="YEN",VLOOKUP(A67,'FOREX CONV'!$A$2:$F$871,5,FALSE),1))))</f>
        <v>70.720299999999995</v>
      </c>
      <c r="I67" s="33">
        <f t="shared" ref="I67:I130" si="1">G67*H67</f>
        <v>6011225.5</v>
      </c>
      <c r="J67" t="str">
        <f>VLOOKUP(C67,'REGION CLASSIFICATION'!$A$2:$B$67,2,FALSE)</f>
        <v>EU</v>
      </c>
    </row>
    <row r="68" spans="1:10" x14ac:dyDescent="0.35">
      <c r="A68" s="13">
        <v>41452</v>
      </c>
      <c r="B68" s="2" t="s">
        <v>15</v>
      </c>
      <c r="C68" s="2" t="s">
        <v>28</v>
      </c>
      <c r="D68" s="16">
        <v>6000</v>
      </c>
      <c r="E68" s="2" t="s">
        <v>9</v>
      </c>
      <c r="F68" s="2" t="s">
        <v>27</v>
      </c>
      <c r="G68" s="16">
        <v>198000</v>
      </c>
      <c r="H68" s="32">
        <f>IF(F68="USD",VLOOKUP(A68,'FOREX CONV'!$A$2:$F$871,2,FALSE),IF(F68="GBP",VLOOKUP(A68,'FOREX CONV'!$A$2:$F$871,3,FALSE),IF(F68="EUR",VLOOKUP(A68,'FOREX CONV'!$A$2:$F$871,4,FALSE),IF(F68="YEN",VLOOKUP(A68,'FOREX CONV'!$A$2:$F$871,5,FALSE),1))))</f>
        <v>78.941199999999995</v>
      </c>
      <c r="I68" s="33">
        <f t="shared" si="1"/>
        <v>15630357.6</v>
      </c>
      <c r="J68" t="str">
        <f>VLOOKUP(C68,'REGION CLASSIFICATION'!$A$2:$B$67,2,FALSE)</f>
        <v>EU</v>
      </c>
    </row>
    <row r="69" spans="1:10" x14ac:dyDescent="0.35">
      <c r="A69" s="13">
        <v>41449</v>
      </c>
      <c r="B69" s="2" t="s">
        <v>11</v>
      </c>
      <c r="C69" s="2" t="s">
        <v>28</v>
      </c>
      <c r="D69" s="16">
        <v>24</v>
      </c>
      <c r="E69" s="2" t="s">
        <v>9</v>
      </c>
      <c r="F69" s="2" t="s">
        <v>10</v>
      </c>
      <c r="G69" s="16">
        <v>14400</v>
      </c>
      <c r="H69" s="32">
        <f>IF(F69="USD",VLOOKUP(A69,'FOREX CONV'!$A$2:$F$871,2,FALSE),IF(F69="GBP",VLOOKUP(A69,'FOREX CONV'!$A$2:$F$871,3,FALSE),IF(F69="EUR",VLOOKUP(A69,'FOREX CONV'!$A$2:$F$871,4,FALSE),IF(F69="YEN",VLOOKUP(A69,'FOREX CONV'!$A$2:$F$871,5,FALSE),1))))</f>
        <v>59.734000000000002</v>
      </c>
      <c r="I69" s="33">
        <f t="shared" si="1"/>
        <v>860169.6</v>
      </c>
      <c r="J69" t="str">
        <f>VLOOKUP(C69,'REGION CLASSIFICATION'!$A$2:$B$67,2,FALSE)</f>
        <v>EU</v>
      </c>
    </row>
    <row r="70" spans="1:10" x14ac:dyDescent="0.35">
      <c r="A70" s="13">
        <v>41516</v>
      </c>
      <c r="B70" s="2" t="s">
        <v>11</v>
      </c>
      <c r="C70" s="2" t="s">
        <v>28</v>
      </c>
      <c r="D70" s="16">
        <v>24</v>
      </c>
      <c r="E70" s="2" t="s">
        <v>9</v>
      </c>
      <c r="F70" s="2" t="s">
        <v>27</v>
      </c>
      <c r="G70" s="16">
        <v>4680</v>
      </c>
      <c r="H70" s="32">
        <f>IF(F70="USD",VLOOKUP(A70,'FOREX CONV'!$A$2:$F$871,2,FALSE),IF(F70="GBP",VLOOKUP(A70,'FOREX CONV'!$A$2:$F$871,3,FALSE),IF(F70="EUR",VLOOKUP(A70,'FOREX CONV'!$A$2:$F$871,4,FALSE),IF(F70="YEN",VLOOKUP(A70,'FOREX CONV'!$A$2:$F$871,5,FALSE),1))))</f>
        <v>88.160499999999999</v>
      </c>
      <c r="I70" s="33">
        <f t="shared" si="1"/>
        <v>412591.14</v>
      </c>
      <c r="J70" t="str">
        <f>VLOOKUP(C70,'REGION CLASSIFICATION'!$A$2:$B$67,2,FALSE)</f>
        <v>EU</v>
      </c>
    </row>
    <row r="71" spans="1:10" x14ac:dyDescent="0.35">
      <c r="A71" s="13">
        <v>41724</v>
      </c>
      <c r="B71" s="2" t="s">
        <v>11</v>
      </c>
      <c r="C71" s="6" t="s">
        <v>28</v>
      </c>
      <c r="D71" s="18">
        <v>30.7</v>
      </c>
      <c r="E71" s="6" t="s">
        <v>9</v>
      </c>
      <c r="F71" s="6" t="s">
        <v>10</v>
      </c>
      <c r="G71" s="18">
        <v>19699.28</v>
      </c>
      <c r="H71" s="32">
        <f>IF(F71="USD",VLOOKUP(A71,'FOREX CONV'!$A$2:$F$871,2,FALSE),IF(F71="GBP",VLOOKUP(A71,'FOREX CONV'!$A$2:$F$871,3,FALSE),IF(F71="EUR",VLOOKUP(A71,'FOREX CONV'!$A$2:$F$871,4,FALSE),IF(F71="YEN",VLOOKUP(A71,'FOREX CONV'!$A$2:$F$871,5,FALSE),1))))</f>
        <v>60.172499999999999</v>
      </c>
      <c r="I71" s="33">
        <f t="shared" si="1"/>
        <v>1185354.9257999999</v>
      </c>
      <c r="J71" t="str">
        <f>VLOOKUP(C71,'REGION CLASSIFICATION'!$A$2:$B$67,2,FALSE)</f>
        <v>EU</v>
      </c>
    </row>
    <row r="72" spans="1:10" x14ac:dyDescent="0.35">
      <c r="A72" s="13">
        <v>41729</v>
      </c>
      <c r="B72" s="2" t="s">
        <v>11</v>
      </c>
      <c r="C72" s="6" t="s">
        <v>28</v>
      </c>
      <c r="D72" s="18">
        <v>48</v>
      </c>
      <c r="E72" s="6" t="s">
        <v>9</v>
      </c>
      <c r="F72" s="6" t="s">
        <v>10</v>
      </c>
      <c r="G72" s="18">
        <v>9360</v>
      </c>
      <c r="H72" s="32">
        <f>IF(F72="USD",VLOOKUP(A72,'FOREX CONV'!$A$2:$F$871,2,FALSE),IF(F72="GBP",VLOOKUP(A72,'FOREX CONV'!$A$2:$F$871,3,FALSE),IF(F72="EUR",VLOOKUP(A72,'FOREX CONV'!$A$2:$F$871,4,FALSE),IF(F72="YEN",VLOOKUP(A72,'FOREX CONV'!$A$2:$F$871,5,FALSE),1))))</f>
        <v>60.099800000000002</v>
      </c>
      <c r="I72" s="33">
        <f t="shared" si="1"/>
        <v>562534.12800000003</v>
      </c>
      <c r="J72" t="str">
        <f>VLOOKUP(C72,'REGION CLASSIFICATION'!$A$2:$B$67,2,FALSE)</f>
        <v>EU</v>
      </c>
    </row>
    <row r="73" spans="1:10" x14ac:dyDescent="0.35">
      <c r="A73" s="13">
        <v>41729</v>
      </c>
      <c r="B73" s="2" t="s">
        <v>11</v>
      </c>
      <c r="C73" s="6" t="s">
        <v>28</v>
      </c>
      <c r="D73" s="18">
        <v>50</v>
      </c>
      <c r="E73" s="6" t="s">
        <v>9</v>
      </c>
      <c r="F73" s="6" t="s">
        <v>27</v>
      </c>
      <c r="G73" s="18">
        <v>13500</v>
      </c>
      <c r="H73" s="32">
        <f>IF(F73="USD",VLOOKUP(A73,'FOREX CONV'!$A$2:$F$871,2,FALSE),IF(F73="GBP",VLOOKUP(A73,'FOREX CONV'!$A$2:$F$871,3,FALSE),IF(F73="EUR",VLOOKUP(A73,'FOREX CONV'!$A$2:$F$871,4,FALSE),IF(F73="YEN",VLOOKUP(A73,'FOREX CONV'!$A$2:$F$871,5,FALSE),1))))</f>
        <v>82.576499999999996</v>
      </c>
      <c r="I73" s="33">
        <f t="shared" si="1"/>
        <v>1114782.75</v>
      </c>
      <c r="J73" t="str">
        <f>VLOOKUP(C73,'REGION CLASSIFICATION'!$A$2:$B$67,2,FALSE)</f>
        <v>EU</v>
      </c>
    </row>
    <row r="74" spans="1:10" x14ac:dyDescent="0.35">
      <c r="A74" s="13">
        <v>41670</v>
      </c>
      <c r="B74" s="2" t="s">
        <v>15</v>
      </c>
      <c r="C74" s="5" t="s">
        <v>28</v>
      </c>
      <c r="D74" s="17">
        <v>500</v>
      </c>
      <c r="E74" s="5" t="s">
        <v>9</v>
      </c>
      <c r="F74" s="5" t="s">
        <v>10</v>
      </c>
      <c r="G74" s="17">
        <v>25875</v>
      </c>
      <c r="H74" s="32">
        <f>IF(F74="USD",VLOOKUP(A74,'FOREX CONV'!$A$2:$F$871,2,FALSE),IF(F74="GBP",VLOOKUP(A74,'FOREX CONV'!$A$2:$F$871,3,FALSE),IF(F74="EUR",VLOOKUP(A74,'FOREX CONV'!$A$2:$F$871,4,FALSE),IF(F74="YEN",VLOOKUP(A74,'FOREX CONV'!$A$2:$F$871,5,FALSE),1))))</f>
        <v>62.476799999999997</v>
      </c>
      <c r="I74" s="33">
        <f t="shared" si="1"/>
        <v>1616587.2</v>
      </c>
      <c r="J74" t="str">
        <f>VLOOKUP(C74,'REGION CLASSIFICATION'!$A$2:$B$67,2,FALSE)</f>
        <v>EU</v>
      </c>
    </row>
    <row r="75" spans="1:10" x14ac:dyDescent="0.35">
      <c r="A75" s="13">
        <v>41529</v>
      </c>
      <c r="B75" s="2" t="s">
        <v>15</v>
      </c>
      <c r="C75" s="2" t="s">
        <v>28</v>
      </c>
      <c r="D75" s="16">
        <v>1000</v>
      </c>
      <c r="E75" s="2" t="s">
        <v>9</v>
      </c>
      <c r="F75" s="2" t="s">
        <v>10</v>
      </c>
      <c r="G75" s="16">
        <v>51750</v>
      </c>
      <c r="H75" s="32">
        <f>IF(F75="USD",VLOOKUP(A75,'FOREX CONV'!$A$2:$F$871,2,FALSE),IF(F75="GBP",VLOOKUP(A75,'FOREX CONV'!$A$2:$F$871,3,FALSE),IF(F75="EUR",VLOOKUP(A75,'FOREX CONV'!$A$2:$F$871,4,FALSE),IF(F75="YEN",VLOOKUP(A75,'FOREX CONV'!$A$2:$F$871,5,FALSE),1))))</f>
        <v>61.1785</v>
      </c>
      <c r="I75" s="33">
        <f t="shared" si="1"/>
        <v>3165987.375</v>
      </c>
      <c r="J75" t="str">
        <f>VLOOKUP(C75,'REGION CLASSIFICATION'!$A$2:$B$67,2,FALSE)</f>
        <v>EU</v>
      </c>
    </row>
    <row r="76" spans="1:10" x14ac:dyDescent="0.35">
      <c r="A76" s="13">
        <v>41484</v>
      </c>
      <c r="B76" s="2" t="s">
        <v>11</v>
      </c>
      <c r="C76" s="2" t="s">
        <v>28</v>
      </c>
      <c r="D76" s="16">
        <v>0.2</v>
      </c>
      <c r="E76" s="2" t="s">
        <v>9</v>
      </c>
      <c r="F76" s="2" t="s">
        <v>10</v>
      </c>
      <c r="G76" s="16">
        <v>500</v>
      </c>
      <c r="H76" s="32">
        <f>IF(F76="USD",VLOOKUP(A76,'FOREX CONV'!$A$2:$F$871,2,FALSE),IF(F76="GBP",VLOOKUP(A76,'FOREX CONV'!$A$2:$F$871,3,FALSE),IF(F76="EUR",VLOOKUP(A76,'FOREX CONV'!$A$2:$F$871,4,FALSE),IF(F76="YEN",VLOOKUP(A76,'FOREX CONV'!$A$2:$F$871,5,FALSE),1))))</f>
        <v>59.296999999999997</v>
      </c>
      <c r="I76" s="33">
        <f t="shared" si="1"/>
        <v>29648.5</v>
      </c>
      <c r="J76" t="str">
        <f>VLOOKUP(C76,'REGION CLASSIFICATION'!$A$2:$B$67,2,FALSE)</f>
        <v>EU</v>
      </c>
    </row>
    <row r="77" spans="1:10" x14ac:dyDescent="0.35">
      <c r="A77" s="13">
        <v>41428</v>
      </c>
      <c r="B77" s="2" t="s">
        <v>11</v>
      </c>
      <c r="C77" s="2" t="s">
        <v>28</v>
      </c>
      <c r="D77" s="16">
        <v>24</v>
      </c>
      <c r="E77" s="2" t="s">
        <v>9</v>
      </c>
      <c r="F77" s="2" t="s">
        <v>27</v>
      </c>
      <c r="G77" s="16">
        <v>4680</v>
      </c>
      <c r="H77" s="32">
        <f>IF(F77="USD",VLOOKUP(A77,'FOREX CONV'!$A$2:$F$871,2,FALSE),IF(F77="GBP",VLOOKUP(A77,'FOREX CONV'!$A$2:$F$871,3,FALSE),IF(F77="EUR",VLOOKUP(A77,'FOREX CONV'!$A$2:$F$871,4,FALSE),IF(F77="YEN",VLOOKUP(A77,'FOREX CONV'!$A$2:$F$871,5,FALSE),1))))</f>
        <v>73.680700000000002</v>
      </c>
      <c r="I77" s="33">
        <f t="shared" si="1"/>
        <v>344825.67600000004</v>
      </c>
      <c r="J77" t="str">
        <f>VLOOKUP(C77,'REGION CLASSIFICATION'!$A$2:$B$67,2,FALSE)</f>
        <v>EU</v>
      </c>
    </row>
    <row r="78" spans="1:10" x14ac:dyDescent="0.35">
      <c r="A78" s="13">
        <v>41516</v>
      </c>
      <c r="B78" s="2" t="s">
        <v>11</v>
      </c>
      <c r="C78" s="2" t="s">
        <v>28</v>
      </c>
      <c r="D78" s="16">
        <v>24</v>
      </c>
      <c r="E78" s="2" t="s">
        <v>9</v>
      </c>
      <c r="F78" s="2" t="s">
        <v>27</v>
      </c>
      <c r="G78" s="16">
        <v>4680</v>
      </c>
      <c r="H78" s="32">
        <f>IF(F78="USD",VLOOKUP(A78,'FOREX CONV'!$A$2:$F$871,2,FALSE),IF(F78="GBP",VLOOKUP(A78,'FOREX CONV'!$A$2:$F$871,3,FALSE),IF(F78="EUR",VLOOKUP(A78,'FOREX CONV'!$A$2:$F$871,4,FALSE),IF(F78="YEN",VLOOKUP(A78,'FOREX CONV'!$A$2:$F$871,5,FALSE),1))))</f>
        <v>88.160499999999999</v>
      </c>
      <c r="I78" s="33">
        <f t="shared" si="1"/>
        <v>412591.14</v>
      </c>
      <c r="J78" t="str">
        <f>VLOOKUP(C78,'REGION CLASSIFICATION'!$A$2:$B$67,2,FALSE)</f>
        <v>EU</v>
      </c>
    </row>
    <row r="79" spans="1:10" x14ac:dyDescent="0.35">
      <c r="A79" s="13">
        <v>41401</v>
      </c>
      <c r="B79" s="2" t="s">
        <v>11</v>
      </c>
      <c r="C79" s="2" t="s">
        <v>28</v>
      </c>
      <c r="D79" s="16">
        <v>48</v>
      </c>
      <c r="E79" s="2" t="s">
        <v>9</v>
      </c>
      <c r="F79" s="2" t="s">
        <v>27</v>
      </c>
      <c r="G79" s="16">
        <v>9360</v>
      </c>
      <c r="H79" s="32">
        <f>IF(F79="USD",VLOOKUP(A79,'FOREX CONV'!$A$2:$F$871,2,FALSE),IF(F79="GBP",VLOOKUP(A79,'FOREX CONV'!$A$2:$F$871,3,FALSE),IF(F79="EUR",VLOOKUP(A79,'FOREX CONV'!$A$2:$F$871,4,FALSE),IF(F79="YEN",VLOOKUP(A79,'FOREX CONV'!$A$2:$F$871,5,FALSE),1))))</f>
        <v>77.808499999999995</v>
      </c>
      <c r="I79" s="33">
        <f t="shared" si="1"/>
        <v>728287.55999999994</v>
      </c>
      <c r="J79" t="str">
        <f>VLOOKUP(C79,'REGION CLASSIFICATION'!$A$2:$B$67,2,FALSE)</f>
        <v>EU</v>
      </c>
    </row>
    <row r="80" spans="1:10" x14ac:dyDescent="0.35">
      <c r="A80" s="13">
        <v>41418</v>
      </c>
      <c r="B80" s="2" t="s">
        <v>15</v>
      </c>
      <c r="C80" s="2" t="s">
        <v>28</v>
      </c>
      <c r="D80" s="16">
        <v>1000</v>
      </c>
      <c r="E80" s="2" t="s">
        <v>9</v>
      </c>
      <c r="F80" s="2" t="s">
        <v>10</v>
      </c>
      <c r="G80" s="16">
        <v>51750</v>
      </c>
      <c r="H80" s="32">
        <f>IF(F80="USD",VLOOKUP(A80,'FOREX CONV'!$A$2:$F$871,2,FALSE),IF(F80="GBP",VLOOKUP(A80,'FOREX CONV'!$A$2:$F$871,3,FALSE),IF(F80="EUR",VLOOKUP(A80,'FOREX CONV'!$A$2:$F$871,4,FALSE),IF(F80="YEN",VLOOKUP(A80,'FOREX CONV'!$A$2:$F$871,5,FALSE),1))))</f>
        <v>55.607500000000002</v>
      </c>
      <c r="I80" s="33">
        <f t="shared" si="1"/>
        <v>2877688.125</v>
      </c>
      <c r="J80" t="str">
        <f>VLOOKUP(C80,'REGION CLASSIFICATION'!$A$2:$B$67,2,FALSE)</f>
        <v>EU</v>
      </c>
    </row>
    <row r="81" spans="1:10" x14ac:dyDescent="0.35">
      <c r="A81" s="13">
        <v>41607</v>
      </c>
      <c r="B81" s="2" t="s">
        <v>15</v>
      </c>
      <c r="C81" s="2" t="s">
        <v>28</v>
      </c>
      <c r="D81" s="16">
        <v>1000</v>
      </c>
      <c r="E81" s="2" t="s">
        <v>9</v>
      </c>
      <c r="F81" s="2" t="s">
        <v>10</v>
      </c>
      <c r="G81" s="16">
        <v>51750</v>
      </c>
      <c r="H81" s="32">
        <f>IF(F81="USD",VLOOKUP(A81,'FOREX CONV'!$A$2:$F$871,2,FALSE),IF(F81="GBP",VLOOKUP(A81,'FOREX CONV'!$A$2:$F$871,3,FALSE),IF(F81="EUR",VLOOKUP(A81,'FOREX CONV'!$A$2:$F$871,4,FALSE),IF(F81="YEN",VLOOKUP(A81,'FOREX CONV'!$A$2:$F$871,5,FALSE),1))))</f>
        <v>62.394799999999996</v>
      </c>
      <c r="I81" s="33">
        <f t="shared" si="1"/>
        <v>3228930.9</v>
      </c>
      <c r="J81" t="str">
        <f>VLOOKUP(C81,'REGION CLASSIFICATION'!$A$2:$B$67,2,FALSE)</f>
        <v>EU</v>
      </c>
    </row>
    <row r="82" spans="1:10" x14ac:dyDescent="0.35">
      <c r="A82" s="13">
        <v>41662</v>
      </c>
      <c r="B82" s="2" t="s">
        <v>15</v>
      </c>
      <c r="C82" s="5" t="s">
        <v>28</v>
      </c>
      <c r="D82" s="17">
        <v>2500</v>
      </c>
      <c r="E82" s="5" t="s">
        <v>9</v>
      </c>
      <c r="F82" s="5" t="s">
        <v>27</v>
      </c>
      <c r="G82" s="17">
        <v>87500</v>
      </c>
      <c r="H82" s="32">
        <f>IF(F82="USD",VLOOKUP(A82,'FOREX CONV'!$A$2:$F$871,2,FALSE),IF(F82="GBP",VLOOKUP(A82,'FOREX CONV'!$A$2:$F$871,3,FALSE),IF(F82="EUR",VLOOKUP(A82,'FOREX CONV'!$A$2:$F$871,4,FALSE),IF(F82="YEN",VLOOKUP(A82,'FOREX CONV'!$A$2:$F$871,5,FALSE),1))))</f>
        <v>83.976500000000001</v>
      </c>
      <c r="I82" s="33">
        <f t="shared" si="1"/>
        <v>7347943.75</v>
      </c>
      <c r="J82" t="str">
        <f>VLOOKUP(C82,'REGION CLASSIFICATION'!$A$2:$B$67,2,FALSE)</f>
        <v>EU</v>
      </c>
    </row>
    <row r="83" spans="1:10" x14ac:dyDescent="0.35">
      <c r="A83" s="13">
        <v>41608</v>
      </c>
      <c r="B83" s="2" t="s">
        <v>11</v>
      </c>
      <c r="C83" s="2" t="s">
        <v>28</v>
      </c>
      <c r="D83" s="16">
        <v>0.2</v>
      </c>
      <c r="E83" s="2" t="s">
        <v>9</v>
      </c>
      <c r="F83" s="2" t="s">
        <v>10</v>
      </c>
      <c r="G83" s="16">
        <v>500</v>
      </c>
      <c r="H83" s="32">
        <f>IF(F83="USD",VLOOKUP(A83,'FOREX CONV'!$A$2:$F$871,2,FALSE),IF(F83="GBP",VLOOKUP(A83,'FOREX CONV'!$A$2:$F$871,3,FALSE),IF(F83="EUR",VLOOKUP(A83,'FOREX CONV'!$A$2:$F$871,4,FALSE),IF(F83="YEN",VLOOKUP(A83,'FOREX CONV'!$A$2:$F$871,5,FALSE),1))))</f>
        <v>62.394799999999996</v>
      </c>
      <c r="I83" s="33">
        <f t="shared" si="1"/>
        <v>31197.399999999998</v>
      </c>
      <c r="J83" t="str">
        <f>VLOOKUP(C83,'REGION CLASSIFICATION'!$A$2:$B$67,2,FALSE)</f>
        <v>EU</v>
      </c>
    </row>
    <row r="84" spans="1:10" x14ac:dyDescent="0.35">
      <c r="A84" s="13">
        <v>41455</v>
      </c>
      <c r="B84" s="2" t="s">
        <v>11</v>
      </c>
      <c r="C84" s="2" t="s">
        <v>28</v>
      </c>
      <c r="D84" s="16">
        <v>24</v>
      </c>
      <c r="E84" s="2" t="s">
        <v>9</v>
      </c>
      <c r="F84" s="2" t="s">
        <v>27</v>
      </c>
      <c r="G84" s="16">
        <v>4680</v>
      </c>
      <c r="H84" s="32">
        <f>IF(F84="USD",VLOOKUP(A84,'FOREX CONV'!$A$2:$F$871,2,FALSE),IF(F84="GBP",VLOOKUP(A84,'FOREX CONV'!$A$2:$F$871,3,FALSE),IF(F84="EUR",VLOOKUP(A84,'FOREX CONV'!$A$2:$F$871,4,FALSE),IF(F84="YEN",VLOOKUP(A84,'FOREX CONV'!$A$2:$F$871,5,FALSE),1))))</f>
        <v>77.975999999999999</v>
      </c>
      <c r="I84" s="33">
        <f t="shared" si="1"/>
        <v>364927.68</v>
      </c>
      <c r="J84" t="str">
        <f>VLOOKUP(C84,'REGION CLASSIFICATION'!$A$2:$B$67,2,FALSE)</f>
        <v>EU</v>
      </c>
    </row>
    <row r="85" spans="1:10" x14ac:dyDescent="0.35">
      <c r="A85" s="13">
        <v>41509</v>
      </c>
      <c r="B85" s="2" t="s">
        <v>11</v>
      </c>
      <c r="C85" s="2" t="s">
        <v>28</v>
      </c>
      <c r="D85" s="16">
        <v>40</v>
      </c>
      <c r="E85" s="2" t="s">
        <v>9</v>
      </c>
      <c r="F85" s="2" t="s">
        <v>10</v>
      </c>
      <c r="G85" s="16">
        <v>20000</v>
      </c>
      <c r="H85" s="32">
        <f>IF(F85="USD",VLOOKUP(A85,'FOREX CONV'!$A$2:$F$871,2,FALSE),IF(F85="GBP",VLOOKUP(A85,'FOREX CONV'!$A$2:$F$871,3,FALSE),IF(F85="EUR",VLOOKUP(A85,'FOREX CONV'!$A$2:$F$871,4,FALSE),IF(F85="YEN",VLOOKUP(A85,'FOREX CONV'!$A$2:$F$871,5,FALSE),1))))</f>
        <v>64.688000000000002</v>
      </c>
      <c r="I85" s="33">
        <f t="shared" si="1"/>
        <v>1293760</v>
      </c>
      <c r="J85" t="str">
        <f>VLOOKUP(C85,'REGION CLASSIFICATION'!$A$2:$B$67,2,FALSE)</f>
        <v>EU</v>
      </c>
    </row>
    <row r="86" spans="1:10" x14ac:dyDescent="0.35">
      <c r="A86" s="13">
        <v>41430</v>
      </c>
      <c r="B86" s="2" t="s">
        <v>15</v>
      </c>
      <c r="C86" s="2" t="s">
        <v>28</v>
      </c>
      <c r="D86" s="16">
        <v>400</v>
      </c>
      <c r="E86" s="2" t="s">
        <v>9</v>
      </c>
      <c r="F86" s="2" t="s">
        <v>27</v>
      </c>
      <c r="G86" s="16">
        <v>13600</v>
      </c>
      <c r="H86" s="32">
        <f>IF(F86="USD",VLOOKUP(A86,'FOREX CONV'!$A$2:$F$871,2,FALSE),IF(F86="GBP",VLOOKUP(A86,'FOREX CONV'!$A$2:$F$871,3,FALSE),IF(F86="EUR",VLOOKUP(A86,'FOREX CONV'!$A$2:$F$871,4,FALSE),IF(F86="YEN",VLOOKUP(A86,'FOREX CONV'!$A$2:$F$871,5,FALSE),1))))</f>
        <v>70.720299999999995</v>
      </c>
      <c r="I86" s="33">
        <f t="shared" si="1"/>
        <v>961796.08</v>
      </c>
      <c r="J86" t="str">
        <f>VLOOKUP(C86,'REGION CLASSIFICATION'!$A$2:$B$67,2,FALSE)</f>
        <v>EU</v>
      </c>
    </row>
    <row r="87" spans="1:10" x14ac:dyDescent="0.35">
      <c r="A87" s="13">
        <v>41627</v>
      </c>
      <c r="B87" s="2" t="s">
        <v>11</v>
      </c>
      <c r="C87" s="2" t="s">
        <v>28</v>
      </c>
      <c r="D87" s="16">
        <v>5</v>
      </c>
      <c r="E87" s="2" t="s">
        <v>9</v>
      </c>
      <c r="F87" s="2" t="s">
        <v>10</v>
      </c>
      <c r="G87" s="16">
        <v>1375</v>
      </c>
      <c r="H87" s="32">
        <f>IF(F87="USD",VLOOKUP(A87,'FOREX CONV'!$A$2:$F$871,2,FALSE),IF(F87="GBP",VLOOKUP(A87,'FOREX CONV'!$A$2:$F$871,3,FALSE),IF(F87="EUR",VLOOKUP(A87,'FOREX CONV'!$A$2:$F$871,4,FALSE),IF(F87="YEN",VLOOKUP(A87,'FOREX CONV'!$A$2:$F$871,5,FALSE),1))))</f>
        <v>62.38</v>
      </c>
      <c r="I87" s="33">
        <f t="shared" si="1"/>
        <v>85772.5</v>
      </c>
      <c r="J87" t="str">
        <f>VLOOKUP(C87,'REGION CLASSIFICATION'!$A$2:$B$67,2,FALSE)</f>
        <v>EU</v>
      </c>
    </row>
    <row r="88" spans="1:10" x14ac:dyDescent="0.35">
      <c r="A88" s="13">
        <v>41449</v>
      </c>
      <c r="B88" s="2" t="s">
        <v>11</v>
      </c>
      <c r="C88" s="2" t="s">
        <v>28</v>
      </c>
      <c r="D88" s="16">
        <v>21.2</v>
      </c>
      <c r="E88" s="2" t="s">
        <v>9</v>
      </c>
      <c r="F88" s="2" t="s">
        <v>10</v>
      </c>
      <c r="G88" s="16">
        <v>14903.6</v>
      </c>
      <c r="H88" s="32">
        <f>IF(F88="USD",VLOOKUP(A88,'FOREX CONV'!$A$2:$F$871,2,FALSE),IF(F88="GBP",VLOOKUP(A88,'FOREX CONV'!$A$2:$F$871,3,FALSE),IF(F88="EUR",VLOOKUP(A88,'FOREX CONV'!$A$2:$F$871,4,FALSE),IF(F88="YEN",VLOOKUP(A88,'FOREX CONV'!$A$2:$F$871,5,FALSE),1))))</f>
        <v>59.734000000000002</v>
      </c>
      <c r="I88" s="33">
        <f t="shared" si="1"/>
        <v>890251.64240000001</v>
      </c>
      <c r="J88" t="str">
        <f>VLOOKUP(C88,'REGION CLASSIFICATION'!$A$2:$B$67,2,FALSE)</f>
        <v>EU</v>
      </c>
    </row>
    <row r="89" spans="1:10" x14ac:dyDescent="0.35">
      <c r="A89" s="13">
        <v>41481</v>
      </c>
      <c r="B89" s="2" t="s">
        <v>11</v>
      </c>
      <c r="C89" s="2" t="s">
        <v>28</v>
      </c>
      <c r="D89" s="16">
        <v>24</v>
      </c>
      <c r="E89" s="2" t="s">
        <v>9</v>
      </c>
      <c r="F89" s="2" t="s">
        <v>27</v>
      </c>
      <c r="G89" s="16">
        <v>4680</v>
      </c>
      <c r="H89" s="32">
        <f>IF(F89="USD",VLOOKUP(A89,'FOREX CONV'!$A$2:$F$871,2,FALSE),IF(F89="GBP",VLOOKUP(A89,'FOREX CONV'!$A$2:$F$871,3,FALSE),IF(F89="EUR",VLOOKUP(A89,'FOREX CONV'!$A$2:$F$871,4,FALSE),IF(F89="YEN",VLOOKUP(A89,'FOREX CONV'!$A$2:$F$871,5,FALSE),1))))</f>
        <v>78.218000000000004</v>
      </c>
      <c r="I89" s="33">
        <f t="shared" si="1"/>
        <v>366060.24</v>
      </c>
      <c r="J89" t="str">
        <f>VLOOKUP(C89,'REGION CLASSIFICATION'!$A$2:$B$67,2,FALSE)</f>
        <v>EU</v>
      </c>
    </row>
    <row r="90" spans="1:10" x14ac:dyDescent="0.35">
      <c r="A90" s="13">
        <v>41393</v>
      </c>
      <c r="B90" s="2" t="s">
        <v>11</v>
      </c>
      <c r="C90" s="2" t="s">
        <v>28</v>
      </c>
      <c r="D90" s="16">
        <v>48</v>
      </c>
      <c r="E90" s="2" t="s">
        <v>9</v>
      </c>
      <c r="F90" s="2" t="s">
        <v>27</v>
      </c>
      <c r="G90" s="16">
        <v>9360</v>
      </c>
      <c r="H90" s="32">
        <f>IF(F90="USD",VLOOKUP(A90,'FOREX CONV'!$A$2:$F$871,2,FALSE),IF(F90="GBP",VLOOKUP(A90,'FOREX CONV'!$A$2:$F$871,3,FALSE),IF(F90="EUR",VLOOKUP(A90,'FOREX CONV'!$A$2:$F$871,4,FALSE),IF(F90="YEN",VLOOKUP(A90,'FOREX CONV'!$A$2:$F$871,5,FALSE),1))))</f>
        <v>70.903000000000006</v>
      </c>
      <c r="I90" s="33">
        <f t="shared" si="1"/>
        <v>663652.08000000007</v>
      </c>
      <c r="J90" t="str">
        <f>VLOOKUP(C90,'REGION CLASSIFICATION'!$A$2:$B$67,2,FALSE)</f>
        <v>EU</v>
      </c>
    </row>
    <row r="91" spans="1:10" x14ac:dyDescent="0.35">
      <c r="A91" s="13">
        <v>41415</v>
      </c>
      <c r="B91" s="2" t="s">
        <v>13</v>
      </c>
      <c r="C91" s="2" t="s">
        <v>28</v>
      </c>
      <c r="D91" s="16">
        <v>25</v>
      </c>
      <c r="E91" s="2" t="s">
        <v>9</v>
      </c>
      <c r="F91" s="2" t="s">
        <v>10</v>
      </c>
      <c r="G91" s="16">
        <v>5625</v>
      </c>
      <c r="H91" s="32">
        <f>IF(F91="USD",VLOOKUP(A91,'FOREX CONV'!$A$2:$F$871,2,FALSE),IF(F91="GBP",VLOOKUP(A91,'FOREX CONV'!$A$2:$F$871,3,FALSE),IF(F91="EUR",VLOOKUP(A91,'FOREX CONV'!$A$2:$F$871,4,FALSE),IF(F91="YEN",VLOOKUP(A91,'FOREX CONV'!$A$2:$F$871,5,FALSE),1))))</f>
        <v>55.039499999999997</v>
      </c>
      <c r="I91" s="33">
        <f t="shared" si="1"/>
        <v>309597.1875</v>
      </c>
      <c r="J91" t="str">
        <f>VLOOKUP(C91,'REGION CLASSIFICATION'!$A$2:$B$67,2,FALSE)</f>
        <v>EU</v>
      </c>
    </row>
    <row r="92" spans="1:10" x14ac:dyDescent="0.35">
      <c r="A92" s="13">
        <v>41724</v>
      </c>
      <c r="B92" s="2" t="s">
        <v>11</v>
      </c>
      <c r="C92" s="6" t="s">
        <v>28</v>
      </c>
      <c r="D92" s="18">
        <v>10.5</v>
      </c>
      <c r="E92" s="6" t="s">
        <v>9</v>
      </c>
      <c r="F92" s="6" t="s">
        <v>10</v>
      </c>
      <c r="G92" s="18">
        <v>6300</v>
      </c>
      <c r="H92" s="32">
        <f>IF(F92="USD",VLOOKUP(A92,'FOREX CONV'!$A$2:$F$871,2,FALSE),IF(F92="GBP",VLOOKUP(A92,'FOREX CONV'!$A$2:$F$871,3,FALSE),IF(F92="EUR",VLOOKUP(A92,'FOREX CONV'!$A$2:$F$871,4,FALSE),IF(F92="YEN",VLOOKUP(A92,'FOREX CONV'!$A$2:$F$871,5,FALSE),1))))</f>
        <v>60.172499999999999</v>
      </c>
      <c r="I92" s="33">
        <f t="shared" si="1"/>
        <v>379086.75</v>
      </c>
      <c r="J92" t="str">
        <f>VLOOKUP(C92,'REGION CLASSIFICATION'!$A$2:$B$67,2,FALSE)</f>
        <v>EU</v>
      </c>
    </row>
    <row r="93" spans="1:10" x14ac:dyDescent="0.35">
      <c r="A93" s="13">
        <v>41481</v>
      </c>
      <c r="B93" s="2" t="s">
        <v>11</v>
      </c>
      <c r="C93" s="2" t="s">
        <v>28</v>
      </c>
      <c r="D93" s="16">
        <v>24</v>
      </c>
      <c r="E93" s="2" t="s">
        <v>9</v>
      </c>
      <c r="F93" s="2" t="s">
        <v>27</v>
      </c>
      <c r="G93" s="16">
        <v>4680</v>
      </c>
      <c r="H93" s="32">
        <f>IF(F93="USD",VLOOKUP(A93,'FOREX CONV'!$A$2:$F$871,2,FALSE),IF(F93="GBP",VLOOKUP(A93,'FOREX CONV'!$A$2:$F$871,3,FALSE),IF(F93="EUR",VLOOKUP(A93,'FOREX CONV'!$A$2:$F$871,4,FALSE),IF(F93="YEN",VLOOKUP(A93,'FOREX CONV'!$A$2:$F$871,5,FALSE),1))))</f>
        <v>78.218000000000004</v>
      </c>
      <c r="I93" s="33">
        <f t="shared" si="1"/>
        <v>366060.24</v>
      </c>
      <c r="J93" t="str">
        <f>VLOOKUP(C93,'REGION CLASSIFICATION'!$A$2:$B$67,2,FALSE)</f>
        <v>EU</v>
      </c>
    </row>
    <row r="94" spans="1:10" x14ac:dyDescent="0.35">
      <c r="A94" s="13">
        <v>41589</v>
      </c>
      <c r="B94" s="2" t="s">
        <v>11</v>
      </c>
      <c r="C94" s="2" t="s">
        <v>28</v>
      </c>
      <c r="D94" s="16">
        <v>24</v>
      </c>
      <c r="E94" s="2" t="s">
        <v>9</v>
      </c>
      <c r="F94" s="2" t="s">
        <v>27</v>
      </c>
      <c r="G94" s="16">
        <v>4680</v>
      </c>
      <c r="H94" s="32">
        <f>IF(F94="USD",VLOOKUP(A94,'FOREX CONV'!$A$2:$F$871,2,FALSE),IF(F94="GBP",VLOOKUP(A94,'FOREX CONV'!$A$2:$F$871,3,FALSE),IF(F94="EUR",VLOOKUP(A94,'FOREX CONV'!$A$2:$F$871,4,FALSE),IF(F94="YEN",VLOOKUP(A94,'FOREX CONV'!$A$2:$F$871,5,FALSE),1))))</f>
        <v>84.594999999999999</v>
      </c>
      <c r="I94" s="33">
        <f t="shared" si="1"/>
        <v>395904.6</v>
      </c>
      <c r="J94" t="str">
        <f>VLOOKUP(C94,'REGION CLASSIFICATION'!$A$2:$B$67,2,FALSE)</f>
        <v>EU</v>
      </c>
    </row>
    <row r="95" spans="1:10" x14ac:dyDescent="0.35">
      <c r="A95" s="13">
        <v>41698</v>
      </c>
      <c r="B95" s="2" t="s">
        <v>25</v>
      </c>
      <c r="C95" s="5" t="s">
        <v>29</v>
      </c>
      <c r="D95" s="17">
        <v>220</v>
      </c>
      <c r="E95" s="5" t="s">
        <v>9</v>
      </c>
      <c r="F95" s="5" t="s">
        <v>10</v>
      </c>
      <c r="G95" s="17">
        <v>28600</v>
      </c>
      <c r="H95" s="32">
        <f>IF(F95="USD",VLOOKUP(A95,'FOREX CONV'!$A$2:$F$871,2,FALSE),IF(F95="GBP",VLOOKUP(A95,'FOREX CONV'!$A$2:$F$871,3,FALSE),IF(F95="EUR",VLOOKUP(A95,'FOREX CONV'!$A$2:$F$871,4,FALSE),IF(F95="YEN",VLOOKUP(A95,'FOREX CONV'!$A$2:$F$871,5,FALSE),1))))</f>
        <v>62.072000000000003</v>
      </c>
      <c r="I95" s="33">
        <f t="shared" si="1"/>
        <v>1775259.2000000002</v>
      </c>
      <c r="J95" t="str">
        <f>VLOOKUP(C95,'REGION CLASSIFICATION'!$A$2:$B$67,2,FALSE)</f>
        <v>EU</v>
      </c>
    </row>
    <row r="96" spans="1:10" x14ac:dyDescent="0.35">
      <c r="A96" s="13">
        <v>41446</v>
      </c>
      <c r="B96" s="2" t="s">
        <v>25</v>
      </c>
      <c r="C96" s="2" t="s">
        <v>29</v>
      </c>
      <c r="D96" s="16">
        <v>400</v>
      </c>
      <c r="E96" s="2" t="s">
        <v>9</v>
      </c>
      <c r="F96" s="2" t="s">
        <v>10</v>
      </c>
      <c r="G96" s="16">
        <v>52000</v>
      </c>
      <c r="H96" s="32">
        <f>IF(F96="USD",VLOOKUP(A96,'FOREX CONV'!$A$2:$F$871,2,FALSE),IF(F96="GBP",VLOOKUP(A96,'FOREX CONV'!$A$2:$F$871,3,FALSE),IF(F96="EUR",VLOOKUP(A96,'FOREX CONV'!$A$2:$F$871,4,FALSE),IF(F96="YEN",VLOOKUP(A96,'FOREX CONV'!$A$2:$F$871,5,FALSE),1))))</f>
        <v>59.350499999999997</v>
      </c>
      <c r="I96" s="33">
        <f t="shared" si="1"/>
        <v>3086226</v>
      </c>
      <c r="J96" t="str">
        <f>VLOOKUP(C96,'REGION CLASSIFICATION'!$A$2:$B$67,2,FALSE)</f>
        <v>EU</v>
      </c>
    </row>
    <row r="97" spans="1:10" x14ac:dyDescent="0.35">
      <c r="A97" s="13">
        <v>41455</v>
      </c>
      <c r="B97" s="2" t="s">
        <v>25</v>
      </c>
      <c r="C97" s="2" t="s">
        <v>29</v>
      </c>
      <c r="D97" s="16">
        <v>700</v>
      </c>
      <c r="E97" s="2" t="s">
        <v>9</v>
      </c>
      <c r="F97" s="2" t="s">
        <v>10</v>
      </c>
      <c r="G97" s="16">
        <v>91000</v>
      </c>
      <c r="H97" s="32">
        <f>IF(F97="USD",VLOOKUP(A97,'FOREX CONV'!$A$2:$F$871,2,FALSE),IF(F97="GBP",VLOOKUP(A97,'FOREX CONV'!$A$2:$F$871,3,FALSE),IF(F97="EUR",VLOOKUP(A97,'FOREX CONV'!$A$2:$F$871,4,FALSE),IF(F97="YEN",VLOOKUP(A97,'FOREX CONV'!$A$2:$F$871,5,FALSE),1))))</f>
        <v>59.6995</v>
      </c>
      <c r="I97" s="33">
        <f t="shared" si="1"/>
        <v>5432654.5</v>
      </c>
      <c r="J97" t="str">
        <f>VLOOKUP(C97,'REGION CLASSIFICATION'!$A$2:$B$67,2,FALSE)</f>
        <v>EU</v>
      </c>
    </row>
    <row r="98" spans="1:10" x14ac:dyDescent="0.35">
      <c r="A98" s="13">
        <v>41564</v>
      </c>
      <c r="B98" s="2" t="s">
        <v>15</v>
      </c>
      <c r="C98" s="2" t="s">
        <v>29</v>
      </c>
      <c r="D98" s="16">
        <v>100</v>
      </c>
      <c r="E98" s="2" t="s">
        <v>9</v>
      </c>
      <c r="F98" s="2" t="s">
        <v>10</v>
      </c>
      <c r="G98" s="16">
        <v>5250</v>
      </c>
      <c r="H98" s="32">
        <f>IF(F98="USD",VLOOKUP(A98,'FOREX CONV'!$A$2:$F$871,2,FALSE),IF(F98="GBP",VLOOKUP(A98,'FOREX CONV'!$A$2:$F$871,3,FALSE),IF(F98="EUR",VLOOKUP(A98,'FOREX CONV'!$A$2:$F$871,4,FALSE),IF(F98="YEN",VLOOKUP(A98,'FOREX CONV'!$A$2:$F$871,5,FALSE),1))))</f>
        <v>61.581000000000003</v>
      </c>
      <c r="I98" s="33">
        <f t="shared" si="1"/>
        <v>323300.25</v>
      </c>
      <c r="J98" t="str">
        <f>VLOOKUP(C98,'REGION CLASSIFICATION'!$A$2:$B$67,2,FALSE)</f>
        <v>EU</v>
      </c>
    </row>
    <row r="99" spans="1:10" x14ac:dyDescent="0.35">
      <c r="A99" s="13">
        <v>41424</v>
      </c>
      <c r="B99" s="2" t="s">
        <v>25</v>
      </c>
      <c r="C99" s="2" t="s">
        <v>29</v>
      </c>
      <c r="D99" s="16">
        <v>25</v>
      </c>
      <c r="E99" s="2" t="s">
        <v>9</v>
      </c>
      <c r="F99" s="2" t="s">
        <v>10</v>
      </c>
      <c r="G99" s="16">
        <v>11750</v>
      </c>
      <c r="H99" s="32">
        <f>IF(F99="USD",VLOOKUP(A99,'FOREX CONV'!$A$2:$F$871,2,FALSE),IF(F99="GBP",VLOOKUP(A99,'FOREX CONV'!$A$2:$F$871,3,FALSE),IF(F99="EUR",VLOOKUP(A99,'FOREX CONV'!$A$2:$F$871,4,FALSE),IF(F99="YEN",VLOOKUP(A99,'FOREX CONV'!$A$2:$F$871,5,FALSE),1))))</f>
        <v>56.099499999999999</v>
      </c>
      <c r="I99" s="33">
        <f t="shared" si="1"/>
        <v>659169.125</v>
      </c>
      <c r="J99" t="str">
        <f>VLOOKUP(C99,'REGION CLASSIFICATION'!$A$2:$B$67,2,FALSE)</f>
        <v>EU</v>
      </c>
    </row>
    <row r="100" spans="1:10" x14ac:dyDescent="0.35">
      <c r="A100" s="13">
        <v>41727</v>
      </c>
      <c r="B100" s="2" t="s">
        <v>25</v>
      </c>
      <c r="C100" s="6" t="s">
        <v>29</v>
      </c>
      <c r="D100" s="18">
        <v>80</v>
      </c>
      <c r="E100" s="6" t="s">
        <v>9</v>
      </c>
      <c r="F100" s="6" t="s">
        <v>10</v>
      </c>
      <c r="G100" s="18">
        <v>10400</v>
      </c>
      <c r="H100" s="32">
        <f>IF(F100="USD",VLOOKUP(A100,'FOREX CONV'!$A$2:$F$871,2,FALSE),IF(F100="GBP",VLOOKUP(A100,'FOREX CONV'!$A$2:$F$871,3,FALSE),IF(F100="EUR",VLOOKUP(A100,'FOREX CONV'!$A$2:$F$871,4,FALSE),IF(F100="YEN",VLOOKUP(A100,'FOREX CONV'!$A$2:$F$871,5,FALSE),1))))</f>
        <v>60.099800000000002</v>
      </c>
      <c r="I100" s="33">
        <f t="shared" si="1"/>
        <v>625037.92000000004</v>
      </c>
      <c r="J100" t="str">
        <f>VLOOKUP(C100,'REGION CLASSIFICATION'!$A$2:$B$67,2,FALSE)</f>
        <v>EU</v>
      </c>
    </row>
    <row r="101" spans="1:10" x14ac:dyDescent="0.35">
      <c r="A101" s="13">
        <v>41446</v>
      </c>
      <c r="B101" s="2" t="s">
        <v>25</v>
      </c>
      <c r="C101" s="2" t="s">
        <v>29</v>
      </c>
      <c r="D101" s="16">
        <v>200</v>
      </c>
      <c r="E101" s="2" t="s">
        <v>9</v>
      </c>
      <c r="F101" s="2" t="s">
        <v>10</v>
      </c>
      <c r="G101" s="16">
        <v>26000</v>
      </c>
      <c r="H101" s="32">
        <f>IF(F101="USD",VLOOKUP(A101,'FOREX CONV'!$A$2:$F$871,2,FALSE),IF(F101="GBP",VLOOKUP(A101,'FOREX CONV'!$A$2:$F$871,3,FALSE),IF(F101="EUR",VLOOKUP(A101,'FOREX CONV'!$A$2:$F$871,4,FALSE),IF(F101="YEN",VLOOKUP(A101,'FOREX CONV'!$A$2:$F$871,5,FALSE),1))))</f>
        <v>59.350499999999997</v>
      </c>
      <c r="I101" s="33">
        <f t="shared" si="1"/>
        <v>1543113</v>
      </c>
      <c r="J101" t="str">
        <f>VLOOKUP(C101,'REGION CLASSIFICATION'!$A$2:$B$67,2,FALSE)</f>
        <v>EU</v>
      </c>
    </row>
    <row r="102" spans="1:10" x14ac:dyDescent="0.35">
      <c r="A102" s="13">
        <v>41514</v>
      </c>
      <c r="B102" s="2" t="s">
        <v>25</v>
      </c>
      <c r="C102" s="2" t="s">
        <v>29</v>
      </c>
      <c r="D102" s="16">
        <v>600</v>
      </c>
      <c r="E102" s="2" t="s">
        <v>9</v>
      </c>
      <c r="F102" s="2" t="s">
        <v>10</v>
      </c>
      <c r="G102" s="16">
        <v>78000</v>
      </c>
      <c r="H102" s="32">
        <f>IF(F102="USD",VLOOKUP(A102,'FOREX CONV'!$A$2:$F$871,2,FALSE),IF(F102="GBP",VLOOKUP(A102,'FOREX CONV'!$A$2:$F$871,3,FALSE),IF(F102="EUR",VLOOKUP(A102,'FOREX CONV'!$A$2:$F$871,4,FALSE),IF(F102="YEN",VLOOKUP(A102,'FOREX CONV'!$A$2:$F$871,5,FALSE),1))))</f>
        <v>68.361099999999993</v>
      </c>
      <c r="I102" s="33">
        <f t="shared" si="1"/>
        <v>5332165.8</v>
      </c>
      <c r="J102" t="str">
        <f>VLOOKUP(C102,'REGION CLASSIFICATION'!$A$2:$B$67,2,FALSE)</f>
        <v>EU</v>
      </c>
    </row>
    <row r="103" spans="1:10" x14ac:dyDescent="0.35">
      <c r="A103" s="13">
        <v>41508</v>
      </c>
      <c r="B103" s="2" t="s">
        <v>15</v>
      </c>
      <c r="C103" s="2" t="s">
        <v>29</v>
      </c>
      <c r="D103" s="16">
        <v>100</v>
      </c>
      <c r="E103" s="2" t="s">
        <v>9</v>
      </c>
      <c r="F103" s="2" t="s">
        <v>10</v>
      </c>
      <c r="G103" s="16">
        <v>5250</v>
      </c>
      <c r="H103" s="32">
        <f>IF(F103="USD",VLOOKUP(A103,'FOREX CONV'!$A$2:$F$871,2,FALSE),IF(F103="GBP",VLOOKUP(A103,'FOREX CONV'!$A$2:$F$871,3,FALSE),IF(F103="EUR",VLOOKUP(A103,'FOREX CONV'!$A$2:$F$871,4,FALSE),IF(F103="YEN",VLOOKUP(A103,'FOREX CONV'!$A$2:$F$871,5,FALSE),1))))</f>
        <v>65.420699999999997</v>
      </c>
      <c r="I103" s="33">
        <f t="shared" si="1"/>
        <v>343458.67499999999</v>
      </c>
      <c r="J103" t="str">
        <f>VLOOKUP(C103,'REGION CLASSIFICATION'!$A$2:$B$67,2,FALSE)</f>
        <v>EU</v>
      </c>
    </row>
    <row r="104" spans="1:10" x14ac:dyDescent="0.35">
      <c r="A104" s="13">
        <v>41698</v>
      </c>
      <c r="B104" s="2" t="s">
        <v>25</v>
      </c>
      <c r="C104" s="5" t="s">
        <v>29</v>
      </c>
      <c r="D104" s="17">
        <v>20</v>
      </c>
      <c r="E104" s="5" t="s">
        <v>9</v>
      </c>
      <c r="F104" s="5" t="s">
        <v>10</v>
      </c>
      <c r="G104" s="17">
        <v>9400</v>
      </c>
      <c r="H104" s="32">
        <f>IF(F104="USD",VLOOKUP(A104,'FOREX CONV'!$A$2:$F$871,2,FALSE),IF(F104="GBP",VLOOKUP(A104,'FOREX CONV'!$A$2:$F$871,3,FALSE),IF(F104="EUR",VLOOKUP(A104,'FOREX CONV'!$A$2:$F$871,4,FALSE),IF(F104="YEN",VLOOKUP(A104,'FOREX CONV'!$A$2:$F$871,5,FALSE),1))))</f>
        <v>62.072000000000003</v>
      </c>
      <c r="I104" s="33">
        <f t="shared" si="1"/>
        <v>583476.80000000005</v>
      </c>
      <c r="J104" t="str">
        <f>VLOOKUP(C104,'REGION CLASSIFICATION'!$A$2:$B$67,2,FALSE)</f>
        <v>EU</v>
      </c>
    </row>
    <row r="105" spans="1:10" x14ac:dyDescent="0.35">
      <c r="A105" s="13">
        <v>41394</v>
      </c>
      <c r="B105" s="2" t="s">
        <v>25</v>
      </c>
      <c r="C105" s="2" t="s">
        <v>29</v>
      </c>
      <c r="D105" s="16">
        <v>200</v>
      </c>
      <c r="E105" s="2" t="s">
        <v>9</v>
      </c>
      <c r="F105" s="2" t="s">
        <v>10</v>
      </c>
      <c r="G105" s="16">
        <v>26000</v>
      </c>
      <c r="H105" s="32">
        <f>IF(F105="USD",VLOOKUP(A105,'FOREX CONV'!$A$2:$F$871,2,FALSE),IF(F105="GBP",VLOOKUP(A105,'FOREX CONV'!$A$2:$F$871,3,FALSE),IF(F105="EUR",VLOOKUP(A105,'FOREX CONV'!$A$2:$F$871,4,FALSE),IF(F105="YEN",VLOOKUP(A105,'FOREX CONV'!$A$2:$F$871,5,FALSE),1))))</f>
        <v>54.219000000000001</v>
      </c>
      <c r="I105" s="33">
        <f t="shared" si="1"/>
        <v>1409694</v>
      </c>
      <c r="J105" t="str">
        <f>VLOOKUP(C105,'REGION CLASSIFICATION'!$A$2:$B$67,2,FALSE)</f>
        <v>EU</v>
      </c>
    </row>
    <row r="106" spans="1:10" x14ac:dyDescent="0.35">
      <c r="A106" s="13">
        <v>41608</v>
      </c>
      <c r="B106" s="2" t="s">
        <v>25</v>
      </c>
      <c r="C106" s="2" t="s">
        <v>29</v>
      </c>
      <c r="D106" s="16">
        <v>2000</v>
      </c>
      <c r="E106" s="2" t="s">
        <v>9</v>
      </c>
      <c r="F106" s="2" t="s">
        <v>10</v>
      </c>
      <c r="G106" s="16">
        <v>260000</v>
      </c>
      <c r="H106" s="32">
        <f>IF(F106="USD",VLOOKUP(A106,'FOREX CONV'!$A$2:$F$871,2,FALSE),IF(F106="GBP",VLOOKUP(A106,'FOREX CONV'!$A$2:$F$871,3,FALSE),IF(F106="EUR",VLOOKUP(A106,'FOREX CONV'!$A$2:$F$871,4,FALSE),IF(F106="YEN",VLOOKUP(A106,'FOREX CONV'!$A$2:$F$871,5,FALSE),1))))</f>
        <v>62.394799999999996</v>
      </c>
      <c r="I106" s="33">
        <f t="shared" si="1"/>
        <v>16222648</v>
      </c>
      <c r="J106" t="str">
        <f>VLOOKUP(C106,'REGION CLASSIFICATION'!$A$2:$B$67,2,FALSE)</f>
        <v>EU</v>
      </c>
    </row>
    <row r="107" spans="1:10" x14ac:dyDescent="0.35">
      <c r="A107" s="13">
        <v>41698</v>
      </c>
      <c r="B107" s="2" t="s">
        <v>25</v>
      </c>
      <c r="C107" s="5" t="s">
        <v>29</v>
      </c>
      <c r="D107" s="17">
        <v>10</v>
      </c>
      <c r="E107" s="5" t="s">
        <v>9</v>
      </c>
      <c r="F107" s="5" t="s">
        <v>10</v>
      </c>
      <c r="G107" s="17">
        <v>4700</v>
      </c>
      <c r="H107" s="32">
        <f>IF(F107="USD",VLOOKUP(A107,'FOREX CONV'!$A$2:$F$871,2,FALSE),IF(F107="GBP",VLOOKUP(A107,'FOREX CONV'!$A$2:$F$871,3,FALSE),IF(F107="EUR",VLOOKUP(A107,'FOREX CONV'!$A$2:$F$871,4,FALSE),IF(F107="YEN",VLOOKUP(A107,'FOREX CONV'!$A$2:$F$871,5,FALSE),1))))</f>
        <v>62.072000000000003</v>
      </c>
      <c r="I107" s="33">
        <f t="shared" si="1"/>
        <v>291738.40000000002</v>
      </c>
      <c r="J107" t="str">
        <f>VLOOKUP(C107,'REGION CLASSIFICATION'!$A$2:$B$67,2,FALSE)</f>
        <v>EU</v>
      </c>
    </row>
    <row r="108" spans="1:10" x14ac:dyDescent="0.35">
      <c r="A108" s="13">
        <v>41727</v>
      </c>
      <c r="B108" s="2" t="s">
        <v>25</v>
      </c>
      <c r="C108" s="6" t="s">
        <v>29</v>
      </c>
      <c r="D108" s="18">
        <v>200</v>
      </c>
      <c r="E108" s="6" t="s">
        <v>9</v>
      </c>
      <c r="F108" s="6" t="s">
        <v>10</v>
      </c>
      <c r="G108" s="18">
        <v>26000</v>
      </c>
      <c r="H108" s="32">
        <f>IF(F108="USD",VLOOKUP(A108,'FOREX CONV'!$A$2:$F$871,2,FALSE),IF(F108="GBP",VLOOKUP(A108,'FOREX CONV'!$A$2:$F$871,3,FALSE),IF(F108="EUR",VLOOKUP(A108,'FOREX CONV'!$A$2:$F$871,4,FALSE),IF(F108="YEN",VLOOKUP(A108,'FOREX CONV'!$A$2:$F$871,5,FALSE),1))))</f>
        <v>60.099800000000002</v>
      </c>
      <c r="I108" s="33">
        <f t="shared" si="1"/>
        <v>1562594.8</v>
      </c>
      <c r="J108" t="str">
        <f>VLOOKUP(C108,'REGION CLASSIFICATION'!$A$2:$B$67,2,FALSE)</f>
        <v>EU</v>
      </c>
    </row>
    <row r="109" spans="1:10" x14ac:dyDescent="0.35">
      <c r="A109" s="13">
        <v>41635</v>
      </c>
      <c r="B109" s="2" t="s">
        <v>25</v>
      </c>
      <c r="C109" s="2" t="s">
        <v>29</v>
      </c>
      <c r="D109" s="16">
        <v>801</v>
      </c>
      <c r="E109" s="2" t="s">
        <v>9</v>
      </c>
      <c r="F109" s="2" t="s">
        <v>10</v>
      </c>
      <c r="G109" s="16">
        <v>104130</v>
      </c>
      <c r="H109" s="32">
        <f>IF(F109="USD",VLOOKUP(A109,'FOREX CONV'!$A$2:$F$871,2,FALSE),IF(F109="GBP",VLOOKUP(A109,'FOREX CONV'!$A$2:$F$871,3,FALSE),IF(F109="EUR",VLOOKUP(A109,'FOREX CONV'!$A$2:$F$871,4,FALSE),IF(F109="YEN",VLOOKUP(A109,'FOREX CONV'!$A$2:$F$871,5,FALSE),1))))</f>
        <v>62.0595</v>
      </c>
      <c r="I109" s="33">
        <f t="shared" si="1"/>
        <v>6462255.7350000003</v>
      </c>
      <c r="J109" t="str">
        <f>VLOOKUP(C109,'REGION CLASSIFICATION'!$A$2:$B$67,2,FALSE)</f>
        <v>EU</v>
      </c>
    </row>
    <row r="110" spans="1:10" x14ac:dyDescent="0.35">
      <c r="A110" s="13">
        <v>41394</v>
      </c>
      <c r="B110" s="2" t="s">
        <v>25</v>
      </c>
      <c r="C110" s="2" t="s">
        <v>29</v>
      </c>
      <c r="D110" s="16">
        <v>10</v>
      </c>
      <c r="E110" s="2" t="s">
        <v>9</v>
      </c>
      <c r="F110" s="2" t="s">
        <v>10</v>
      </c>
      <c r="G110" s="16">
        <v>5000</v>
      </c>
      <c r="H110" s="32">
        <f>IF(F110="USD",VLOOKUP(A110,'FOREX CONV'!$A$2:$F$871,2,FALSE),IF(F110="GBP",VLOOKUP(A110,'FOREX CONV'!$A$2:$F$871,3,FALSE),IF(F110="EUR",VLOOKUP(A110,'FOREX CONV'!$A$2:$F$871,4,FALSE),IF(F110="YEN",VLOOKUP(A110,'FOREX CONV'!$A$2:$F$871,5,FALSE),1))))</f>
        <v>54.219000000000001</v>
      </c>
      <c r="I110" s="33">
        <f t="shared" si="1"/>
        <v>271095</v>
      </c>
      <c r="J110" t="str">
        <f>VLOOKUP(C110,'REGION CLASSIFICATION'!$A$2:$B$67,2,FALSE)</f>
        <v>EU</v>
      </c>
    </row>
    <row r="111" spans="1:10" x14ac:dyDescent="0.35">
      <c r="A111" s="13">
        <v>41698</v>
      </c>
      <c r="B111" s="2" t="s">
        <v>25</v>
      </c>
      <c r="C111" s="5" t="s">
        <v>29</v>
      </c>
      <c r="D111" s="17">
        <v>20</v>
      </c>
      <c r="E111" s="5" t="s">
        <v>9</v>
      </c>
      <c r="F111" s="5" t="s">
        <v>10</v>
      </c>
      <c r="G111" s="17">
        <v>9400</v>
      </c>
      <c r="H111" s="32">
        <f>IF(F111="USD",VLOOKUP(A111,'FOREX CONV'!$A$2:$F$871,2,FALSE),IF(F111="GBP",VLOOKUP(A111,'FOREX CONV'!$A$2:$F$871,3,FALSE),IF(F111="EUR",VLOOKUP(A111,'FOREX CONV'!$A$2:$F$871,4,FALSE),IF(F111="YEN",VLOOKUP(A111,'FOREX CONV'!$A$2:$F$871,5,FALSE),1))))</f>
        <v>62.072000000000003</v>
      </c>
      <c r="I111" s="33">
        <f t="shared" si="1"/>
        <v>583476.80000000005</v>
      </c>
      <c r="J111" t="str">
        <f>VLOOKUP(C111,'REGION CLASSIFICATION'!$A$2:$B$67,2,FALSE)</f>
        <v>EU</v>
      </c>
    </row>
    <row r="112" spans="1:10" x14ac:dyDescent="0.35">
      <c r="A112" s="13">
        <v>41394</v>
      </c>
      <c r="B112" s="2" t="s">
        <v>25</v>
      </c>
      <c r="C112" s="2" t="s">
        <v>29</v>
      </c>
      <c r="D112" s="16">
        <v>100</v>
      </c>
      <c r="E112" s="2" t="s">
        <v>9</v>
      </c>
      <c r="F112" s="2" t="s">
        <v>10</v>
      </c>
      <c r="G112" s="16">
        <v>13000</v>
      </c>
      <c r="H112" s="32">
        <f>IF(F112="USD",VLOOKUP(A112,'FOREX CONV'!$A$2:$F$871,2,FALSE),IF(F112="GBP",VLOOKUP(A112,'FOREX CONV'!$A$2:$F$871,3,FALSE),IF(F112="EUR",VLOOKUP(A112,'FOREX CONV'!$A$2:$F$871,4,FALSE),IF(F112="YEN",VLOOKUP(A112,'FOREX CONV'!$A$2:$F$871,5,FALSE),1))))</f>
        <v>54.219000000000001</v>
      </c>
      <c r="I112" s="33">
        <f t="shared" si="1"/>
        <v>704847</v>
      </c>
      <c r="J112" t="str">
        <f>VLOOKUP(C112,'REGION CLASSIFICATION'!$A$2:$B$67,2,FALSE)</f>
        <v>EU</v>
      </c>
    </row>
    <row r="113" spans="1:10" x14ac:dyDescent="0.35">
      <c r="A113" s="13">
        <v>41394</v>
      </c>
      <c r="B113" s="2" t="s">
        <v>25</v>
      </c>
      <c r="C113" s="2" t="s">
        <v>29</v>
      </c>
      <c r="D113" s="16">
        <v>200</v>
      </c>
      <c r="E113" s="2" t="s">
        <v>9</v>
      </c>
      <c r="F113" s="2" t="s">
        <v>10</v>
      </c>
      <c r="G113" s="16">
        <v>26000</v>
      </c>
      <c r="H113" s="32">
        <f>IF(F113="USD",VLOOKUP(A113,'FOREX CONV'!$A$2:$F$871,2,FALSE),IF(F113="GBP",VLOOKUP(A113,'FOREX CONV'!$A$2:$F$871,3,FALSE),IF(F113="EUR",VLOOKUP(A113,'FOREX CONV'!$A$2:$F$871,4,FALSE),IF(F113="YEN",VLOOKUP(A113,'FOREX CONV'!$A$2:$F$871,5,FALSE),1))))</f>
        <v>54.219000000000001</v>
      </c>
      <c r="I113" s="33">
        <f t="shared" si="1"/>
        <v>1409694</v>
      </c>
      <c r="J113" t="str">
        <f>VLOOKUP(C113,'REGION CLASSIFICATION'!$A$2:$B$67,2,FALSE)</f>
        <v>EU</v>
      </c>
    </row>
    <row r="114" spans="1:10" x14ac:dyDescent="0.35">
      <c r="A114" s="13">
        <v>41639</v>
      </c>
      <c r="B114" s="2" t="s">
        <v>25</v>
      </c>
      <c r="C114" s="2" t="s">
        <v>29</v>
      </c>
      <c r="D114" s="16">
        <v>750</v>
      </c>
      <c r="E114" s="2" t="s">
        <v>9</v>
      </c>
      <c r="F114" s="2" t="s">
        <v>10</v>
      </c>
      <c r="G114" s="16">
        <v>97500</v>
      </c>
      <c r="H114" s="32">
        <f>IF(F114="USD",VLOOKUP(A114,'FOREX CONV'!$A$2:$F$871,2,FALSE),IF(F114="GBP",VLOOKUP(A114,'FOREX CONV'!$A$2:$F$871,3,FALSE),IF(F114="EUR",VLOOKUP(A114,'FOREX CONV'!$A$2:$F$871,4,FALSE),IF(F114="YEN",VLOOKUP(A114,'FOREX CONV'!$A$2:$F$871,5,FALSE),1))))</f>
        <v>61.896999999999998</v>
      </c>
      <c r="I114" s="33">
        <f t="shared" si="1"/>
        <v>6034957.5</v>
      </c>
      <c r="J114" t="str">
        <f>VLOOKUP(C114,'REGION CLASSIFICATION'!$A$2:$B$67,2,FALSE)</f>
        <v>EU</v>
      </c>
    </row>
    <row r="115" spans="1:10" x14ac:dyDescent="0.35">
      <c r="A115" s="13">
        <v>41669</v>
      </c>
      <c r="B115" s="2" t="s">
        <v>15</v>
      </c>
      <c r="C115" s="5" t="s">
        <v>29</v>
      </c>
      <c r="D115" s="17">
        <v>100</v>
      </c>
      <c r="E115" s="5" t="s">
        <v>9</v>
      </c>
      <c r="F115" s="5" t="s">
        <v>10</v>
      </c>
      <c r="G115" s="17">
        <v>5250</v>
      </c>
      <c r="H115" s="32">
        <f>IF(F115="USD",VLOOKUP(A115,'FOREX CONV'!$A$2:$F$871,2,FALSE),IF(F115="GBP",VLOOKUP(A115,'FOREX CONV'!$A$2:$F$871,3,FALSE),IF(F115="EUR",VLOOKUP(A115,'FOREX CONV'!$A$2:$F$871,4,FALSE),IF(F115="YEN",VLOOKUP(A115,'FOREX CONV'!$A$2:$F$871,5,FALSE),1))))</f>
        <v>62.733499999999999</v>
      </c>
      <c r="I115" s="33">
        <f t="shared" si="1"/>
        <v>329350.875</v>
      </c>
      <c r="J115" t="str">
        <f>VLOOKUP(C115,'REGION CLASSIFICATION'!$A$2:$B$67,2,FALSE)</f>
        <v>EU</v>
      </c>
    </row>
    <row r="116" spans="1:10" x14ac:dyDescent="0.35">
      <c r="A116" s="13">
        <v>41424</v>
      </c>
      <c r="B116" s="2" t="s">
        <v>25</v>
      </c>
      <c r="C116" s="2" t="s">
        <v>29</v>
      </c>
      <c r="D116" s="16">
        <v>15</v>
      </c>
      <c r="E116" s="2" t="s">
        <v>9</v>
      </c>
      <c r="F116" s="2" t="s">
        <v>10</v>
      </c>
      <c r="G116" s="16">
        <v>7050</v>
      </c>
      <c r="H116" s="32">
        <f>IF(F116="USD",VLOOKUP(A116,'FOREX CONV'!$A$2:$F$871,2,FALSE),IF(F116="GBP",VLOOKUP(A116,'FOREX CONV'!$A$2:$F$871,3,FALSE),IF(F116="EUR",VLOOKUP(A116,'FOREX CONV'!$A$2:$F$871,4,FALSE),IF(F116="YEN",VLOOKUP(A116,'FOREX CONV'!$A$2:$F$871,5,FALSE),1))))</f>
        <v>56.099499999999999</v>
      </c>
      <c r="I116" s="33">
        <f t="shared" si="1"/>
        <v>395501.47499999998</v>
      </c>
      <c r="J116" t="str">
        <f>VLOOKUP(C116,'REGION CLASSIFICATION'!$A$2:$B$67,2,FALSE)</f>
        <v>EU</v>
      </c>
    </row>
    <row r="117" spans="1:10" x14ac:dyDescent="0.35">
      <c r="A117" s="13">
        <v>41394</v>
      </c>
      <c r="B117" s="2" t="s">
        <v>25</v>
      </c>
      <c r="C117" s="2" t="s">
        <v>29</v>
      </c>
      <c r="D117" s="16">
        <v>100</v>
      </c>
      <c r="E117" s="2" t="s">
        <v>9</v>
      </c>
      <c r="F117" s="2" t="s">
        <v>10</v>
      </c>
      <c r="G117" s="16">
        <v>47000</v>
      </c>
      <c r="H117" s="32">
        <f>IF(F117="USD",VLOOKUP(A117,'FOREX CONV'!$A$2:$F$871,2,FALSE),IF(F117="GBP",VLOOKUP(A117,'FOREX CONV'!$A$2:$F$871,3,FALSE),IF(F117="EUR",VLOOKUP(A117,'FOREX CONV'!$A$2:$F$871,4,FALSE),IF(F117="YEN",VLOOKUP(A117,'FOREX CONV'!$A$2:$F$871,5,FALSE),1))))</f>
        <v>54.219000000000001</v>
      </c>
      <c r="I117" s="33">
        <f t="shared" si="1"/>
        <v>2548293</v>
      </c>
      <c r="J117" t="str">
        <f>VLOOKUP(C117,'REGION CLASSIFICATION'!$A$2:$B$67,2,FALSE)</f>
        <v>EU</v>
      </c>
    </row>
    <row r="118" spans="1:10" x14ac:dyDescent="0.35">
      <c r="A118" s="13">
        <v>41670</v>
      </c>
      <c r="B118" s="2" t="s">
        <v>25</v>
      </c>
      <c r="C118" s="5" t="s">
        <v>29</v>
      </c>
      <c r="D118" s="17">
        <v>179</v>
      </c>
      <c r="E118" s="5" t="s">
        <v>9</v>
      </c>
      <c r="F118" s="5" t="s">
        <v>10</v>
      </c>
      <c r="G118" s="17">
        <v>23270</v>
      </c>
      <c r="H118" s="32">
        <f>IF(F118="USD",VLOOKUP(A118,'FOREX CONV'!$A$2:$F$871,2,FALSE),IF(F118="GBP",VLOOKUP(A118,'FOREX CONV'!$A$2:$F$871,3,FALSE),IF(F118="EUR",VLOOKUP(A118,'FOREX CONV'!$A$2:$F$871,4,FALSE),IF(F118="YEN",VLOOKUP(A118,'FOREX CONV'!$A$2:$F$871,5,FALSE),1))))</f>
        <v>62.476799999999997</v>
      </c>
      <c r="I118" s="33">
        <f t="shared" si="1"/>
        <v>1453835.1359999999</v>
      </c>
      <c r="J118" t="str">
        <f>VLOOKUP(C118,'REGION CLASSIFICATION'!$A$2:$B$67,2,FALSE)</f>
        <v>EU</v>
      </c>
    </row>
    <row r="119" spans="1:10" x14ac:dyDescent="0.35">
      <c r="A119" s="13">
        <v>41639</v>
      </c>
      <c r="B119" s="2" t="s">
        <v>11</v>
      </c>
      <c r="C119" s="2" t="s">
        <v>30</v>
      </c>
      <c r="D119" s="16">
        <v>20</v>
      </c>
      <c r="E119" s="2" t="s">
        <v>9</v>
      </c>
      <c r="F119" s="2" t="s">
        <v>10</v>
      </c>
      <c r="G119" s="16">
        <v>6000</v>
      </c>
      <c r="H119" s="32">
        <f>IF(F119="USD",VLOOKUP(A119,'FOREX CONV'!$A$2:$F$871,2,FALSE),IF(F119="GBP",VLOOKUP(A119,'FOREX CONV'!$A$2:$F$871,3,FALSE),IF(F119="EUR",VLOOKUP(A119,'FOREX CONV'!$A$2:$F$871,4,FALSE),IF(F119="YEN",VLOOKUP(A119,'FOREX CONV'!$A$2:$F$871,5,FALSE),1))))</f>
        <v>61.896999999999998</v>
      </c>
      <c r="I119" s="33">
        <f t="shared" si="1"/>
        <v>371382</v>
      </c>
      <c r="J119" t="str">
        <f>VLOOKUP(C119,'REGION CLASSIFICATION'!$A$2:$B$67,2,FALSE)</f>
        <v>LATAM</v>
      </c>
    </row>
    <row r="120" spans="1:10" x14ac:dyDescent="0.35">
      <c r="A120" s="13">
        <v>41575</v>
      </c>
      <c r="B120" s="2" t="s">
        <v>11</v>
      </c>
      <c r="C120" s="2" t="s">
        <v>30</v>
      </c>
      <c r="D120" s="16">
        <v>30</v>
      </c>
      <c r="E120" s="2" t="s">
        <v>9</v>
      </c>
      <c r="F120" s="2" t="s">
        <v>10</v>
      </c>
      <c r="G120" s="16">
        <v>9750</v>
      </c>
      <c r="H120" s="32">
        <f>IF(F120="USD",VLOOKUP(A120,'FOREX CONV'!$A$2:$F$871,2,FALSE),IF(F120="GBP",VLOOKUP(A120,'FOREX CONV'!$A$2:$F$871,3,FALSE),IF(F120="EUR",VLOOKUP(A120,'FOREX CONV'!$A$2:$F$871,4,FALSE),IF(F120="YEN",VLOOKUP(A120,'FOREX CONV'!$A$2:$F$871,5,FALSE),1))))</f>
        <v>61.503</v>
      </c>
      <c r="I120" s="33">
        <f t="shared" si="1"/>
        <v>599654.25</v>
      </c>
      <c r="J120" t="str">
        <f>VLOOKUP(C120,'REGION CLASSIFICATION'!$A$2:$B$67,2,FALSE)</f>
        <v>LATAM</v>
      </c>
    </row>
    <row r="121" spans="1:10" x14ac:dyDescent="0.35">
      <c r="A121" s="13">
        <v>41517</v>
      </c>
      <c r="B121" s="2" t="s">
        <v>11</v>
      </c>
      <c r="C121" s="2" t="s">
        <v>30</v>
      </c>
      <c r="D121" s="16">
        <v>20</v>
      </c>
      <c r="E121" s="2" t="s">
        <v>9</v>
      </c>
      <c r="F121" s="2" t="s">
        <v>10</v>
      </c>
      <c r="G121" s="16">
        <v>6500</v>
      </c>
      <c r="H121" s="32">
        <f>IF(F121="USD",VLOOKUP(A121,'FOREX CONV'!$A$2:$F$871,2,FALSE),IF(F121="GBP",VLOOKUP(A121,'FOREX CONV'!$A$2:$F$871,3,FALSE),IF(F121="EUR",VLOOKUP(A121,'FOREX CONV'!$A$2:$F$871,4,FALSE),IF(F121="YEN",VLOOKUP(A121,'FOREX CONV'!$A$2:$F$871,5,FALSE),1))))</f>
        <v>66.574200000000005</v>
      </c>
      <c r="I121" s="33">
        <f t="shared" si="1"/>
        <v>432732.30000000005</v>
      </c>
      <c r="J121" t="str">
        <f>VLOOKUP(C121,'REGION CLASSIFICATION'!$A$2:$B$67,2,FALSE)</f>
        <v>LATAM</v>
      </c>
    </row>
    <row r="122" spans="1:10" x14ac:dyDescent="0.35">
      <c r="A122" s="13">
        <v>41729</v>
      </c>
      <c r="B122" s="2" t="s">
        <v>11</v>
      </c>
      <c r="C122" s="6" t="s">
        <v>30</v>
      </c>
      <c r="D122" s="18">
        <v>65</v>
      </c>
      <c r="E122" s="6" t="s">
        <v>9</v>
      </c>
      <c r="F122" s="6" t="s">
        <v>10</v>
      </c>
      <c r="G122" s="18">
        <v>19500</v>
      </c>
      <c r="H122" s="32">
        <f>IF(F122="USD",VLOOKUP(A122,'FOREX CONV'!$A$2:$F$871,2,FALSE),IF(F122="GBP",VLOOKUP(A122,'FOREX CONV'!$A$2:$F$871,3,FALSE),IF(F122="EUR",VLOOKUP(A122,'FOREX CONV'!$A$2:$F$871,4,FALSE),IF(F122="YEN",VLOOKUP(A122,'FOREX CONV'!$A$2:$F$871,5,FALSE),1))))</f>
        <v>60.099800000000002</v>
      </c>
      <c r="I122" s="33">
        <f t="shared" si="1"/>
        <v>1171946.1000000001</v>
      </c>
      <c r="J122" t="str">
        <f>VLOOKUP(C122,'REGION CLASSIFICATION'!$A$2:$B$67,2,FALSE)</f>
        <v>LATAM</v>
      </c>
    </row>
    <row r="123" spans="1:10" x14ac:dyDescent="0.35">
      <c r="A123" s="13">
        <v>41668</v>
      </c>
      <c r="B123" s="2" t="s">
        <v>11</v>
      </c>
      <c r="C123" s="5" t="s">
        <v>30</v>
      </c>
      <c r="D123" s="17">
        <v>50</v>
      </c>
      <c r="E123" s="5" t="s">
        <v>9</v>
      </c>
      <c r="F123" s="5" t="s">
        <v>10</v>
      </c>
      <c r="G123" s="17">
        <v>15000</v>
      </c>
      <c r="H123" s="32">
        <f>IF(F123="USD",VLOOKUP(A123,'FOREX CONV'!$A$2:$F$871,2,FALSE),IF(F123="GBP",VLOOKUP(A123,'FOREX CONV'!$A$2:$F$871,3,FALSE),IF(F123="EUR",VLOOKUP(A123,'FOREX CONV'!$A$2:$F$871,4,FALSE),IF(F123="YEN",VLOOKUP(A123,'FOREX CONV'!$A$2:$F$871,5,FALSE),1))))</f>
        <v>62.200499999999998</v>
      </c>
      <c r="I123" s="33">
        <f t="shared" si="1"/>
        <v>933007.5</v>
      </c>
      <c r="J123" t="str">
        <f>VLOOKUP(C123,'REGION CLASSIFICATION'!$A$2:$B$67,2,FALSE)</f>
        <v>LATAM</v>
      </c>
    </row>
    <row r="124" spans="1:10" x14ac:dyDescent="0.35">
      <c r="A124" s="13">
        <v>41729</v>
      </c>
      <c r="B124" s="2" t="s">
        <v>15</v>
      </c>
      <c r="C124" s="6" t="s">
        <v>31</v>
      </c>
      <c r="D124" s="18">
        <v>1</v>
      </c>
      <c r="E124" s="6" t="s">
        <v>9</v>
      </c>
      <c r="F124" s="6" t="s">
        <v>10</v>
      </c>
      <c r="G124" s="18">
        <v>100</v>
      </c>
      <c r="H124" s="32">
        <f>IF(F124="USD",VLOOKUP(A124,'FOREX CONV'!$A$2:$F$871,2,FALSE),IF(F124="GBP",VLOOKUP(A124,'FOREX CONV'!$A$2:$F$871,3,FALSE),IF(F124="EUR",VLOOKUP(A124,'FOREX CONV'!$A$2:$F$871,4,FALSE),IF(F124="YEN",VLOOKUP(A124,'FOREX CONV'!$A$2:$F$871,5,FALSE),1))))</f>
        <v>60.099800000000002</v>
      </c>
      <c r="I124" s="33">
        <f t="shared" si="1"/>
        <v>6009.9800000000005</v>
      </c>
      <c r="J124" t="str">
        <f>VLOOKUP(C124,'REGION CLASSIFICATION'!$A$2:$B$67,2,FALSE)</f>
        <v>EU</v>
      </c>
    </row>
    <row r="125" spans="1:10" x14ac:dyDescent="0.35">
      <c r="A125" s="13">
        <v>41408</v>
      </c>
      <c r="B125" s="2" t="s">
        <v>25</v>
      </c>
      <c r="C125" s="2" t="s">
        <v>32</v>
      </c>
      <c r="D125" s="16">
        <v>1038</v>
      </c>
      <c r="E125" s="2" t="s">
        <v>9</v>
      </c>
      <c r="F125" s="2" t="s">
        <v>10</v>
      </c>
      <c r="G125" s="16">
        <v>145320</v>
      </c>
      <c r="H125" s="32">
        <f>IF(F125="USD",VLOOKUP(A125,'FOREX CONV'!$A$2:$F$871,2,FALSE),IF(F125="GBP",VLOOKUP(A125,'FOREX CONV'!$A$2:$F$871,3,FALSE),IF(F125="EUR",VLOOKUP(A125,'FOREX CONV'!$A$2:$F$871,4,FALSE),IF(F125="YEN",VLOOKUP(A125,'FOREX CONV'!$A$2:$F$871,5,FALSE),1))))</f>
        <v>54.627499999999998</v>
      </c>
      <c r="I125" s="33">
        <f t="shared" si="1"/>
        <v>7938468.2999999998</v>
      </c>
      <c r="J125" t="str">
        <f>VLOOKUP(C125,'REGION CLASSIFICATION'!$A$2:$B$67,2,FALSE)</f>
        <v>EU</v>
      </c>
    </row>
    <row r="126" spans="1:10" x14ac:dyDescent="0.35">
      <c r="A126" s="13">
        <v>41547</v>
      </c>
      <c r="B126" s="2" t="s">
        <v>25</v>
      </c>
      <c r="C126" s="2" t="s">
        <v>32</v>
      </c>
      <c r="D126" s="16">
        <v>1300</v>
      </c>
      <c r="E126" s="2" t="s">
        <v>9</v>
      </c>
      <c r="F126" s="2" t="s">
        <v>10</v>
      </c>
      <c r="G126" s="16">
        <v>182000</v>
      </c>
      <c r="H126" s="32">
        <f>IF(F126="USD",VLOOKUP(A126,'FOREX CONV'!$A$2:$F$871,2,FALSE),IF(F126="GBP",VLOOKUP(A126,'FOREX CONV'!$A$2:$F$871,3,FALSE),IF(F126="EUR",VLOOKUP(A126,'FOREX CONV'!$A$2:$F$871,4,FALSE),IF(F126="YEN",VLOOKUP(A126,'FOREX CONV'!$A$2:$F$871,5,FALSE),1))))</f>
        <v>62.777000000000001</v>
      </c>
      <c r="I126" s="33">
        <f t="shared" si="1"/>
        <v>11425414</v>
      </c>
      <c r="J126" t="str">
        <f>VLOOKUP(C126,'REGION CLASSIFICATION'!$A$2:$B$67,2,FALSE)</f>
        <v>EU</v>
      </c>
    </row>
    <row r="127" spans="1:10" x14ac:dyDescent="0.35">
      <c r="A127" s="13">
        <v>41729</v>
      </c>
      <c r="B127" s="2" t="s">
        <v>25</v>
      </c>
      <c r="C127" s="6" t="s">
        <v>32</v>
      </c>
      <c r="D127" s="18">
        <v>1624</v>
      </c>
      <c r="E127" s="6" t="s">
        <v>9</v>
      </c>
      <c r="F127" s="6" t="s">
        <v>10</v>
      </c>
      <c r="G127" s="18">
        <v>227360</v>
      </c>
      <c r="H127" s="32">
        <f>IF(F127="USD",VLOOKUP(A127,'FOREX CONV'!$A$2:$F$871,2,FALSE),IF(F127="GBP",VLOOKUP(A127,'FOREX CONV'!$A$2:$F$871,3,FALSE),IF(F127="EUR",VLOOKUP(A127,'FOREX CONV'!$A$2:$F$871,4,FALSE),IF(F127="YEN",VLOOKUP(A127,'FOREX CONV'!$A$2:$F$871,5,FALSE),1))))</f>
        <v>60.099800000000002</v>
      </c>
      <c r="I127" s="33">
        <f t="shared" si="1"/>
        <v>13664290.528000001</v>
      </c>
      <c r="J127" t="str">
        <f>VLOOKUP(C127,'REGION CLASSIFICATION'!$A$2:$B$67,2,FALSE)</f>
        <v>EU</v>
      </c>
    </row>
    <row r="128" spans="1:10" x14ac:dyDescent="0.35">
      <c r="A128" s="13">
        <v>41455</v>
      </c>
      <c r="B128" s="2" t="s">
        <v>25</v>
      </c>
      <c r="C128" s="2" t="s">
        <v>32</v>
      </c>
      <c r="D128" s="16">
        <v>2120</v>
      </c>
      <c r="E128" s="2" t="s">
        <v>9</v>
      </c>
      <c r="F128" s="2" t="s">
        <v>10</v>
      </c>
      <c r="G128" s="16">
        <v>331652.8</v>
      </c>
      <c r="H128" s="32">
        <f>IF(F128="USD",VLOOKUP(A128,'FOREX CONV'!$A$2:$F$871,2,FALSE),IF(F128="GBP",VLOOKUP(A128,'FOREX CONV'!$A$2:$F$871,3,FALSE),IF(F128="EUR",VLOOKUP(A128,'FOREX CONV'!$A$2:$F$871,4,FALSE),IF(F128="YEN",VLOOKUP(A128,'FOREX CONV'!$A$2:$F$871,5,FALSE),1))))</f>
        <v>59.6995</v>
      </c>
      <c r="I128" s="33">
        <f t="shared" si="1"/>
        <v>19799506.3336</v>
      </c>
      <c r="J128" t="str">
        <f>VLOOKUP(C128,'REGION CLASSIFICATION'!$A$2:$B$67,2,FALSE)</f>
        <v>EU</v>
      </c>
    </row>
    <row r="129" spans="1:10" x14ac:dyDescent="0.35">
      <c r="A129" s="13">
        <v>41436</v>
      </c>
      <c r="B129" s="2" t="s">
        <v>25</v>
      </c>
      <c r="C129" s="2" t="s">
        <v>32</v>
      </c>
      <c r="D129" s="16">
        <v>570</v>
      </c>
      <c r="E129" s="2" t="s">
        <v>9</v>
      </c>
      <c r="F129" s="2" t="s">
        <v>10</v>
      </c>
      <c r="G129" s="16">
        <v>79800</v>
      </c>
      <c r="H129" s="32">
        <f>IF(F129="USD",VLOOKUP(A129,'FOREX CONV'!$A$2:$F$871,2,FALSE),IF(F129="GBP",VLOOKUP(A129,'FOREX CONV'!$A$2:$F$871,3,FALSE),IF(F129="EUR",VLOOKUP(A129,'FOREX CONV'!$A$2:$F$871,4,FALSE),IF(F129="YEN",VLOOKUP(A129,'FOREX CONV'!$A$2:$F$871,5,FALSE),1))))</f>
        <v>61.922499999999999</v>
      </c>
      <c r="I129" s="33">
        <f t="shared" si="1"/>
        <v>4941415.5</v>
      </c>
      <c r="J129" t="str">
        <f>VLOOKUP(C129,'REGION CLASSIFICATION'!$A$2:$B$67,2,FALSE)</f>
        <v>EU</v>
      </c>
    </row>
    <row r="130" spans="1:10" x14ac:dyDescent="0.35">
      <c r="A130" s="13">
        <v>41401</v>
      </c>
      <c r="B130" s="2" t="s">
        <v>25</v>
      </c>
      <c r="C130" s="2" t="s">
        <v>32</v>
      </c>
      <c r="D130" s="16">
        <v>1600</v>
      </c>
      <c r="E130" s="2" t="s">
        <v>9</v>
      </c>
      <c r="F130" s="2" t="s">
        <v>10</v>
      </c>
      <c r="G130" s="16">
        <v>224000</v>
      </c>
      <c r="H130" s="32">
        <f>IF(F130="USD",VLOOKUP(A130,'FOREX CONV'!$A$2:$F$871,2,FALSE),IF(F130="GBP",VLOOKUP(A130,'FOREX CONV'!$A$2:$F$871,3,FALSE),IF(F130="EUR",VLOOKUP(A130,'FOREX CONV'!$A$2:$F$871,4,FALSE),IF(F130="YEN",VLOOKUP(A130,'FOREX CONV'!$A$2:$F$871,5,FALSE),1))))</f>
        <v>60.339500000000001</v>
      </c>
      <c r="I130" s="33">
        <f t="shared" si="1"/>
        <v>13516048</v>
      </c>
      <c r="J130" t="str">
        <f>VLOOKUP(C130,'REGION CLASSIFICATION'!$A$2:$B$67,2,FALSE)</f>
        <v>EU</v>
      </c>
    </row>
    <row r="131" spans="1:10" x14ac:dyDescent="0.35">
      <c r="A131" s="13">
        <v>41425</v>
      </c>
      <c r="B131" s="2" t="s">
        <v>25</v>
      </c>
      <c r="C131" s="2" t="s">
        <v>32</v>
      </c>
      <c r="D131" s="16">
        <v>2630</v>
      </c>
      <c r="E131" s="2" t="s">
        <v>9</v>
      </c>
      <c r="F131" s="2" t="s">
        <v>10</v>
      </c>
      <c r="G131" s="16">
        <v>315600</v>
      </c>
      <c r="H131" s="32">
        <f>IF(F131="USD",VLOOKUP(A131,'FOREX CONV'!$A$2:$F$871,2,FALSE),IF(F131="GBP",VLOOKUP(A131,'FOREX CONV'!$A$2:$F$871,3,FALSE),IF(F131="EUR",VLOOKUP(A131,'FOREX CONV'!$A$2:$F$871,4,FALSE),IF(F131="YEN",VLOOKUP(A131,'FOREX CONV'!$A$2:$F$871,5,FALSE),1))))</f>
        <v>56.495800000000003</v>
      </c>
      <c r="I131" s="33">
        <f t="shared" ref="I131:I194" si="2">G131*H131</f>
        <v>17830074.48</v>
      </c>
      <c r="J131" t="str">
        <f>VLOOKUP(C131,'REGION CLASSIFICATION'!$A$2:$B$67,2,FALSE)</f>
        <v>EU</v>
      </c>
    </row>
    <row r="132" spans="1:10" x14ac:dyDescent="0.35">
      <c r="A132" s="13">
        <v>41710</v>
      </c>
      <c r="B132" s="2" t="s">
        <v>25</v>
      </c>
      <c r="C132" s="6" t="s">
        <v>32</v>
      </c>
      <c r="D132" s="18">
        <v>350</v>
      </c>
      <c r="E132" s="6" t="s">
        <v>9</v>
      </c>
      <c r="F132" s="6" t="s">
        <v>10</v>
      </c>
      <c r="G132" s="18">
        <v>49000</v>
      </c>
      <c r="H132" s="32">
        <f>IF(F132="USD",VLOOKUP(A132,'FOREX CONV'!$A$2:$F$871,2,FALSE),IF(F132="GBP",VLOOKUP(A132,'FOREX CONV'!$A$2:$F$871,3,FALSE),IF(F132="EUR",VLOOKUP(A132,'FOREX CONV'!$A$2:$F$871,4,FALSE),IF(F132="YEN",VLOOKUP(A132,'FOREX CONV'!$A$2:$F$871,5,FALSE),1))))</f>
        <v>61.886600000000001</v>
      </c>
      <c r="I132" s="33">
        <f t="shared" si="2"/>
        <v>3032443.4</v>
      </c>
      <c r="J132" t="str">
        <f>VLOOKUP(C132,'REGION CLASSIFICATION'!$A$2:$B$67,2,FALSE)</f>
        <v>EU</v>
      </c>
    </row>
    <row r="133" spans="1:10" x14ac:dyDescent="0.35">
      <c r="A133" s="13">
        <v>41436</v>
      </c>
      <c r="B133" s="2" t="s">
        <v>25</v>
      </c>
      <c r="C133" s="2" t="s">
        <v>32</v>
      </c>
      <c r="D133" s="16">
        <v>570</v>
      </c>
      <c r="E133" s="2" t="s">
        <v>9</v>
      </c>
      <c r="F133" s="2" t="s">
        <v>10</v>
      </c>
      <c r="G133" s="16">
        <v>68400</v>
      </c>
      <c r="H133" s="32">
        <f>IF(F133="USD",VLOOKUP(A133,'FOREX CONV'!$A$2:$F$871,2,FALSE),IF(F133="GBP",VLOOKUP(A133,'FOREX CONV'!$A$2:$F$871,3,FALSE),IF(F133="EUR",VLOOKUP(A133,'FOREX CONV'!$A$2:$F$871,4,FALSE),IF(F133="YEN",VLOOKUP(A133,'FOREX CONV'!$A$2:$F$871,5,FALSE),1))))</f>
        <v>61.922499999999999</v>
      </c>
      <c r="I133" s="33">
        <f t="shared" si="2"/>
        <v>4235499</v>
      </c>
      <c r="J133" t="str">
        <f>VLOOKUP(C133,'REGION CLASSIFICATION'!$A$2:$B$67,2,FALSE)</f>
        <v>EU</v>
      </c>
    </row>
    <row r="134" spans="1:10" x14ac:dyDescent="0.35">
      <c r="A134" s="13">
        <v>41547</v>
      </c>
      <c r="B134" s="2" t="s">
        <v>25</v>
      </c>
      <c r="C134" s="2" t="s">
        <v>32</v>
      </c>
      <c r="D134" s="16">
        <v>2000</v>
      </c>
      <c r="E134" s="2" t="s">
        <v>9</v>
      </c>
      <c r="F134" s="2" t="s">
        <v>10</v>
      </c>
      <c r="G134" s="16">
        <v>312880</v>
      </c>
      <c r="H134" s="32">
        <f>IF(F134="USD",VLOOKUP(A134,'FOREX CONV'!$A$2:$F$871,2,FALSE),IF(F134="GBP",VLOOKUP(A134,'FOREX CONV'!$A$2:$F$871,3,FALSE),IF(F134="EUR",VLOOKUP(A134,'FOREX CONV'!$A$2:$F$871,4,FALSE),IF(F134="YEN",VLOOKUP(A134,'FOREX CONV'!$A$2:$F$871,5,FALSE),1))))</f>
        <v>62.777000000000001</v>
      </c>
      <c r="I134" s="33">
        <f t="shared" si="2"/>
        <v>19641667.760000002</v>
      </c>
      <c r="J134" t="str">
        <f>VLOOKUP(C134,'REGION CLASSIFICATION'!$A$2:$B$67,2,FALSE)</f>
        <v>EU</v>
      </c>
    </row>
    <row r="135" spans="1:10" x14ac:dyDescent="0.35">
      <c r="A135" s="13">
        <v>41547</v>
      </c>
      <c r="B135" s="2" t="s">
        <v>25</v>
      </c>
      <c r="C135" s="2" t="s">
        <v>32</v>
      </c>
      <c r="D135" s="16">
        <v>1300</v>
      </c>
      <c r="E135" s="2" t="s">
        <v>9</v>
      </c>
      <c r="F135" s="2" t="s">
        <v>10</v>
      </c>
      <c r="G135" s="16">
        <v>182000</v>
      </c>
      <c r="H135" s="32">
        <f>IF(F135="USD",VLOOKUP(A135,'FOREX CONV'!$A$2:$F$871,2,FALSE),IF(F135="GBP",VLOOKUP(A135,'FOREX CONV'!$A$2:$F$871,3,FALSE),IF(F135="EUR",VLOOKUP(A135,'FOREX CONV'!$A$2:$F$871,4,FALSE),IF(F135="YEN",VLOOKUP(A135,'FOREX CONV'!$A$2:$F$871,5,FALSE),1))))</f>
        <v>62.777000000000001</v>
      </c>
      <c r="I135" s="33">
        <f t="shared" si="2"/>
        <v>11425414</v>
      </c>
      <c r="J135" t="str">
        <f>VLOOKUP(C135,'REGION CLASSIFICATION'!$A$2:$B$67,2,FALSE)</f>
        <v>EU</v>
      </c>
    </row>
    <row r="136" spans="1:10" x14ac:dyDescent="0.35">
      <c r="A136" s="13">
        <v>41486</v>
      </c>
      <c r="B136" s="2" t="s">
        <v>25</v>
      </c>
      <c r="C136" s="2" t="s">
        <v>32</v>
      </c>
      <c r="D136" s="16">
        <v>2000</v>
      </c>
      <c r="E136" s="2" t="s">
        <v>9</v>
      </c>
      <c r="F136" s="2" t="s">
        <v>10</v>
      </c>
      <c r="G136" s="16">
        <v>312880</v>
      </c>
      <c r="H136" s="32">
        <f>IF(F136="USD",VLOOKUP(A136,'FOREX CONV'!$A$2:$F$871,2,FALSE),IF(F136="GBP",VLOOKUP(A136,'FOREX CONV'!$A$2:$F$871,3,FALSE),IF(F136="EUR",VLOOKUP(A136,'FOREX CONV'!$A$2:$F$871,4,FALSE),IF(F136="YEN",VLOOKUP(A136,'FOREX CONV'!$A$2:$F$871,5,FALSE),1))))</f>
        <v>61.115000000000002</v>
      </c>
      <c r="I136" s="33">
        <f t="shared" si="2"/>
        <v>19121661.199999999</v>
      </c>
      <c r="J136" t="str">
        <f>VLOOKUP(C136,'REGION CLASSIFICATION'!$A$2:$B$67,2,FALSE)</f>
        <v>EU</v>
      </c>
    </row>
    <row r="137" spans="1:10" x14ac:dyDescent="0.35">
      <c r="A137" s="13">
        <v>41422</v>
      </c>
      <c r="B137" s="2" t="s">
        <v>25</v>
      </c>
      <c r="C137" s="2" t="s">
        <v>32</v>
      </c>
      <c r="D137" s="16">
        <v>2400</v>
      </c>
      <c r="E137" s="2" t="s">
        <v>9</v>
      </c>
      <c r="F137" s="2" t="s">
        <v>10</v>
      </c>
      <c r="G137" s="16">
        <v>288000</v>
      </c>
      <c r="H137" s="32">
        <f>IF(F137="USD",VLOOKUP(A137,'FOREX CONV'!$A$2:$F$871,2,FALSE),IF(F137="GBP",VLOOKUP(A137,'FOREX CONV'!$A$2:$F$871,3,FALSE),IF(F137="EUR",VLOOKUP(A137,'FOREX CONV'!$A$2:$F$871,4,FALSE),IF(F137="YEN",VLOOKUP(A137,'FOREX CONV'!$A$2:$F$871,5,FALSE),1))))</f>
        <v>55.7423</v>
      </c>
      <c r="I137" s="33">
        <f t="shared" si="2"/>
        <v>16053782.4</v>
      </c>
      <c r="J137" t="str">
        <f>VLOOKUP(C137,'REGION CLASSIFICATION'!$A$2:$B$67,2,FALSE)</f>
        <v>EU</v>
      </c>
    </row>
    <row r="138" spans="1:10" x14ac:dyDescent="0.35">
      <c r="A138" s="13">
        <v>41373</v>
      </c>
      <c r="B138" s="2" t="s">
        <v>7</v>
      </c>
      <c r="C138" s="2" t="s">
        <v>33</v>
      </c>
      <c r="D138" s="16">
        <v>25</v>
      </c>
      <c r="E138" s="2" t="s">
        <v>9</v>
      </c>
      <c r="F138" s="2" t="s">
        <v>34</v>
      </c>
      <c r="G138" s="16">
        <v>46349</v>
      </c>
      <c r="H138" s="32">
        <f>IF(F138="USD",VLOOKUP(A138,'FOREX CONV'!$A$2:$F$871,2,FALSE),IF(F138="GBP",VLOOKUP(A138,'FOREX CONV'!$A$2:$F$871,3,FALSE),IF(F138="EUR",VLOOKUP(A138,'FOREX CONV'!$A$2:$F$871,4,FALSE),IF(F138="YEN",VLOOKUP(A138,'FOREX CONV'!$A$2:$F$871,5,FALSE),1))))</f>
        <v>1</v>
      </c>
      <c r="I138" s="33">
        <f t="shared" si="2"/>
        <v>46349</v>
      </c>
      <c r="J138" t="str">
        <f>VLOOKUP(C138,'REGION CLASSIFICATION'!$A$2:$B$67,2,FALSE)</f>
        <v>INDIA</v>
      </c>
    </row>
    <row r="139" spans="1:10" x14ac:dyDescent="0.35">
      <c r="A139" s="13">
        <v>41398</v>
      </c>
      <c r="B139" s="2" t="s">
        <v>7</v>
      </c>
      <c r="C139" s="2" t="s">
        <v>33</v>
      </c>
      <c r="D139" s="16">
        <v>25</v>
      </c>
      <c r="E139" s="2" t="s">
        <v>9</v>
      </c>
      <c r="F139" s="2" t="s">
        <v>34</v>
      </c>
      <c r="G139" s="16">
        <v>46349</v>
      </c>
      <c r="H139" s="32">
        <f>IF(F139="USD",VLOOKUP(A139,'FOREX CONV'!$A$2:$F$871,2,FALSE),IF(F139="GBP",VLOOKUP(A139,'FOREX CONV'!$A$2:$F$871,3,FALSE),IF(F139="EUR",VLOOKUP(A139,'FOREX CONV'!$A$2:$F$871,4,FALSE),IF(F139="YEN",VLOOKUP(A139,'FOREX CONV'!$A$2:$F$871,5,FALSE),1))))</f>
        <v>1</v>
      </c>
      <c r="I139" s="33">
        <f t="shared" si="2"/>
        <v>46349</v>
      </c>
      <c r="J139" t="str">
        <f>VLOOKUP(C139,'REGION CLASSIFICATION'!$A$2:$B$67,2,FALSE)</f>
        <v>INDIA</v>
      </c>
    </row>
    <row r="140" spans="1:10" x14ac:dyDescent="0.35">
      <c r="A140" s="13">
        <v>41408</v>
      </c>
      <c r="B140" s="2" t="s">
        <v>7</v>
      </c>
      <c r="C140" s="2" t="s">
        <v>33</v>
      </c>
      <c r="D140" s="16">
        <v>25</v>
      </c>
      <c r="E140" s="2" t="s">
        <v>9</v>
      </c>
      <c r="F140" s="2" t="s">
        <v>34</v>
      </c>
      <c r="G140" s="16">
        <v>46249</v>
      </c>
      <c r="H140" s="32">
        <f>IF(F140="USD",VLOOKUP(A140,'FOREX CONV'!$A$2:$F$871,2,FALSE),IF(F140="GBP",VLOOKUP(A140,'FOREX CONV'!$A$2:$F$871,3,FALSE),IF(F140="EUR",VLOOKUP(A140,'FOREX CONV'!$A$2:$F$871,4,FALSE),IF(F140="YEN",VLOOKUP(A140,'FOREX CONV'!$A$2:$F$871,5,FALSE),1))))</f>
        <v>1</v>
      </c>
      <c r="I140" s="33">
        <f t="shared" si="2"/>
        <v>46249</v>
      </c>
      <c r="J140" t="str">
        <f>VLOOKUP(C140,'REGION CLASSIFICATION'!$A$2:$B$67,2,FALSE)</f>
        <v>INDIA</v>
      </c>
    </row>
    <row r="141" spans="1:10" x14ac:dyDescent="0.35">
      <c r="A141" s="13">
        <v>41487</v>
      </c>
      <c r="B141" s="2" t="s">
        <v>7</v>
      </c>
      <c r="C141" s="2" t="s">
        <v>33</v>
      </c>
      <c r="D141" s="16">
        <v>25</v>
      </c>
      <c r="E141" s="2" t="s">
        <v>9</v>
      </c>
      <c r="F141" s="2" t="s">
        <v>34</v>
      </c>
      <c r="G141" s="16">
        <v>46349</v>
      </c>
      <c r="H141" s="32">
        <f>IF(F141="USD",VLOOKUP(A141,'FOREX CONV'!$A$2:$F$871,2,FALSE),IF(F141="GBP",VLOOKUP(A141,'FOREX CONV'!$A$2:$F$871,3,FALSE),IF(F141="EUR",VLOOKUP(A141,'FOREX CONV'!$A$2:$F$871,4,FALSE),IF(F141="YEN",VLOOKUP(A141,'FOREX CONV'!$A$2:$F$871,5,FALSE),1))))</f>
        <v>1</v>
      </c>
      <c r="I141" s="33">
        <f t="shared" si="2"/>
        <v>46349</v>
      </c>
      <c r="J141" t="str">
        <f>VLOOKUP(C141,'REGION CLASSIFICATION'!$A$2:$B$67,2,FALSE)</f>
        <v>INDIA</v>
      </c>
    </row>
    <row r="142" spans="1:10" x14ac:dyDescent="0.35">
      <c r="A142" s="13">
        <v>41522</v>
      </c>
      <c r="B142" s="2" t="s">
        <v>7</v>
      </c>
      <c r="C142" s="2" t="s">
        <v>33</v>
      </c>
      <c r="D142" s="16">
        <v>25</v>
      </c>
      <c r="E142" s="2" t="s">
        <v>9</v>
      </c>
      <c r="F142" s="2" t="s">
        <v>34</v>
      </c>
      <c r="G142" s="16">
        <v>46349</v>
      </c>
      <c r="H142" s="32">
        <f>IF(F142="USD",VLOOKUP(A142,'FOREX CONV'!$A$2:$F$871,2,FALSE),IF(F142="GBP",VLOOKUP(A142,'FOREX CONV'!$A$2:$F$871,3,FALSE),IF(F142="EUR",VLOOKUP(A142,'FOREX CONV'!$A$2:$F$871,4,FALSE),IF(F142="YEN",VLOOKUP(A142,'FOREX CONV'!$A$2:$F$871,5,FALSE),1))))</f>
        <v>1</v>
      </c>
      <c r="I142" s="33">
        <f t="shared" si="2"/>
        <v>46349</v>
      </c>
      <c r="J142" t="str">
        <f>VLOOKUP(C142,'REGION CLASSIFICATION'!$A$2:$B$67,2,FALSE)</f>
        <v>INDIA</v>
      </c>
    </row>
    <row r="143" spans="1:10" x14ac:dyDescent="0.35">
      <c r="A143" s="13">
        <v>41528</v>
      </c>
      <c r="B143" s="2" t="s">
        <v>7</v>
      </c>
      <c r="C143" s="2" t="s">
        <v>33</v>
      </c>
      <c r="D143" s="16">
        <v>25</v>
      </c>
      <c r="E143" s="2" t="s">
        <v>9</v>
      </c>
      <c r="F143" s="2" t="s">
        <v>34</v>
      </c>
      <c r="G143" s="16">
        <v>46349</v>
      </c>
      <c r="H143" s="32">
        <f>IF(F143="USD",VLOOKUP(A143,'FOREX CONV'!$A$2:$F$871,2,FALSE),IF(F143="GBP",VLOOKUP(A143,'FOREX CONV'!$A$2:$F$871,3,FALSE),IF(F143="EUR",VLOOKUP(A143,'FOREX CONV'!$A$2:$F$871,4,FALSE),IF(F143="YEN",VLOOKUP(A143,'FOREX CONV'!$A$2:$F$871,5,FALSE),1))))</f>
        <v>1</v>
      </c>
      <c r="I143" s="33">
        <f t="shared" si="2"/>
        <v>46349</v>
      </c>
      <c r="J143" t="str">
        <f>VLOOKUP(C143,'REGION CLASSIFICATION'!$A$2:$B$67,2,FALSE)</f>
        <v>INDIA</v>
      </c>
    </row>
    <row r="144" spans="1:10" x14ac:dyDescent="0.35">
      <c r="A144" s="13">
        <v>41540</v>
      </c>
      <c r="B144" s="2" t="s">
        <v>7</v>
      </c>
      <c r="C144" s="2" t="s">
        <v>33</v>
      </c>
      <c r="D144" s="16">
        <v>25</v>
      </c>
      <c r="E144" s="2" t="s">
        <v>9</v>
      </c>
      <c r="F144" s="2" t="s">
        <v>34</v>
      </c>
      <c r="G144" s="16">
        <v>46349</v>
      </c>
      <c r="H144" s="32">
        <f>IF(F144="USD",VLOOKUP(A144,'FOREX CONV'!$A$2:$F$871,2,FALSE),IF(F144="GBP",VLOOKUP(A144,'FOREX CONV'!$A$2:$F$871,3,FALSE),IF(F144="EUR",VLOOKUP(A144,'FOREX CONV'!$A$2:$F$871,4,FALSE),IF(F144="YEN",VLOOKUP(A144,'FOREX CONV'!$A$2:$F$871,5,FALSE),1))))</f>
        <v>1</v>
      </c>
      <c r="I144" s="33">
        <f t="shared" si="2"/>
        <v>46349</v>
      </c>
      <c r="J144" t="str">
        <f>VLOOKUP(C144,'REGION CLASSIFICATION'!$A$2:$B$67,2,FALSE)</f>
        <v>INDIA</v>
      </c>
    </row>
    <row r="145" spans="1:10" x14ac:dyDescent="0.35">
      <c r="A145" s="13">
        <v>41591</v>
      </c>
      <c r="B145" s="2" t="s">
        <v>7</v>
      </c>
      <c r="C145" s="2" t="s">
        <v>33</v>
      </c>
      <c r="D145" s="16">
        <v>25</v>
      </c>
      <c r="E145" s="2" t="s">
        <v>9</v>
      </c>
      <c r="F145" s="2" t="s">
        <v>34</v>
      </c>
      <c r="G145" s="16">
        <v>47128</v>
      </c>
      <c r="H145" s="32">
        <f>IF(F145="USD",VLOOKUP(A145,'FOREX CONV'!$A$2:$F$871,2,FALSE),IF(F145="GBP",VLOOKUP(A145,'FOREX CONV'!$A$2:$F$871,3,FALSE),IF(F145="EUR",VLOOKUP(A145,'FOREX CONV'!$A$2:$F$871,4,FALSE),IF(F145="YEN",VLOOKUP(A145,'FOREX CONV'!$A$2:$F$871,5,FALSE),1))))</f>
        <v>1</v>
      </c>
      <c r="I145" s="33">
        <f t="shared" si="2"/>
        <v>47128</v>
      </c>
      <c r="J145" t="str">
        <f>VLOOKUP(C145,'REGION CLASSIFICATION'!$A$2:$B$67,2,FALSE)</f>
        <v>INDIA</v>
      </c>
    </row>
    <row r="146" spans="1:10" x14ac:dyDescent="0.35">
      <c r="A146" s="13">
        <v>41653</v>
      </c>
      <c r="B146" s="2" t="s">
        <v>7</v>
      </c>
      <c r="C146" s="5" t="s">
        <v>33</v>
      </c>
      <c r="D146" s="17">
        <v>25</v>
      </c>
      <c r="E146" s="5" t="s">
        <v>9</v>
      </c>
      <c r="F146" s="5" t="s">
        <v>34</v>
      </c>
      <c r="G146" s="17">
        <v>47051</v>
      </c>
      <c r="H146" s="32">
        <f>IF(F146="USD",VLOOKUP(A146,'FOREX CONV'!$A$2:$F$871,2,FALSE),IF(F146="GBP",VLOOKUP(A146,'FOREX CONV'!$A$2:$F$871,3,FALSE),IF(F146="EUR",VLOOKUP(A146,'FOREX CONV'!$A$2:$F$871,4,FALSE),IF(F146="YEN",VLOOKUP(A146,'FOREX CONV'!$A$2:$F$871,5,FALSE),1))))</f>
        <v>1</v>
      </c>
      <c r="I146" s="33">
        <f t="shared" si="2"/>
        <v>47051</v>
      </c>
      <c r="J146" t="str">
        <f>VLOOKUP(C146,'REGION CLASSIFICATION'!$A$2:$B$67,2,FALSE)</f>
        <v>INDIA</v>
      </c>
    </row>
    <row r="147" spans="1:10" x14ac:dyDescent="0.35">
      <c r="A147" s="13">
        <v>41694</v>
      </c>
      <c r="B147" s="2" t="s">
        <v>7</v>
      </c>
      <c r="C147" s="5" t="s">
        <v>33</v>
      </c>
      <c r="D147" s="17">
        <v>25</v>
      </c>
      <c r="E147" s="5" t="s">
        <v>9</v>
      </c>
      <c r="F147" s="5" t="s">
        <v>34</v>
      </c>
      <c r="G147" s="17">
        <v>47753</v>
      </c>
      <c r="H147" s="32">
        <f>IF(F147="USD",VLOOKUP(A147,'FOREX CONV'!$A$2:$F$871,2,FALSE),IF(F147="GBP",VLOOKUP(A147,'FOREX CONV'!$A$2:$F$871,3,FALSE),IF(F147="EUR",VLOOKUP(A147,'FOREX CONV'!$A$2:$F$871,4,FALSE),IF(F147="YEN",VLOOKUP(A147,'FOREX CONV'!$A$2:$F$871,5,FALSE),1))))</f>
        <v>1</v>
      </c>
      <c r="I147" s="33">
        <f t="shared" si="2"/>
        <v>47753</v>
      </c>
      <c r="J147" t="str">
        <f>VLOOKUP(C147,'REGION CLASSIFICATION'!$A$2:$B$67,2,FALSE)</f>
        <v>INDIA</v>
      </c>
    </row>
    <row r="148" spans="1:10" x14ac:dyDescent="0.35">
      <c r="A148" s="13">
        <v>41383</v>
      </c>
      <c r="B148" s="2" t="s">
        <v>7</v>
      </c>
      <c r="C148" s="2" t="s">
        <v>33</v>
      </c>
      <c r="D148" s="16">
        <v>50</v>
      </c>
      <c r="E148" s="2" t="s">
        <v>9</v>
      </c>
      <c r="F148" s="2" t="s">
        <v>34</v>
      </c>
      <c r="G148" s="16">
        <v>92747</v>
      </c>
      <c r="H148" s="32">
        <f>IF(F148="USD",VLOOKUP(A148,'FOREX CONV'!$A$2:$F$871,2,FALSE),IF(F148="GBP",VLOOKUP(A148,'FOREX CONV'!$A$2:$F$871,3,FALSE),IF(F148="EUR",VLOOKUP(A148,'FOREX CONV'!$A$2:$F$871,4,FALSE),IF(F148="YEN",VLOOKUP(A148,'FOREX CONV'!$A$2:$F$871,5,FALSE),1))))</f>
        <v>1</v>
      </c>
      <c r="I148" s="33">
        <f t="shared" si="2"/>
        <v>92747</v>
      </c>
      <c r="J148" t="str">
        <f>VLOOKUP(C148,'REGION CLASSIFICATION'!$A$2:$B$67,2,FALSE)</f>
        <v>INDIA</v>
      </c>
    </row>
    <row r="149" spans="1:10" x14ac:dyDescent="0.35">
      <c r="A149" s="13">
        <v>41480</v>
      </c>
      <c r="B149" s="2" t="s">
        <v>7</v>
      </c>
      <c r="C149" s="2" t="s">
        <v>33</v>
      </c>
      <c r="D149" s="16">
        <v>50</v>
      </c>
      <c r="E149" s="2" t="s">
        <v>9</v>
      </c>
      <c r="F149" s="2" t="s">
        <v>34</v>
      </c>
      <c r="G149" s="16">
        <v>92697</v>
      </c>
      <c r="H149" s="32">
        <f>IF(F149="USD",VLOOKUP(A149,'FOREX CONV'!$A$2:$F$871,2,FALSE),IF(F149="GBP",VLOOKUP(A149,'FOREX CONV'!$A$2:$F$871,3,FALSE),IF(F149="EUR",VLOOKUP(A149,'FOREX CONV'!$A$2:$F$871,4,FALSE),IF(F149="YEN",VLOOKUP(A149,'FOREX CONV'!$A$2:$F$871,5,FALSE),1))))</f>
        <v>1</v>
      </c>
      <c r="I149" s="33">
        <f t="shared" si="2"/>
        <v>92697</v>
      </c>
      <c r="J149" t="str">
        <f>VLOOKUP(C149,'REGION CLASSIFICATION'!$A$2:$B$67,2,FALSE)</f>
        <v>INDIA</v>
      </c>
    </row>
    <row r="150" spans="1:10" x14ac:dyDescent="0.35">
      <c r="A150" s="13">
        <v>41505</v>
      </c>
      <c r="B150" s="2" t="s">
        <v>7</v>
      </c>
      <c r="C150" s="2" t="s">
        <v>33</v>
      </c>
      <c r="D150" s="16">
        <v>50</v>
      </c>
      <c r="E150" s="2" t="s">
        <v>9</v>
      </c>
      <c r="F150" s="2" t="s">
        <v>34</v>
      </c>
      <c r="G150" s="16">
        <v>92697</v>
      </c>
      <c r="H150" s="32">
        <f>IF(F150="USD",VLOOKUP(A150,'FOREX CONV'!$A$2:$F$871,2,FALSE),IF(F150="GBP",VLOOKUP(A150,'FOREX CONV'!$A$2:$F$871,3,FALSE),IF(F150="EUR",VLOOKUP(A150,'FOREX CONV'!$A$2:$F$871,4,FALSE),IF(F150="YEN",VLOOKUP(A150,'FOREX CONV'!$A$2:$F$871,5,FALSE),1))))</f>
        <v>1</v>
      </c>
      <c r="I150" s="33">
        <f t="shared" si="2"/>
        <v>92697</v>
      </c>
      <c r="J150" t="str">
        <f>VLOOKUP(C150,'REGION CLASSIFICATION'!$A$2:$B$67,2,FALSE)</f>
        <v>INDIA</v>
      </c>
    </row>
    <row r="151" spans="1:10" x14ac:dyDescent="0.35">
      <c r="A151" s="13">
        <v>41529</v>
      </c>
      <c r="B151" s="2" t="s">
        <v>7</v>
      </c>
      <c r="C151" s="2" t="s">
        <v>33</v>
      </c>
      <c r="D151" s="16">
        <v>50</v>
      </c>
      <c r="E151" s="2" t="s">
        <v>9</v>
      </c>
      <c r="F151" s="2" t="s">
        <v>34</v>
      </c>
      <c r="G151" s="16">
        <v>92697</v>
      </c>
      <c r="H151" s="32">
        <f>IF(F151="USD",VLOOKUP(A151,'FOREX CONV'!$A$2:$F$871,2,FALSE),IF(F151="GBP",VLOOKUP(A151,'FOREX CONV'!$A$2:$F$871,3,FALSE),IF(F151="EUR",VLOOKUP(A151,'FOREX CONV'!$A$2:$F$871,4,FALSE),IF(F151="YEN",VLOOKUP(A151,'FOREX CONV'!$A$2:$F$871,5,FALSE),1))))</f>
        <v>1</v>
      </c>
      <c r="I151" s="33">
        <f t="shared" si="2"/>
        <v>92697</v>
      </c>
      <c r="J151" t="str">
        <f>VLOOKUP(C151,'REGION CLASSIFICATION'!$A$2:$B$67,2,FALSE)</f>
        <v>INDIA</v>
      </c>
    </row>
    <row r="152" spans="1:10" x14ac:dyDescent="0.35">
      <c r="A152" s="13">
        <v>41575</v>
      </c>
      <c r="B152" s="2" t="s">
        <v>7</v>
      </c>
      <c r="C152" s="2" t="s">
        <v>33</v>
      </c>
      <c r="D152" s="16">
        <v>50</v>
      </c>
      <c r="E152" s="2" t="s">
        <v>9</v>
      </c>
      <c r="F152" s="2" t="s">
        <v>34</v>
      </c>
      <c r="G152" s="16">
        <v>92697</v>
      </c>
      <c r="H152" s="32">
        <f>IF(F152="USD",VLOOKUP(A152,'FOREX CONV'!$A$2:$F$871,2,FALSE),IF(F152="GBP",VLOOKUP(A152,'FOREX CONV'!$A$2:$F$871,3,FALSE),IF(F152="EUR",VLOOKUP(A152,'FOREX CONV'!$A$2:$F$871,4,FALSE),IF(F152="YEN",VLOOKUP(A152,'FOREX CONV'!$A$2:$F$871,5,FALSE),1))))</f>
        <v>1</v>
      </c>
      <c r="I152" s="33">
        <f t="shared" si="2"/>
        <v>92697</v>
      </c>
      <c r="J152" t="str">
        <f>VLOOKUP(C152,'REGION CLASSIFICATION'!$A$2:$B$67,2,FALSE)</f>
        <v>INDIA</v>
      </c>
    </row>
    <row r="153" spans="1:10" x14ac:dyDescent="0.35">
      <c r="A153" s="13">
        <v>41598</v>
      </c>
      <c r="B153" s="2" t="s">
        <v>7</v>
      </c>
      <c r="C153" s="2" t="s">
        <v>33</v>
      </c>
      <c r="D153" s="16">
        <v>50</v>
      </c>
      <c r="E153" s="2" t="s">
        <v>9</v>
      </c>
      <c r="F153" s="2" t="s">
        <v>34</v>
      </c>
      <c r="G153" s="16">
        <v>94256</v>
      </c>
      <c r="H153" s="32">
        <f>IF(F153="USD",VLOOKUP(A153,'FOREX CONV'!$A$2:$F$871,2,FALSE),IF(F153="GBP",VLOOKUP(A153,'FOREX CONV'!$A$2:$F$871,3,FALSE),IF(F153="EUR",VLOOKUP(A153,'FOREX CONV'!$A$2:$F$871,4,FALSE),IF(F153="YEN",VLOOKUP(A153,'FOREX CONV'!$A$2:$F$871,5,FALSE),1))))</f>
        <v>1</v>
      </c>
      <c r="I153" s="33">
        <f t="shared" si="2"/>
        <v>94256</v>
      </c>
      <c r="J153" t="str">
        <f>VLOOKUP(C153,'REGION CLASSIFICATION'!$A$2:$B$67,2,FALSE)</f>
        <v>INDIA</v>
      </c>
    </row>
    <row r="154" spans="1:10" x14ac:dyDescent="0.35">
      <c r="A154" s="13">
        <v>41606</v>
      </c>
      <c r="B154" s="2" t="s">
        <v>7</v>
      </c>
      <c r="C154" s="2" t="s">
        <v>33</v>
      </c>
      <c r="D154" s="16">
        <v>50</v>
      </c>
      <c r="E154" s="2" t="s">
        <v>9</v>
      </c>
      <c r="F154" s="2" t="s">
        <v>34</v>
      </c>
      <c r="G154" s="16">
        <v>94102</v>
      </c>
      <c r="H154" s="32">
        <f>IF(F154="USD",VLOOKUP(A154,'FOREX CONV'!$A$2:$F$871,2,FALSE),IF(F154="GBP",VLOOKUP(A154,'FOREX CONV'!$A$2:$F$871,3,FALSE),IF(F154="EUR",VLOOKUP(A154,'FOREX CONV'!$A$2:$F$871,4,FALSE),IF(F154="YEN",VLOOKUP(A154,'FOREX CONV'!$A$2:$F$871,5,FALSE),1))))</f>
        <v>1</v>
      </c>
      <c r="I154" s="33">
        <f t="shared" si="2"/>
        <v>94102</v>
      </c>
      <c r="J154" t="str">
        <f>VLOOKUP(C154,'REGION CLASSIFICATION'!$A$2:$B$67,2,FALSE)</f>
        <v>INDIA</v>
      </c>
    </row>
    <row r="155" spans="1:10" x14ac:dyDescent="0.35">
      <c r="A155" s="13">
        <v>41645</v>
      </c>
      <c r="B155" s="2" t="s">
        <v>7</v>
      </c>
      <c r="C155" s="5" t="s">
        <v>33</v>
      </c>
      <c r="D155" s="17">
        <v>50</v>
      </c>
      <c r="E155" s="5" t="s">
        <v>9</v>
      </c>
      <c r="F155" s="5" t="s">
        <v>34</v>
      </c>
      <c r="G155" s="17">
        <v>94102</v>
      </c>
      <c r="H155" s="32">
        <f>IF(F155="USD",VLOOKUP(A155,'FOREX CONV'!$A$2:$F$871,2,FALSE),IF(F155="GBP",VLOOKUP(A155,'FOREX CONV'!$A$2:$F$871,3,FALSE),IF(F155="EUR",VLOOKUP(A155,'FOREX CONV'!$A$2:$F$871,4,FALSE),IF(F155="YEN",VLOOKUP(A155,'FOREX CONV'!$A$2:$F$871,5,FALSE),1))))</f>
        <v>1</v>
      </c>
      <c r="I155" s="33">
        <f t="shared" si="2"/>
        <v>94102</v>
      </c>
      <c r="J155" t="str">
        <f>VLOOKUP(C155,'REGION CLASSIFICATION'!$A$2:$B$67,2,FALSE)</f>
        <v>INDIA</v>
      </c>
    </row>
    <row r="156" spans="1:10" x14ac:dyDescent="0.35">
      <c r="A156" s="13">
        <v>41691</v>
      </c>
      <c r="B156" s="2" t="s">
        <v>7</v>
      </c>
      <c r="C156" s="5" t="s">
        <v>33</v>
      </c>
      <c r="D156" s="17">
        <v>50</v>
      </c>
      <c r="E156" s="5" t="s">
        <v>9</v>
      </c>
      <c r="F156" s="5" t="s">
        <v>34</v>
      </c>
      <c r="G156" s="17">
        <v>94102</v>
      </c>
      <c r="H156" s="32">
        <f>IF(F156="USD",VLOOKUP(A156,'FOREX CONV'!$A$2:$F$871,2,FALSE),IF(F156="GBP",VLOOKUP(A156,'FOREX CONV'!$A$2:$F$871,3,FALSE),IF(F156="EUR",VLOOKUP(A156,'FOREX CONV'!$A$2:$F$871,4,FALSE),IF(F156="YEN",VLOOKUP(A156,'FOREX CONV'!$A$2:$F$871,5,FALSE),1))))</f>
        <v>1</v>
      </c>
      <c r="I156" s="33">
        <f t="shared" si="2"/>
        <v>94102</v>
      </c>
      <c r="J156" t="str">
        <f>VLOOKUP(C156,'REGION CLASSIFICATION'!$A$2:$B$67,2,FALSE)</f>
        <v>INDIA</v>
      </c>
    </row>
    <row r="157" spans="1:10" x14ac:dyDescent="0.35">
      <c r="A157" s="13">
        <v>41395</v>
      </c>
      <c r="B157" s="2" t="s">
        <v>7</v>
      </c>
      <c r="C157" s="2" t="s">
        <v>33</v>
      </c>
      <c r="D157" s="16">
        <v>75</v>
      </c>
      <c r="E157" s="2" t="s">
        <v>9</v>
      </c>
      <c r="F157" s="2" t="s">
        <v>34</v>
      </c>
      <c r="G157" s="16">
        <v>139046</v>
      </c>
      <c r="H157" s="32">
        <f>IF(F157="USD",VLOOKUP(A157,'FOREX CONV'!$A$2:$F$871,2,FALSE),IF(F157="GBP",VLOOKUP(A157,'FOREX CONV'!$A$2:$F$871,3,FALSE),IF(F157="EUR",VLOOKUP(A157,'FOREX CONV'!$A$2:$F$871,4,FALSE),IF(F157="YEN",VLOOKUP(A157,'FOREX CONV'!$A$2:$F$871,5,FALSE),1))))</f>
        <v>1</v>
      </c>
      <c r="I157" s="33">
        <f t="shared" si="2"/>
        <v>139046</v>
      </c>
      <c r="J157" t="str">
        <f>VLOOKUP(C157,'REGION CLASSIFICATION'!$A$2:$B$67,2,FALSE)</f>
        <v>INDIA</v>
      </c>
    </row>
    <row r="158" spans="1:10" x14ac:dyDescent="0.35">
      <c r="A158" s="13">
        <v>41521</v>
      </c>
      <c r="B158" s="2" t="s">
        <v>7</v>
      </c>
      <c r="C158" s="2" t="s">
        <v>33</v>
      </c>
      <c r="D158" s="16">
        <v>75</v>
      </c>
      <c r="E158" s="2" t="s">
        <v>9</v>
      </c>
      <c r="F158" s="2" t="s">
        <v>34</v>
      </c>
      <c r="G158" s="16">
        <v>139046</v>
      </c>
      <c r="H158" s="32">
        <f>IF(F158="USD",VLOOKUP(A158,'FOREX CONV'!$A$2:$F$871,2,FALSE),IF(F158="GBP",VLOOKUP(A158,'FOREX CONV'!$A$2:$F$871,3,FALSE),IF(F158="EUR",VLOOKUP(A158,'FOREX CONV'!$A$2:$F$871,4,FALSE),IF(F158="YEN",VLOOKUP(A158,'FOREX CONV'!$A$2:$F$871,5,FALSE),1))))</f>
        <v>1</v>
      </c>
      <c r="I158" s="33">
        <f t="shared" si="2"/>
        <v>139046</v>
      </c>
      <c r="J158" t="str">
        <f>VLOOKUP(C158,'REGION CLASSIFICATION'!$A$2:$B$67,2,FALSE)</f>
        <v>INDIA</v>
      </c>
    </row>
    <row r="159" spans="1:10" x14ac:dyDescent="0.35">
      <c r="A159" s="13">
        <v>41702</v>
      </c>
      <c r="B159" s="2" t="s">
        <v>7</v>
      </c>
      <c r="C159" s="6" t="s">
        <v>33</v>
      </c>
      <c r="D159" s="18">
        <v>75</v>
      </c>
      <c r="E159" s="6" t="s">
        <v>9</v>
      </c>
      <c r="F159" s="6" t="s">
        <v>34</v>
      </c>
      <c r="G159" s="18">
        <v>143259</v>
      </c>
      <c r="H159" s="32">
        <f>IF(F159="USD",VLOOKUP(A159,'FOREX CONV'!$A$2:$F$871,2,FALSE),IF(F159="GBP",VLOOKUP(A159,'FOREX CONV'!$A$2:$F$871,3,FALSE),IF(F159="EUR",VLOOKUP(A159,'FOREX CONV'!$A$2:$F$871,4,FALSE),IF(F159="YEN",VLOOKUP(A159,'FOREX CONV'!$A$2:$F$871,5,FALSE),1))))</f>
        <v>1</v>
      </c>
      <c r="I159" s="33">
        <f t="shared" si="2"/>
        <v>143259</v>
      </c>
      <c r="J159" t="str">
        <f>VLOOKUP(C159,'REGION CLASSIFICATION'!$A$2:$B$67,2,FALSE)</f>
        <v>INDIA</v>
      </c>
    </row>
    <row r="160" spans="1:10" x14ac:dyDescent="0.35">
      <c r="A160" s="13">
        <v>41394</v>
      </c>
      <c r="B160" s="2" t="s">
        <v>7</v>
      </c>
      <c r="C160" s="2" t="s">
        <v>33</v>
      </c>
      <c r="D160" s="16">
        <v>100</v>
      </c>
      <c r="E160" s="2" t="s">
        <v>9</v>
      </c>
      <c r="F160" s="2" t="s">
        <v>34</v>
      </c>
      <c r="G160" s="16">
        <v>185394</v>
      </c>
      <c r="H160" s="32">
        <f>IF(F160="USD",VLOOKUP(A160,'FOREX CONV'!$A$2:$F$871,2,FALSE),IF(F160="GBP",VLOOKUP(A160,'FOREX CONV'!$A$2:$F$871,3,FALSE),IF(F160="EUR",VLOOKUP(A160,'FOREX CONV'!$A$2:$F$871,4,FALSE),IF(F160="YEN",VLOOKUP(A160,'FOREX CONV'!$A$2:$F$871,5,FALSE),1))))</f>
        <v>1</v>
      </c>
      <c r="I160" s="33">
        <f t="shared" si="2"/>
        <v>185394</v>
      </c>
      <c r="J160" t="str">
        <f>VLOOKUP(C160,'REGION CLASSIFICATION'!$A$2:$B$67,2,FALSE)</f>
        <v>INDIA</v>
      </c>
    </row>
    <row r="161" spans="1:10" x14ac:dyDescent="0.35">
      <c r="A161" s="13">
        <v>41564</v>
      </c>
      <c r="B161" s="2" t="s">
        <v>7</v>
      </c>
      <c r="C161" s="2" t="s">
        <v>33</v>
      </c>
      <c r="D161" s="16">
        <v>100</v>
      </c>
      <c r="E161" s="2" t="s">
        <v>9</v>
      </c>
      <c r="F161" s="2" t="s">
        <v>34</v>
      </c>
      <c r="G161" s="16">
        <v>191012</v>
      </c>
      <c r="H161" s="32">
        <f>IF(F161="USD",VLOOKUP(A161,'FOREX CONV'!$A$2:$F$871,2,FALSE),IF(F161="GBP",VLOOKUP(A161,'FOREX CONV'!$A$2:$F$871,3,FALSE),IF(F161="EUR",VLOOKUP(A161,'FOREX CONV'!$A$2:$F$871,4,FALSE),IF(F161="YEN",VLOOKUP(A161,'FOREX CONV'!$A$2:$F$871,5,FALSE),1))))</f>
        <v>1</v>
      </c>
      <c r="I161" s="33">
        <f t="shared" si="2"/>
        <v>191012</v>
      </c>
      <c r="J161" t="str">
        <f>VLOOKUP(C161,'REGION CLASSIFICATION'!$A$2:$B$67,2,FALSE)</f>
        <v>INDIA</v>
      </c>
    </row>
    <row r="162" spans="1:10" x14ac:dyDescent="0.35">
      <c r="A162" s="13">
        <v>41645</v>
      </c>
      <c r="B162" s="2" t="s">
        <v>7</v>
      </c>
      <c r="C162" s="5" t="s">
        <v>33</v>
      </c>
      <c r="D162" s="17">
        <v>100</v>
      </c>
      <c r="E162" s="5" t="s">
        <v>9</v>
      </c>
      <c r="F162" s="5" t="s">
        <v>34</v>
      </c>
      <c r="G162" s="17">
        <v>188203</v>
      </c>
      <c r="H162" s="32">
        <f>IF(F162="USD",VLOOKUP(A162,'FOREX CONV'!$A$2:$F$871,2,FALSE),IF(F162="GBP",VLOOKUP(A162,'FOREX CONV'!$A$2:$F$871,3,FALSE),IF(F162="EUR",VLOOKUP(A162,'FOREX CONV'!$A$2:$F$871,4,FALSE),IF(F162="YEN",VLOOKUP(A162,'FOREX CONV'!$A$2:$F$871,5,FALSE),1))))</f>
        <v>1</v>
      </c>
      <c r="I162" s="33">
        <f t="shared" si="2"/>
        <v>188203</v>
      </c>
      <c r="J162" t="str">
        <f>VLOOKUP(C162,'REGION CLASSIFICATION'!$A$2:$B$67,2,FALSE)</f>
        <v>INDIA</v>
      </c>
    </row>
    <row r="163" spans="1:10" x14ac:dyDescent="0.35">
      <c r="A163" s="13">
        <v>41415</v>
      </c>
      <c r="B163" s="2" t="s">
        <v>7</v>
      </c>
      <c r="C163" s="2" t="s">
        <v>33</v>
      </c>
      <c r="D163" s="16">
        <v>125</v>
      </c>
      <c r="E163" s="2" t="s">
        <v>9</v>
      </c>
      <c r="F163" s="2" t="s">
        <v>34</v>
      </c>
      <c r="G163" s="16">
        <v>231743</v>
      </c>
      <c r="H163" s="32">
        <f>IF(F163="USD",VLOOKUP(A163,'FOREX CONV'!$A$2:$F$871,2,FALSE),IF(F163="GBP",VLOOKUP(A163,'FOREX CONV'!$A$2:$F$871,3,FALSE),IF(F163="EUR",VLOOKUP(A163,'FOREX CONV'!$A$2:$F$871,4,FALSE),IF(F163="YEN",VLOOKUP(A163,'FOREX CONV'!$A$2:$F$871,5,FALSE),1))))</f>
        <v>1</v>
      </c>
      <c r="I163" s="33">
        <f t="shared" si="2"/>
        <v>231743</v>
      </c>
      <c r="J163" t="str">
        <f>VLOOKUP(C163,'REGION CLASSIFICATION'!$A$2:$B$67,2,FALSE)</f>
        <v>INDIA</v>
      </c>
    </row>
    <row r="164" spans="1:10" x14ac:dyDescent="0.35">
      <c r="A164" s="13">
        <v>41508</v>
      </c>
      <c r="B164" s="2" t="s">
        <v>7</v>
      </c>
      <c r="C164" s="2" t="s">
        <v>33</v>
      </c>
      <c r="D164" s="16">
        <v>150</v>
      </c>
      <c r="E164" s="2" t="s">
        <v>9</v>
      </c>
      <c r="F164" s="2" t="s">
        <v>34</v>
      </c>
      <c r="G164" s="16">
        <v>278091</v>
      </c>
      <c r="H164" s="32">
        <f>IF(F164="USD",VLOOKUP(A164,'FOREX CONV'!$A$2:$F$871,2,FALSE),IF(F164="GBP",VLOOKUP(A164,'FOREX CONV'!$A$2:$F$871,3,FALSE),IF(F164="EUR",VLOOKUP(A164,'FOREX CONV'!$A$2:$F$871,4,FALSE),IF(F164="YEN",VLOOKUP(A164,'FOREX CONV'!$A$2:$F$871,5,FALSE),1))))</f>
        <v>1</v>
      </c>
      <c r="I164" s="33">
        <f t="shared" si="2"/>
        <v>278091</v>
      </c>
      <c r="J164" t="str">
        <f>VLOOKUP(C164,'REGION CLASSIFICATION'!$A$2:$B$67,2,FALSE)</f>
        <v>INDIA</v>
      </c>
    </row>
    <row r="165" spans="1:10" x14ac:dyDescent="0.35">
      <c r="A165" s="13">
        <v>41678</v>
      </c>
      <c r="B165" s="2" t="s">
        <v>7</v>
      </c>
      <c r="C165" s="5" t="s">
        <v>33</v>
      </c>
      <c r="D165" s="17">
        <v>150</v>
      </c>
      <c r="E165" s="5" t="s">
        <v>9</v>
      </c>
      <c r="F165" s="5" t="s">
        <v>34</v>
      </c>
      <c r="G165" s="17">
        <v>282305</v>
      </c>
      <c r="H165" s="32">
        <f>IF(F165="USD",VLOOKUP(A165,'FOREX CONV'!$A$2:$F$871,2,FALSE),IF(F165="GBP",VLOOKUP(A165,'FOREX CONV'!$A$2:$F$871,3,FALSE),IF(F165="EUR",VLOOKUP(A165,'FOREX CONV'!$A$2:$F$871,4,FALSE),IF(F165="YEN",VLOOKUP(A165,'FOREX CONV'!$A$2:$F$871,5,FALSE),1))))</f>
        <v>1</v>
      </c>
      <c r="I165" s="33">
        <f t="shared" si="2"/>
        <v>282305</v>
      </c>
      <c r="J165" t="str">
        <f>VLOOKUP(C165,'REGION CLASSIFICATION'!$A$2:$B$67,2,FALSE)</f>
        <v>INDIA</v>
      </c>
    </row>
    <row r="166" spans="1:10" x14ac:dyDescent="0.35">
      <c r="A166" s="13">
        <v>41380</v>
      </c>
      <c r="B166" s="2" t="s">
        <v>7</v>
      </c>
      <c r="C166" s="2" t="s">
        <v>33</v>
      </c>
      <c r="D166" s="16">
        <v>200</v>
      </c>
      <c r="E166" s="2" t="s">
        <v>9</v>
      </c>
      <c r="F166" s="2" t="s">
        <v>34</v>
      </c>
      <c r="G166" s="16">
        <v>370788</v>
      </c>
      <c r="H166" s="32">
        <f>IF(F166="USD",VLOOKUP(A166,'FOREX CONV'!$A$2:$F$871,2,FALSE),IF(F166="GBP",VLOOKUP(A166,'FOREX CONV'!$A$2:$F$871,3,FALSE),IF(F166="EUR",VLOOKUP(A166,'FOREX CONV'!$A$2:$F$871,4,FALSE),IF(F166="YEN",VLOOKUP(A166,'FOREX CONV'!$A$2:$F$871,5,FALSE),1))))</f>
        <v>1</v>
      </c>
      <c r="I166" s="33">
        <f t="shared" si="2"/>
        <v>370788</v>
      </c>
      <c r="J166" t="str">
        <f>VLOOKUP(C166,'REGION CLASSIFICATION'!$A$2:$B$67,2,FALSE)</f>
        <v>INDIA</v>
      </c>
    </row>
    <row r="167" spans="1:10" x14ac:dyDescent="0.35">
      <c r="A167" s="13">
        <v>41492</v>
      </c>
      <c r="B167" s="2" t="s">
        <v>7</v>
      </c>
      <c r="C167" s="2" t="s">
        <v>33</v>
      </c>
      <c r="D167" s="16">
        <v>200</v>
      </c>
      <c r="E167" s="2" t="s">
        <v>9</v>
      </c>
      <c r="F167" s="2" t="s">
        <v>34</v>
      </c>
      <c r="G167" s="16">
        <v>370788</v>
      </c>
      <c r="H167" s="32">
        <f>IF(F167="USD",VLOOKUP(A167,'FOREX CONV'!$A$2:$F$871,2,FALSE),IF(F167="GBP",VLOOKUP(A167,'FOREX CONV'!$A$2:$F$871,3,FALSE),IF(F167="EUR",VLOOKUP(A167,'FOREX CONV'!$A$2:$F$871,4,FALSE),IF(F167="YEN",VLOOKUP(A167,'FOREX CONV'!$A$2:$F$871,5,FALSE),1))))</f>
        <v>1</v>
      </c>
      <c r="I167" s="33">
        <f t="shared" si="2"/>
        <v>370788</v>
      </c>
      <c r="J167" t="str">
        <f>VLOOKUP(C167,'REGION CLASSIFICATION'!$A$2:$B$67,2,FALSE)</f>
        <v>INDIA</v>
      </c>
    </row>
    <row r="168" spans="1:10" x14ac:dyDescent="0.35">
      <c r="A168" s="13">
        <v>41670</v>
      </c>
      <c r="B168" s="2" t="s">
        <v>7</v>
      </c>
      <c r="C168" s="5" t="s">
        <v>33</v>
      </c>
      <c r="D168" s="17">
        <v>225</v>
      </c>
      <c r="E168" s="5" t="s">
        <v>9</v>
      </c>
      <c r="F168" s="5" t="s">
        <v>34</v>
      </c>
      <c r="G168" s="17">
        <v>552349</v>
      </c>
      <c r="H168" s="32">
        <f>IF(F168="USD",VLOOKUP(A168,'FOREX CONV'!$A$2:$F$871,2,FALSE),IF(F168="GBP",VLOOKUP(A168,'FOREX CONV'!$A$2:$F$871,3,FALSE),IF(F168="EUR",VLOOKUP(A168,'FOREX CONV'!$A$2:$F$871,4,FALSE),IF(F168="YEN",VLOOKUP(A168,'FOREX CONV'!$A$2:$F$871,5,FALSE),1))))</f>
        <v>1</v>
      </c>
      <c r="I168" s="33">
        <f t="shared" si="2"/>
        <v>552349</v>
      </c>
      <c r="J168" t="str">
        <f>VLOOKUP(C168,'REGION CLASSIFICATION'!$A$2:$B$67,2,FALSE)</f>
        <v>INDIA</v>
      </c>
    </row>
    <row r="169" spans="1:10" x14ac:dyDescent="0.35">
      <c r="A169" s="13">
        <v>41397</v>
      </c>
      <c r="B169" s="2" t="s">
        <v>7</v>
      </c>
      <c r="C169" s="2" t="s">
        <v>33</v>
      </c>
      <c r="D169" s="16">
        <v>250</v>
      </c>
      <c r="E169" s="2" t="s">
        <v>9</v>
      </c>
      <c r="F169" s="2" t="s">
        <v>34</v>
      </c>
      <c r="G169" s="16">
        <v>463485</v>
      </c>
      <c r="H169" s="32">
        <f>IF(F169="USD",VLOOKUP(A169,'FOREX CONV'!$A$2:$F$871,2,FALSE),IF(F169="GBP",VLOOKUP(A169,'FOREX CONV'!$A$2:$F$871,3,FALSE),IF(F169="EUR",VLOOKUP(A169,'FOREX CONV'!$A$2:$F$871,4,FALSE),IF(F169="YEN",VLOOKUP(A169,'FOREX CONV'!$A$2:$F$871,5,FALSE),1))))</f>
        <v>1</v>
      </c>
      <c r="I169" s="33">
        <f t="shared" si="2"/>
        <v>463485</v>
      </c>
      <c r="J169" t="str">
        <f>VLOOKUP(C169,'REGION CLASSIFICATION'!$A$2:$B$67,2,FALSE)</f>
        <v>INDIA</v>
      </c>
    </row>
    <row r="170" spans="1:10" x14ac:dyDescent="0.35">
      <c r="A170" s="13">
        <v>41589</v>
      </c>
      <c r="B170" s="2" t="s">
        <v>7</v>
      </c>
      <c r="C170" s="2" t="s">
        <v>33</v>
      </c>
      <c r="D170" s="16">
        <v>250</v>
      </c>
      <c r="E170" s="2" t="s">
        <v>9</v>
      </c>
      <c r="F170" s="2" t="s">
        <v>34</v>
      </c>
      <c r="G170" s="16">
        <v>463485</v>
      </c>
      <c r="H170" s="32">
        <f>IF(F170="USD",VLOOKUP(A170,'FOREX CONV'!$A$2:$F$871,2,FALSE),IF(F170="GBP",VLOOKUP(A170,'FOREX CONV'!$A$2:$F$871,3,FALSE),IF(F170="EUR",VLOOKUP(A170,'FOREX CONV'!$A$2:$F$871,4,FALSE),IF(F170="YEN",VLOOKUP(A170,'FOREX CONV'!$A$2:$F$871,5,FALSE),1))))</f>
        <v>1</v>
      </c>
      <c r="I170" s="33">
        <f t="shared" si="2"/>
        <v>463485</v>
      </c>
      <c r="J170" t="str">
        <f>VLOOKUP(C170,'REGION CLASSIFICATION'!$A$2:$B$67,2,FALSE)</f>
        <v>INDIA</v>
      </c>
    </row>
    <row r="171" spans="1:10" x14ac:dyDescent="0.35">
      <c r="A171" s="13">
        <v>41563</v>
      </c>
      <c r="B171" s="2" t="s">
        <v>7</v>
      </c>
      <c r="C171" s="2" t="s">
        <v>33</v>
      </c>
      <c r="D171" s="16">
        <v>300</v>
      </c>
      <c r="E171" s="2" t="s">
        <v>9</v>
      </c>
      <c r="F171" s="2" t="s">
        <v>34</v>
      </c>
      <c r="G171" s="16">
        <v>567036</v>
      </c>
      <c r="H171" s="32">
        <f>IF(F171="USD",VLOOKUP(A171,'FOREX CONV'!$A$2:$F$871,2,FALSE),IF(F171="GBP",VLOOKUP(A171,'FOREX CONV'!$A$2:$F$871,3,FALSE),IF(F171="EUR",VLOOKUP(A171,'FOREX CONV'!$A$2:$F$871,4,FALSE),IF(F171="YEN",VLOOKUP(A171,'FOREX CONV'!$A$2:$F$871,5,FALSE),1))))</f>
        <v>1</v>
      </c>
      <c r="I171" s="33">
        <f t="shared" si="2"/>
        <v>567036</v>
      </c>
      <c r="J171" t="str">
        <f>VLOOKUP(C171,'REGION CLASSIFICATION'!$A$2:$B$67,2,FALSE)</f>
        <v>INDIA</v>
      </c>
    </row>
    <row r="172" spans="1:10" x14ac:dyDescent="0.35">
      <c r="A172" s="13">
        <v>41403</v>
      </c>
      <c r="B172" s="2" t="s">
        <v>7</v>
      </c>
      <c r="C172" s="2" t="s">
        <v>33</v>
      </c>
      <c r="D172" s="16">
        <v>500</v>
      </c>
      <c r="E172" s="2" t="s">
        <v>9</v>
      </c>
      <c r="F172" s="2" t="s">
        <v>34</v>
      </c>
      <c r="G172" s="16">
        <v>921970</v>
      </c>
      <c r="H172" s="32">
        <f>IF(F172="USD",VLOOKUP(A172,'FOREX CONV'!$A$2:$F$871,2,FALSE),IF(F172="GBP",VLOOKUP(A172,'FOREX CONV'!$A$2:$F$871,3,FALSE),IF(F172="EUR",VLOOKUP(A172,'FOREX CONV'!$A$2:$F$871,4,FALSE),IF(F172="YEN",VLOOKUP(A172,'FOREX CONV'!$A$2:$F$871,5,FALSE),1))))</f>
        <v>1</v>
      </c>
      <c r="I172" s="33">
        <f t="shared" si="2"/>
        <v>921970</v>
      </c>
      <c r="J172" t="str">
        <f>VLOOKUP(C172,'REGION CLASSIFICATION'!$A$2:$B$67,2,FALSE)</f>
        <v>INDIA</v>
      </c>
    </row>
    <row r="173" spans="1:10" x14ac:dyDescent="0.35">
      <c r="A173" s="13">
        <v>41505</v>
      </c>
      <c r="B173" s="2" t="s">
        <v>7</v>
      </c>
      <c r="C173" s="2" t="s">
        <v>33</v>
      </c>
      <c r="D173" s="16">
        <v>500</v>
      </c>
      <c r="E173" s="2" t="s">
        <v>9</v>
      </c>
      <c r="F173" s="2" t="s">
        <v>34</v>
      </c>
      <c r="G173" s="16">
        <v>926970</v>
      </c>
      <c r="H173" s="32">
        <f>IF(F173="USD",VLOOKUP(A173,'FOREX CONV'!$A$2:$F$871,2,FALSE),IF(F173="GBP",VLOOKUP(A173,'FOREX CONV'!$A$2:$F$871,3,FALSE),IF(F173="EUR",VLOOKUP(A173,'FOREX CONV'!$A$2:$F$871,4,FALSE),IF(F173="YEN",VLOOKUP(A173,'FOREX CONV'!$A$2:$F$871,5,FALSE),1))))</f>
        <v>1</v>
      </c>
      <c r="I173" s="33">
        <f t="shared" si="2"/>
        <v>926970</v>
      </c>
      <c r="J173" t="str">
        <f>VLOOKUP(C173,'REGION CLASSIFICATION'!$A$2:$B$67,2,FALSE)</f>
        <v>INDIA</v>
      </c>
    </row>
    <row r="174" spans="1:10" x14ac:dyDescent="0.35">
      <c r="A174" s="13">
        <v>41592</v>
      </c>
      <c r="B174" s="2" t="s">
        <v>7</v>
      </c>
      <c r="C174" s="2" t="s">
        <v>33</v>
      </c>
      <c r="D174" s="16">
        <v>500</v>
      </c>
      <c r="E174" s="2" t="s">
        <v>9</v>
      </c>
      <c r="F174" s="2" t="s">
        <v>34</v>
      </c>
      <c r="G174" s="16">
        <v>933515</v>
      </c>
      <c r="H174" s="32">
        <f>IF(F174="USD",VLOOKUP(A174,'FOREX CONV'!$A$2:$F$871,2,FALSE),IF(F174="GBP",VLOOKUP(A174,'FOREX CONV'!$A$2:$F$871,3,FALSE),IF(F174="EUR",VLOOKUP(A174,'FOREX CONV'!$A$2:$F$871,4,FALSE),IF(F174="YEN",VLOOKUP(A174,'FOREX CONV'!$A$2:$F$871,5,FALSE),1))))</f>
        <v>1</v>
      </c>
      <c r="I174" s="33">
        <f t="shared" si="2"/>
        <v>933515</v>
      </c>
      <c r="J174" t="str">
        <f>VLOOKUP(C174,'REGION CLASSIFICATION'!$A$2:$B$67,2,FALSE)</f>
        <v>INDIA</v>
      </c>
    </row>
    <row r="175" spans="1:10" x14ac:dyDescent="0.35">
      <c r="A175" s="13">
        <v>41638</v>
      </c>
      <c r="B175" s="2" t="s">
        <v>7</v>
      </c>
      <c r="C175" s="2" t="s">
        <v>33</v>
      </c>
      <c r="D175" s="16">
        <v>500</v>
      </c>
      <c r="E175" s="2" t="s">
        <v>9</v>
      </c>
      <c r="F175" s="2" t="s">
        <v>34</v>
      </c>
      <c r="G175" s="16">
        <v>941015</v>
      </c>
      <c r="H175" s="32">
        <f>IF(F175="USD",VLOOKUP(A175,'FOREX CONV'!$A$2:$F$871,2,FALSE),IF(F175="GBP",VLOOKUP(A175,'FOREX CONV'!$A$2:$F$871,3,FALSE),IF(F175="EUR",VLOOKUP(A175,'FOREX CONV'!$A$2:$F$871,4,FALSE),IF(F175="YEN",VLOOKUP(A175,'FOREX CONV'!$A$2:$F$871,5,FALSE),1))))</f>
        <v>1</v>
      </c>
      <c r="I175" s="33">
        <f t="shared" si="2"/>
        <v>941015</v>
      </c>
      <c r="J175" t="str">
        <f>VLOOKUP(C175,'REGION CLASSIFICATION'!$A$2:$B$67,2,FALSE)</f>
        <v>INDIA</v>
      </c>
    </row>
    <row r="176" spans="1:10" x14ac:dyDescent="0.35">
      <c r="A176" s="13">
        <v>41645</v>
      </c>
      <c r="B176" s="2" t="s">
        <v>7</v>
      </c>
      <c r="C176" s="5" t="s">
        <v>33</v>
      </c>
      <c r="D176" s="17">
        <v>500</v>
      </c>
      <c r="E176" s="5" t="s">
        <v>9</v>
      </c>
      <c r="F176" s="5" t="s">
        <v>34</v>
      </c>
      <c r="G176" s="17">
        <v>941015</v>
      </c>
      <c r="H176" s="32">
        <f>IF(F176="USD",VLOOKUP(A176,'FOREX CONV'!$A$2:$F$871,2,FALSE),IF(F176="GBP",VLOOKUP(A176,'FOREX CONV'!$A$2:$F$871,3,FALSE),IF(F176="EUR",VLOOKUP(A176,'FOREX CONV'!$A$2:$F$871,4,FALSE),IF(F176="YEN",VLOOKUP(A176,'FOREX CONV'!$A$2:$F$871,5,FALSE),1))))</f>
        <v>1</v>
      </c>
      <c r="I176" s="33">
        <f t="shared" si="2"/>
        <v>941015</v>
      </c>
      <c r="J176" t="str">
        <f>VLOOKUP(C176,'REGION CLASSIFICATION'!$A$2:$B$67,2,FALSE)</f>
        <v>INDIA</v>
      </c>
    </row>
    <row r="177" spans="1:10" x14ac:dyDescent="0.35">
      <c r="A177" s="13">
        <v>41592</v>
      </c>
      <c r="B177" s="2" t="s">
        <v>7</v>
      </c>
      <c r="C177" s="2" t="s">
        <v>33</v>
      </c>
      <c r="D177" s="16">
        <v>1000</v>
      </c>
      <c r="E177" s="2" t="s">
        <v>9</v>
      </c>
      <c r="F177" s="2" t="s">
        <v>34</v>
      </c>
      <c r="G177" s="16">
        <v>1867030</v>
      </c>
      <c r="H177" s="32">
        <f>IF(F177="USD",VLOOKUP(A177,'FOREX CONV'!$A$2:$F$871,2,FALSE),IF(F177="GBP",VLOOKUP(A177,'FOREX CONV'!$A$2:$F$871,3,FALSE),IF(F177="EUR",VLOOKUP(A177,'FOREX CONV'!$A$2:$F$871,4,FALSE),IF(F177="YEN",VLOOKUP(A177,'FOREX CONV'!$A$2:$F$871,5,FALSE),1))))</f>
        <v>1</v>
      </c>
      <c r="I177" s="33">
        <f t="shared" si="2"/>
        <v>1867030</v>
      </c>
      <c r="J177" t="str">
        <f>VLOOKUP(C177,'REGION CLASSIFICATION'!$A$2:$B$67,2,FALSE)</f>
        <v>INDIA</v>
      </c>
    </row>
    <row r="178" spans="1:10" x14ac:dyDescent="0.35">
      <c r="A178" s="13">
        <v>41547</v>
      </c>
      <c r="B178" s="2" t="s">
        <v>7</v>
      </c>
      <c r="C178" s="2" t="s">
        <v>33</v>
      </c>
      <c r="D178" s="16">
        <v>2000</v>
      </c>
      <c r="E178" s="2" t="s">
        <v>9</v>
      </c>
      <c r="F178" s="2" t="s">
        <v>34</v>
      </c>
      <c r="G178" s="16">
        <v>3782038</v>
      </c>
      <c r="H178" s="32">
        <f>IF(F178="USD",VLOOKUP(A178,'FOREX CONV'!$A$2:$F$871,2,FALSE),IF(F178="GBP",VLOOKUP(A178,'FOREX CONV'!$A$2:$F$871,3,FALSE),IF(F178="EUR",VLOOKUP(A178,'FOREX CONV'!$A$2:$F$871,4,FALSE),IF(F178="YEN",VLOOKUP(A178,'FOREX CONV'!$A$2:$F$871,5,FALSE),1))))</f>
        <v>1</v>
      </c>
      <c r="I178" s="33">
        <f t="shared" si="2"/>
        <v>3782038</v>
      </c>
      <c r="J178" t="str">
        <f>VLOOKUP(C178,'REGION CLASSIFICATION'!$A$2:$B$67,2,FALSE)</f>
        <v>INDIA</v>
      </c>
    </row>
    <row r="179" spans="1:10" x14ac:dyDescent="0.35">
      <c r="A179" s="13">
        <v>41455</v>
      </c>
      <c r="B179" s="2" t="s">
        <v>7</v>
      </c>
      <c r="C179" s="2" t="s">
        <v>33</v>
      </c>
      <c r="D179" s="16">
        <v>2100</v>
      </c>
      <c r="E179" s="2" t="s">
        <v>9</v>
      </c>
      <c r="F179" s="2" t="s">
        <v>34</v>
      </c>
      <c r="G179" s="16">
        <v>3910971</v>
      </c>
      <c r="H179" s="32">
        <f>IF(F179="USD",VLOOKUP(A179,'FOREX CONV'!$A$2:$F$871,2,FALSE),IF(F179="GBP",VLOOKUP(A179,'FOREX CONV'!$A$2:$F$871,3,FALSE),IF(F179="EUR",VLOOKUP(A179,'FOREX CONV'!$A$2:$F$871,4,FALSE),IF(F179="YEN",VLOOKUP(A179,'FOREX CONV'!$A$2:$F$871,5,FALSE),1))))</f>
        <v>1</v>
      </c>
      <c r="I179" s="33">
        <f t="shared" si="2"/>
        <v>3910971</v>
      </c>
      <c r="J179" t="str">
        <f>VLOOKUP(C179,'REGION CLASSIFICATION'!$A$2:$B$67,2,FALSE)</f>
        <v>INDIA</v>
      </c>
    </row>
    <row r="180" spans="1:10" x14ac:dyDescent="0.35">
      <c r="A180" s="13">
        <v>41639</v>
      </c>
      <c r="B180" s="2" t="s">
        <v>15</v>
      </c>
      <c r="C180" s="2" t="s">
        <v>33</v>
      </c>
      <c r="D180" s="16">
        <v>5</v>
      </c>
      <c r="E180" s="2" t="s">
        <v>9</v>
      </c>
      <c r="F180" s="2" t="s">
        <v>34</v>
      </c>
      <c r="G180" s="16">
        <v>18051</v>
      </c>
      <c r="H180" s="32">
        <f>IF(F180="USD",VLOOKUP(A180,'FOREX CONV'!$A$2:$F$871,2,FALSE),IF(F180="GBP",VLOOKUP(A180,'FOREX CONV'!$A$2:$F$871,3,FALSE),IF(F180="EUR",VLOOKUP(A180,'FOREX CONV'!$A$2:$F$871,4,FALSE),IF(F180="YEN",VLOOKUP(A180,'FOREX CONV'!$A$2:$F$871,5,FALSE),1))))</f>
        <v>1</v>
      </c>
      <c r="I180" s="33">
        <f t="shared" si="2"/>
        <v>18051</v>
      </c>
      <c r="J180" t="str">
        <f>VLOOKUP(C180,'REGION CLASSIFICATION'!$A$2:$B$67,2,FALSE)</f>
        <v>INDIA</v>
      </c>
    </row>
    <row r="181" spans="1:10" x14ac:dyDescent="0.35">
      <c r="A181" s="13">
        <v>41405</v>
      </c>
      <c r="B181" s="2" t="s">
        <v>15</v>
      </c>
      <c r="C181" s="2" t="s">
        <v>33</v>
      </c>
      <c r="D181" s="16">
        <v>75</v>
      </c>
      <c r="E181" s="2" t="s">
        <v>9</v>
      </c>
      <c r="F181" s="2" t="s">
        <v>34</v>
      </c>
      <c r="G181" s="16">
        <v>214029</v>
      </c>
      <c r="H181" s="32">
        <f>IF(F181="USD",VLOOKUP(A181,'FOREX CONV'!$A$2:$F$871,2,FALSE),IF(F181="GBP",VLOOKUP(A181,'FOREX CONV'!$A$2:$F$871,3,FALSE),IF(F181="EUR",VLOOKUP(A181,'FOREX CONV'!$A$2:$F$871,4,FALSE),IF(F181="YEN",VLOOKUP(A181,'FOREX CONV'!$A$2:$F$871,5,FALSE),1))))</f>
        <v>1</v>
      </c>
      <c r="I181" s="33">
        <f t="shared" si="2"/>
        <v>214029</v>
      </c>
      <c r="J181" t="str">
        <f>VLOOKUP(C181,'REGION CLASSIFICATION'!$A$2:$B$67,2,FALSE)</f>
        <v>INDIA</v>
      </c>
    </row>
    <row r="182" spans="1:10" x14ac:dyDescent="0.35">
      <c r="A182" s="13">
        <v>41608</v>
      </c>
      <c r="B182" s="2" t="s">
        <v>15</v>
      </c>
      <c r="C182" s="2" t="s">
        <v>33</v>
      </c>
      <c r="D182" s="16">
        <v>175</v>
      </c>
      <c r="E182" s="2" t="s">
        <v>9</v>
      </c>
      <c r="F182" s="2" t="s">
        <v>34</v>
      </c>
      <c r="G182" s="16">
        <v>498198</v>
      </c>
      <c r="H182" s="32">
        <f>IF(F182="USD",VLOOKUP(A182,'FOREX CONV'!$A$2:$F$871,2,FALSE),IF(F182="GBP",VLOOKUP(A182,'FOREX CONV'!$A$2:$F$871,3,FALSE),IF(F182="EUR",VLOOKUP(A182,'FOREX CONV'!$A$2:$F$871,4,FALSE),IF(F182="YEN",VLOOKUP(A182,'FOREX CONV'!$A$2:$F$871,5,FALSE),1))))</f>
        <v>1</v>
      </c>
      <c r="I182" s="33">
        <f t="shared" si="2"/>
        <v>498198</v>
      </c>
      <c r="J182" t="str">
        <f>VLOOKUP(C182,'REGION CLASSIFICATION'!$A$2:$B$67,2,FALSE)</f>
        <v>INDIA</v>
      </c>
    </row>
    <row r="183" spans="1:10" x14ac:dyDescent="0.35">
      <c r="A183" s="13">
        <v>41729</v>
      </c>
      <c r="B183" s="2" t="s">
        <v>15</v>
      </c>
      <c r="C183" s="6" t="s">
        <v>33</v>
      </c>
      <c r="D183" s="18">
        <v>1000</v>
      </c>
      <c r="E183" s="6" t="s">
        <v>9</v>
      </c>
      <c r="F183" s="6" t="s">
        <v>34</v>
      </c>
      <c r="G183" s="18">
        <v>3163159</v>
      </c>
      <c r="H183" s="32">
        <f>IF(F183="USD",VLOOKUP(A183,'FOREX CONV'!$A$2:$F$871,2,FALSE),IF(F183="GBP",VLOOKUP(A183,'FOREX CONV'!$A$2:$F$871,3,FALSE),IF(F183="EUR",VLOOKUP(A183,'FOREX CONV'!$A$2:$F$871,4,FALSE),IF(F183="YEN",VLOOKUP(A183,'FOREX CONV'!$A$2:$F$871,5,FALSE),1))))</f>
        <v>1</v>
      </c>
      <c r="I183" s="33">
        <f t="shared" si="2"/>
        <v>3163159</v>
      </c>
      <c r="J183" t="str">
        <f>VLOOKUP(C183,'REGION CLASSIFICATION'!$A$2:$B$67,2,FALSE)</f>
        <v>INDIA</v>
      </c>
    </row>
    <row r="184" spans="1:10" x14ac:dyDescent="0.35">
      <c r="A184" s="13">
        <v>41556</v>
      </c>
      <c r="B184" s="2" t="s">
        <v>15</v>
      </c>
      <c r="C184" s="2" t="s">
        <v>33</v>
      </c>
      <c r="D184" s="16">
        <v>1600</v>
      </c>
      <c r="E184" s="2" t="s">
        <v>9</v>
      </c>
      <c r="F184" s="2" t="s">
        <v>34</v>
      </c>
      <c r="G184" s="16">
        <v>4795165</v>
      </c>
      <c r="H184" s="32">
        <f>IF(F184="USD",VLOOKUP(A184,'FOREX CONV'!$A$2:$F$871,2,FALSE),IF(F184="GBP",VLOOKUP(A184,'FOREX CONV'!$A$2:$F$871,3,FALSE),IF(F184="EUR",VLOOKUP(A184,'FOREX CONV'!$A$2:$F$871,4,FALSE),IF(F184="YEN",VLOOKUP(A184,'FOREX CONV'!$A$2:$F$871,5,FALSE),1))))</f>
        <v>1</v>
      </c>
      <c r="I184" s="33">
        <f t="shared" si="2"/>
        <v>4795165</v>
      </c>
      <c r="J184" t="str">
        <f>VLOOKUP(C184,'REGION CLASSIFICATION'!$A$2:$B$67,2,FALSE)</f>
        <v>INDIA</v>
      </c>
    </row>
    <row r="185" spans="1:10" x14ac:dyDescent="0.35">
      <c r="A185" s="13">
        <v>41425</v>
      </c>
      <c r="B185" s="2" t="s">
        <v>15</v>
      </c>
      <c r="C185" s="2" t="s">
        <v>33</v>
      </c>
      <c r="D185" s="16">
        <v>2000</v>
      </c>
      <c r="E185" s="2" t="s">
        <v>9</v>
      </c>
      <c r="F185" s="2" t="s">
        <v>34</v>
      </c>
      <c r="G185" s="16">
        <v>5214628</v>
      </c>
      <c r="H185" s="32">
        <f>IF(F185="USD",VLOOKUP(A185,'FOREX CONV'!$A$2:$F$871,2,FALSE),IF(F185="GBP",VLOOKUP(A185,'FOREX CONV'!$A$2:$F$871,3,FALSE),IF(F185="EUR",VLOOKUP(A185,'FOREX CONV'!$A$2:$F$871,4,FALSE),IF(F185="YEN",VLOOKUP(A185,'FOREX CONV'!$A$2:$F$871,5,FALSE),1))))</f>
        <v>1</v>
      </c>
      <c r="I185" s="33">
        <f t="shared" si="2"/>
        <v>5214628</v>
      </c>
      <c r="J185" t="str">
        <f>VLOOKUP(C185,'REGION CLASSIFICATION'!$A$2:$B$67,2,FALSE)</f>
        <v>INDIA</v>
      </c>
    </row>
    <row r="186" spans="1:10" x14ac:dyDescent="0.35">
      <c r="A186" s="13">
        <v>41445</v>
      </c>
      <c r="B186" s="2" t="s">
        <v>15</v>
      </c>
      <c r="C186" s="2" t="s">
        <v>33</v>
      </c>
      <c r="D186" s="16">
        <v>2000</v>
      </c>
      <c r="E186" s="2" t="s">
        <v>9</v>
      </c>
      <c r="F186" s="2" t="s">
        <v>34</v>
      </c>
      <c r="G186" s="16">
        <v>5214628</v>
      </c>
      <c r="H186" s="32">
        <f>IF(F186="USD",VLOOKUP(A186,'FOREX CONV'!$A$2:$F$871,2,FALSE),IF(F186="GBP",VLOOKUP(A186,'FOREX CONV'!$A$2:$F$871,3,FALSE),IF(F186="EUR",VLOOKUP(A186,'FOREX CONV'!$A$2:$F$871,4,FALSE),IF(F186="YEN",VLOOKUP(A186,'FOREX CONV'!$A$2:$F$871,5,FALSE),1))))</f>
        <v>1</v>
      </c>
      <c r="I186" s="33">
        <f t="shared" si="2"/>
        <v>5214628</v>
      </c>
      <c r="J186" t="str">
        <f>VLOOKUP(C186,'REGION CLASSIFICATION'!$A$2:$B$67,2,FALSE)</f>
        <v>INDIA</v>
      </c>
    </row>
    <row r="187" spans="1:10" x14ac:dyDescent="0.35">
      <c r="A187" s="13">
        <v>41602</v>
      </c>
      <c r="B187" s="2" t="s">
        <v>15</v>
      </c>
      <c r="C187" s="2" t="s">
        <v>33</v>
      </c>
      <c r="D187" s="16">
        <v>2000</v>
      </c>
      <c r="E187" s="2" t="s">
        <v>9</v>
      </c>
      <c r="F187" s="2" t="s">
        <v>34</v>
      </c>
      <c r="G187" s="16">
        <v>5993957</v>
      </c>
      <c r="H187" s="32">
        <f>IF(F187="USD",VLOOKUP(A187,'FOREX CONV'!$A$2:$F$871,2,FALSE),IF(F187="GBP",VLOOKUP(A187,'FOREX CONV'!$A$2:$F$871,3,FALSE),IF(F187="EUR",VLOOKUP(A187,'FOREX CONV'!$A$2:$F$871,4,FALSE),IF(F187="YEN",VLOOKUP(A187,'FOREX CONV'!$A$2:$F$871,5,FALSE),1))))</f>
        <v>1</v>
      </c>
      <c r="I187" s="33">
        <f t="shared" si="2"/>
        <v>5993957</v>
      </c>
      <c r="J187" t="str">
        <f>VLOOKUP(C187,'REGION CLASSIFICATION'!$A$2:$B$67,2,FALSE)</f>
        <v>INDIA</v>
      </c>
    </row>
    <row r="188" spans="1:10" x14ac:dyDescent="0.35">
      <c r="A188" s="13">
        <v>41670</v>
      </c>
      <c r="B188" s="2" t="s">
        <v>15</v>
      </c>
      <c r="C188" s="5" t="s">
        <v>33</v>
      </c>
      <c r="D188" s="17">
        <v>2500</v>
      </c>
      <c r="E188" s="5" t="s">
        <v>9</v>
      </c>
      <c r="F188" s="5" t="s">
        <v>34</v>
      </c>
      <c r="G188" s="17">
        <v>6455325</v>
      </c>
      <c r="H188" s="32">
        <f>IF(F188="USD",VLOOKUP(A188,'FOREX CONV'!$A$2:$F$871,2,FALSE),IF(F188="GBP",VLOOKUP(A188,'FOREX CONV'!$A$2:$F$871,3,FALSE),IF(F188="EUR",VLOOKUP(A188,'FOREX CONV'!$A$2:$F$871,4,FALSE),IF(F188="YEN",VLOOKUP(A188,'FOREX CONV'!$A$2:$F$871,5,FALSE),1))))</f>
        <v>1</v>
      </c>
      <c r="I188" s="33">
        <f t="shared" si="2"/>
        <v>6455325</v>
      </c>
      <c r="J188" t="str">
        <f>VLOOKUP(C188,'REGION CLASSIFICATION'!$A$2:$B$67,2,FALSE)</f>
        <v>INDIA</v>
      </c>
    </row>
    <row r="189" spans="1:10" x14ac:dyDescent="0.35">
      <c r="A189" s="13">
        <v>41594</v>
      </c>
      <c r="B189" s="2" t="s">
        <v>15</v>
      </c>
      <c r="C189" s="2" t="s">
        <v>33</v>
      </c>
      <c r="D189" s="16">
        <v>3000</v>
      </c>
      <c r="E189" s="2" t="s">
        <v>9</v>
      </c>
      <c r="F189" s="2" t="s">
        <v>34</v>
      </c>
      <c r="G189" s="16">
        <v>7834028</v>
      </c>
      <c r="H189" s="32">
        <f>IF(F189="USD",VLOOKUP(A189,'FOREX CONV'!$A$2:$F$871,2,FALSE),IF(F189="GBP",VLOOKUP(A189,'FOREX CONV'!$A$2:$F$871,3,FALSE),IF(F189="EUR",VLOOKUP(A189,'FOREX CONV'!$A$2:$F$871,4,FALSE),IF(F189="YEN",VLOOKUP(A189,'FOREX CONV'!$A$2:$F$871,5,FALSE),1))))</f>
        <v>1</v>
      </c>
      <c r="I189" s="33">
        <f t="shared" si="2"/>
        <v>7834028</v>
      </c>
      <c r="J189" t="str">
        <f>VLOOKUP(C189,'REGION CLASSIFICATION'!$A$2:$B$67,2,FALSE)</f>
        <v>INDIA</v>
      </c>
    </row>
    <row r="190" spans="1:10" x14ac:dyDescent="0.35">
      <c r="A190" s="13">
        <v>41715</v>
      </c>
      <c r="B190" s="2" t="s">
        <v>15</v>
      </c>
      <c r="C190" s="2" t="s">
        <v>33</v>
      </c>
      <c r="D190" s="18">
        <v>3100</v>
      </c>
      <c r="E190" s="6" t="s">
        <v>9</v>
      </c>
      <c r="F190" s="6" t="s">
        <v>34</v>
      </c>
      <c r="G190" s="18">
        <v>9225600</v>
      </c>
      <c r="H190" s="32">
        <f>IF(F190="USD",VLOOKUP(A190,'FOREX CONV'!$A$2:$F$871,2,FALSE),IF(F190="GBP",VLOOKUP(A190,'FOREX CONV'!$A$2:$F$871,3,FALSE),IF(F190="EUR",VLOOKUP(A190,'FOREX CONV'!$A$2:$F$871,4,FALSE),IF(F190="YEN",VLOOKUP(A190,'FOREX CONV'!$A$2:$F$871,5,FALSE),1))))</f>
        <v>1</v>
      </c>
      <c r="I190" s="33">
        <f t="shared" si="2"/>
        <v>9225600</v>
      </c>
      <c r="J190" t="str">
        <f>VLOOKUP(C190,'REGION CLASSIFICATION'!$A$2:$B$67,2,FALSE)</f>
        <v>INDIA</v>
      </c>
    </row>
    <row r="191" spans="1:10" x14ac:dyDescent="0.35">
      <c r="A191" s="13">
        <v>41575</v>
      </c>
      <c r="B191" s="2" t="s">
        <v>15</v>
      </c>
      <c r="C191" s="2" t="s">
        <v>33</v>
      </c>
      <c r="D191" s="16">
        <v>4000</v>
      </c>
      <c r="E191" s="2" t="s">
        <v>9</v>
      </c>
      <c r="F191" s="2" t="s">
        <v>34</v>
      </c>
      <c r="G191" s="16">
        <v>10543577</v>
      </c>
      <c r="H191" s="32">
        <f>IF(F191="USD",VLOOKUP(A191,'FOREX CONV'!$A$2:$F$871,2,FALSE),IF(F191="GBP",VLOOKUP(A191,'FOREX CONV'!$A$2:$F$871,3,FALSE),IF(F191="EUR",VLOOKUP(A191,'FOREX CONV'!$A$2:$F$871,4,FALSE),IF(F191="YEN",VLOOKUP(A191,'FOREX CONV'!$A$2:$F$871,5,FALSE),1))))</f>
        <v>1</v>
      </c>
      <c r="I191" s="33">
        <f t="shared" si="2"/>
        <v>10543577</v>
      </c>
      <c r="J191" t="str">
        <f>VLOOKUP(C191,'REGION CLASSIFICATION'!$A$2:$B$67,2,FALSE)</f>
        <v>INDIA</v>
      </c>
    </row>
    <row r="192" spans="1:10" x14ac:dyDescent="0.35">
      <c r="A192" s="13">
        <v>41683</v>
      </c>
      <c r="B192" s="2" t="s">
        <v>15</v>
      </c>
      <c r="C192" s="5" t="s">
        <v>33</v>
      </c>
      <c r="D192" s="17">
        <v>5000</v>
      </c>
      <c r="E192" s="5" t="s">
        <v>9</v>
      </c>
      <c r="F192" s="5" t="s">
        <v>34</v>
      </c>
      <c r="G192" s="17">
        <v>12910650</v>
      </c>
      <c r="H192" s="32">
        <f>IF(F192="USD",VLOOKUP(A192,'FOREX CONV'!$A$2:$F$871,2,FALSE),IF(F192="GBP",VLOOKUP(A192,'FOREX CONV'!$A$2:$F$871,3,FALSE),IF(F192="EUR",VLOOKUP(A192,'FOREX CONV'!$A$2:$F$871,4,FALSE),IF(F192="YEN",VLOOKUP(A192,'FOREX CONV'!$A$2:$F$871,5,FALSE),1))))</f>
        <v>1</v>
      </c>
      <c r="I192" s="33">
        <f t="shared" si="2"/>
        <v>12910650</v>
      </c>
      <c r="J192" t="str">
        <f>VLOOKUP(C192,'REGION CLASSIFICATION'!$A$2:$B$67,2,FALSE)</f>
        <v>INDIA</v>
      </c>
    </row>
    <row r="193" spans="1:10" x14ac:dyDescent="0.35">
      <c r="A193" s="13">
        <v>41577</v>
      </c>
      <c r="B193" s="2" t="s">
        <v>15</v>
      </c>
      <c r="C193" s="2" t="s">
        <v>33</v>
      </c>
      <c r="D193" s="16">
        <v>6000</v>
      </c>
      <c r="E193" s="2" t="s">
        <v>9</v>
      </c>
      <c r="F193" s="2" t="s">
        <v>34</v>
      </c>
      <c r="G193" s="16">
        <v>15815365</v>
      </c>
      <c r="H193" s="32">
        <f>IF(F193="USD",VLOOKUP(A193,'FOREX CONV'!$A$2:$F$871,2,FALSE),IF(F193="GBP",VLOOKUP(A193,'FOREX CONV'!$A$2:$F$871,3,FALSE),IF(F193="EUR",VLOOKUP(A193,'FOREX CONV'!$A$2:$F$871,4,FALSE),IF(F193="YEN",VLOOKUP(A193,'FOREX CONV'!$A$2:$F$871,5,FALSE),1))))</f>
        <v>1</v>
      </c>
      <c r="I193" s="33">
        <f t="shared" si="2"/>
        <v>15815365</v>
      </c>
      <c r="J193" t="str">
        <f>VLOOKUP(C193,'REGION CLASSIFICATION'!$A$2:$B$67,2,FALSE)</f>
        <v>INDIA</v>
      </c>
    </row>
    <row r="194" spans="1:10" x14ac:dyDescent="0.35">
      <c r="A194" s="13">
        <v>41410</v>
      </c>
      <c r="B194" s="2" t="s">
        <v>13</v>
      </c>
      <c r="C194" s="2" t="s">
        <v>33</v>
      </c>
      <c r="D194" s="16">
        <v>5</v>
      </c>
      <c r="E194" s="2" t="s">
        <v>9</v>
      </c>
      <c r="F194" s="2" t="s">
        <v>34</v>
      </c>
      <c r="G194" s="16">
        <v>27247</v>
      </c>
      <c r="H194" s="32">
        <f>IF(F194="USD",VLOOKUP(A194,'FOREX CONV'!$A$2:$F$871,2,FALSE),IF(F194="GBP",VLOOKUP(A194,'FOREX CONV'!$A$2:$F$871,3,FALSE),IF(F194="EUR",VLOOKUP(A194,'FOREX CONV'!$A$2:$F$871,4,FALSE),IF(F194="YEN",VLOOKUP(A194,'FOREX CONV'!$A$2:$F$871,5,FALSE),1))))</f>
        <v>1</v>
      </c>
      <c r="I194" s="33">
        <f t="shared" si="2"/>
        <v>27247</v>
      </c>
      <c r="J194" t="str">
        <f>VLOOKUP(C194,'REGION CLASSIFICATION'!$A$2:$B$67,2,FALSE)</f>
        <v>INDIA</v>
      </c>
    </row>
    <row r="195" spans="1:10" x14ac:dyDescent="0.35">
      <c r="A195" s="13">
        <v>41554</v>
      </c>
      <c r="B195" s="2" t="s">
        <v>13</v>
      </c>
      <c r="C195" s="2" t="s">
        <v>33</v>
      </c>
      <c r="D195" s="16">
        <v>5</v>
      </c>
      <c r="E195" s="2" t="s">
        <v>9</v>
      </c>
      <c r="F195" s="2" t="s">
        <v>34</v>
      </c>
      <c r="G195" s="16">
        <v>27247</v>
      </c>
      <c r="H195" s="32">
        <f>IF(F195="USD",VLOOKUP(A195,'FOREX CONV'!$A$2:$F$871,2,FALSE),IF(F195="GBP",VLOOKUP(A195,'FOREX CONV'!$A$2:$F$871,3,FALSE),IF(F195="EUR",VLOOKUP(A195,'FOREX CONV'!$A$2:$F$871,4,FALSE),IF(F195="YEN",VLOOKUP(A195,'FOREX CONV'!$A$2:$F$871,5,FALSE),1))))</f>
        <v>1</v>
      </c>
      <c r="I195" s="33">
        <f t="shared" ref="I195:I258" si="3">G195*H195</f>
        <v>27247</v>
      </c>
      <c r="J195" t="str">
        <f>VLOOKUP(C195,'REGION CLASSIFICATION'!$A$2:$B$67,2,FALSE)</f>
        <v>INDIA</v>
      </c>
    </row>
    <row r="196" spans="1:10" x14ac:dyDescent="0.35">
      <c r="A196" s="13">
        <v>41562</v>
      </c>
      <c r="B196" s="2" t="s">
        <v>13</v>
      </c>
      <c r="C196" s="2" t="s">
        <v>33</v>
      </c>
      <c r="D196" s="16">
        <v>10</v>
      </c>
      <c r="E196" s="2" t="s">
        <v>9</v>
      </c>
      <c r="F196" s="2" t="s">
        <v>34</v>
      </c>
      <c r="G196" s="16">
        <v>74495</v>
      </c>
      <c r="H196" s="32">
        <f>IF(F196="USD",VLOOKUP(A196,'FOREX CONV'!$A$2:$F$871,2,FALSE),IF(F196="GBP",VLOOKUP(A196,'FOREX CONV'!$A$2:$F$871,3,FALSE),IF(F196="EUR",VLOOKUP(A196,'FOREX CONV'!$A$2:$F$871,4,FALSE),IF(F196="YEN",VLOOKUP(A196,'FOREX CONV'!$A$2:$F$871,5,FALSE),1))))</f>
        <v>1</v>
      </c>
      <c r="I196" s="33">
        <f t="shared" si="3"/>
        <v>74495</v>
      </c>
      <c r="J196" t="str">
        <f>VLOOKUP(C196,'REGION CLASSIFICATION'!$A$2:$B$67,2,FALSE)</f>
        <v>INDIA</v>
      </c>
    </row>
    <row r="197" spans="1:10" x14ac:dyDescent="0.35">
      <c r="A197" s="13">
        <v>41674</v>
      </c>
      <c r="B197" s="2" t="s">
        <v>13</v>
      </c>
      <c r="C197" s="5" t="s">
        <v>33</v>
      </c>
      <c r="D197" s="17">
        <v>10</v>
      </c>
      <c r="E197" s="5" t="s">
        <v>9</v>
      </c>
      <c r="F197" s="5" t="s">
        <v>34</v>
      </c>
      <c r="G197" s="17">
        <v>54495</v>
      </c>
      <c r="H197" s="32">
        <f>IF(F197="USD",VLOOKUP(A197,'FOREX CONV'!$A$2:$F$871,2,FALSE),IF(F197="GBP",VLOOKUP(A197,'FOREX CONV'!$A$2:$F$871,3,FALSE),IF(F197="EUR",VLOOKUP(A197,'FOREX CONV'!$A$2:$F$871,4,FALSE),IF(F197="YEN",VLOOKUP(A197,'FOREX CONV'!$A$2:$F$871,5,FALSE),1))))</f>
        <v>1</v>
      </c>
      <c r="I197" s="33">
        <f t="shared" si="3"/>
        <v>54495</v>
      </c>
      <c r="J197" t="str">
        <f>VLOOKUP(C197,'REGION CLASSIFICATION'!$A$2:$B$67,2,FALSE)</f>
        <v>INDIA</v>
      </c>
    </row>
    <row r="198" spans="1:10" x14ac:dyDescent="0.35">
      <c r="A198" s="13">
        <v>41495</v>
      </c>
      <c r="B198" s="2" t="s">
        <v>13</v>
      </c>
      <c r="C198" s="2" t="s">
        <v>33</v>
      </c>
      <c r="D198" s="16">
        <v>15</v>
      </c>
      <c r="E198" s="2" t="s">
        <v>9</v>
      </c>
      <c r="F198" s="2" t="s">
        <v>34</v>
      </c>
      <c r="G198" s="16">
        <v>81742</v>
      </c>
      <c r="H198" s="32">
        <f>IF(F198="USD",VLOOKUP(A198,'FOREX CONV'!$A$2:$F$871,2,FALSE),IF(F198="GBP",VLOOKUP(A198,'FOREX CONV'!$A$2:$F$871,3,FALSE),IF(F198="EUR",VLOOKUP(A198,'FOREX CONV'!$A$2:$F$871,4,FALSE),IF(F198="YEN",VLOOKUP(A198,'FOREX CONV'!$A$2:$F$871,5,FALSE),1))))</f>
        <v>1</v>
      </c>
      <c r="I198" s="33">
        <f t="shared" si="3"/>
        <v>81742</v>
      </c>
      <c r="J198" t="str">
        <f>VLOOKUP(C198,'REGION CLASSIFICATION'!$A$2:$B$67,2,FALSE)</f>
        <v>INDIA</v>
      </c>
    </row>
    <row r="199" spans="1:10" x14ac:dyDescent="0.35">
      <c r="A199" s="13">
        <v>41451</v>
      </c>
      <c r="B199" s="2" t="s">
        <v>13</v>
      </c>
      <c r="C199" s="2" t="s">
        <v>33</v>
      </c>
      <c r="D199" s="16">
        <v>27</v>
      </c>
      <c r="E199" s="2" t="s">
        <v>9</v>
      </c>
      <c r="F199" s="2" t="s">
        <v>34</v>
      </c>
      <c r="G199" s="16">
        <v>278805</v>
      </c>
      <c r="H199" s="32">
        <f>IF(F199="USD",VLOOKUP(A199,'FOREX CONV'!$A$2:$F$871,2,FALSE),IF(F199="GBP",VLOOKUP(A199,'FOREX CONV'!$A$2:$F$871,3,FALSE),IF(F199="EUR",VLOOKUP(A199,'FOREX CONV'!$A$2:$F$871,4,FALSE),IF(F199="YEN",VLOOKUP(A199,'FOREX CONV'!$A$2:$F$871,5,FALSE),1))))</f>
        <v>1</v>
      </c>
      <c r="I199" s="33">
        <f t="shared" si="3"/>
        <v>278805</v>
      </c>
      <c r="J199" t="str">
        <f>VLOOKUP(C199,'REGION CLASSIFICATION'!$A$2:$B$67,2,FALSE)</f>
        <v>INDIA</v>
      </c>
    </row>
    <row r="200" spans="1:10" x14ac:dyDescent="0.35">
      <c r="A200" s="13">
        <v>41596</v>
      </c>
      <c r="B200" s="2" t="s">
        <v>13</v>
      </c>
      <c r="C200" s="2" t="s">
        <v>33</v>
      </c>
      <c r="D200" s="16">
        <v>50</v>
      </c>
      <c r="E200" s="2" t="s">
        <v>9</v>
      </c>
      <c r="F200" s="2" t="s">
        <v>34</v>
      </c>
      <c r="G200" s="16">
        <v>277922</v>
      </c>
      <c r="H200" s="32">
        <f>IF(F200="USD",VLOOKUP(A200,'FOREX CONV'!$A$2:$F$871,2,FALSE),IF(F200="GBP",VLOOKUP(A200,'FOREX CONV'!$A$2:$F$871,3,FALSE),IF(F200="EUR",VLOOKUP(A200,'FOREX CONV'!$A$2:$F$871,4,FALSE),IF(F200="YEN",VLOOKUP(A200,'FOREX CONV'!$A$2:$F$871,5,FALSE),1))))</f>
        <v>1</v>
      </c>
      <c r="I200" s="33">
        <f t="shared" si="3"/>
        <v>277922</v>
      </c>
      <c r="J200" t="str">
        <f>VLOOKUP(C200,'REGION CLASSIFICATION'!$A$2:$B$67,2,FALSE)</f>
        <v>INDIA</v>
      </c>
    </row>
    <row r="201" spans="1:10" x14ac:dyDescent="0.35">
      <c r="A201" s="13">
        <v>41729</v>
      </c>
      <c r="B201" s="2" t="s">
        <v>13</v>
      </c>
      <c r="C201" s="6" t="s">
        <v>33</v>
      </c>
      <c r="D201" s="18">
        <v>50</v>
      </c>
      <c r="E201" s="6" t="s">
        <v>9</v>
      </c>
      <c r="F201" s="6" t="s">
        <v>34</v>
      </c>
      <c r="G201" s="18">
        <v>277922</v>
      </c>
      <c r="H201" s="32">
        <f>IF(F201="USD",VLOOKUP(A201,'FOREX CONV'!$A$2:$F$871,2,FALSE),IF(F201="GBP",VLOOKUP(A201,'FOREX CONV'!$A$2:$F$871,3,FALSE),IF(F201="EUR",VLOOKUP(A201,'FOREX CONV'!$A$2:$F$871,4,FALSE),IF(F201="YEN",VLOOKUP(A201,'FOREX CONV'!$A$2:$F$871,5,FALSE),1))))</f>
        <v>1</v>
      </c>
      <c r="I201" s="33">
        <f t="shared" si="3"/>
        <v>277922</v>
      </c>
      <c r="J201" t="str">
        <f>VLOOKUP(C201,'REGION CLASSIFICATION'!$A$2:$B$67,2,FALSE)</f>
        <v>INDIA</v>
      </c>
    </row>
    <row r="202" spans="1:10" x14ac:dyDescent="0.35">
      <c r="A202" s="13">
        <v>41396</v>
      </c>
      <c r="B202" s="2" t="s">
        <v>13</v>
      </c>
      <c r="C202" s="2" t="s">
        <v>33</v>
      </c>
      <c r="D202" s="16">
        <v>75</v>
      </c>
      <c r="E202" s="2" t="s">
        <v>9</v>
      </c>
      <c r="F202" s="2" t="s">
        <v>34</v>
      </c>
      <c r="G202" s="16">
        <v>711450</v>
      </c>
      <c r="H202" s="32">
        <f>IF(F202="USD",VLOOKUP(A202,'FOREX CONV'!$A$2:$F$871,2,FALSE),IF(F202="GBP",VLOOKUP(A202,'FOREX CONV'!$A$2:$F$871,3,FALSE),IF(F202="EUR",VLOOKUP(A202,'FOREX CONV'!$A$2:$F$871,4,FALSE),IF(F202="YEN",VLOOKUP(A202,'FOREX CONV'!$A$2:$F$871,5,FALSE),1))))</f>
        <v>1</v>
      </c>
      <c r="I202" s="33">
        <f t="shared" si="3"/>
        <v>711450</v>
      </c>
      <c r="J202" t="str">
        <f>VLOOKUP(C202,'REGION CLASSIFICATION'!$A$2:$B$67,2,FALSE)</f>
        <v>INDIA</v>
      </c>
    </row>
    <row r="203" spans="1:10" x14ac:dyDescent="0.35">
      <c r="A203" s="13">
        <v>41453</v>
      </c>
      <c r="B203" s="2" t="s">
        <v>13</v>
      </c>
      <c r="C203" s="2" t="s">
        <v>33</v>
      </c>
      <c r="D203" s="16">
        <v>100</v>
      </c>
      <c r="E203" s="2" t="s">
        <v>9</v>
      </c>
      <c r="F203" s="2" t="s">
        <v>34</v>
      </c>
      <c r="G203" s="16">
        <v>961348</v>
      </c>
      <c r="H203" s="32">
        <f>IF(F203="USD",VLOOKUP(A203,'FOREX CONV'!$A$2:$F$871,2,FALSE),IF(F203="GBP",VLOOKUP(A203,'FOREX CONV'!$A$2:$F$871,3,FALSE),IF(F203="EUR",VLOOKUP(A203,'FOREX CONV'!$A$2:$F$871,4,FALSE),IF(F203="YEN",VLOOKUP(A203,'FOREX CONV'!$A$2:$F$871,5,FALSE),1))))</f>
        <v>1</v>
      </c>
      <c r="I203" s="33">
        <f t="shared" si="3"/>
        <v>961348</v>
      </c>
      <c r="J203" t="str">
        <f>VLOOKUP(C203,'REGION CLASSIFICATION'!$A$2:$B$67,2,FALSE)</f>
        <v>INDIA</v>
      </c>
    </row>
    <row r="204" spans="1:10" x14ac:dyDescent="0.35">
      <c r="A204" s="13">
        <v>41625</v>
      </c>
      <c r="B204" s="2" t="s">
        <v>13</v>
      </c>
      <c r="C204" s="2" t="s">
        <v>33</v>
      </c>
      <c r="D204" s="16">
        <v>200</v>
      </c>
      <c r="E204" s="2" t="s">
        <v>9</v>
      </c>
      <c r="F204" s="2" t="s">
        <v>34</v>
      </c>
      <c r="G204" s="16">
        <v>2078505</v>
      </c>
      <c r="H204" s="32">
        <f>IF(F204="USD",VLOOKUP(A204,'FOREX CONV'!$A$2:$F$871,2,FALSE),IF(F204="GBP",VLOOKUP(A204,'FOREX CONV'!$A$2:$F$871,3,FALSE),IF(F204="EUR",VLOOKUP(A204,'FOREX CONV'!$A$2:$F$871,4,FALSE),IF(F204="YEN",VLOOKUP(A204,'FOREX CONV'!$A$2:$F$871,5,FALSE),1))))</f>
        <v>1</v>
      </c>
      <c r="I204" s="33">
        <f t="shared" si="3"/>
        <v>2078505</v>
      </c>
      <c r="J204" t="str">
        <f>VLOOKUP(C204,'REGION CLASSIFICATION'!$A$2:$B$67,2,FALSE)</f>
        <v>INDIA</v>
      </c>
    </row>
    <row r="205" spans="1:10" x14ac:dyDescent="0.35">
      <c r="A205" s="13">
        <v>41698</v>
      </c>
      <c r="B205" s="2" t="s">
        <v>13</v>
      </c>
      <c r="C205" s="5" t="s">
        <v>33</v>
      </c>
      <c r="D205" s="17">
        <v>240</v>
      </c>
      <c r="E205" s="5" t="s">
        <v>9</v>
      </c>
      <c r="F205" s="5" t="s">
        <v>34</v>
      </c>
      <c r="G205" s="17">
        <v>2203200</v>
      </c>
      <c r="H205" s="32">
        <f>IF(F205="USD",VLOOKUP(A205,'FOREX CONV'!$A$2:$F$871,2,FALSE),IF(F205="GBP",VLOOKUP(A205,'FOREX CONV'!$A$2:$F$871,3,FALSE),IF(F205="EUR",VLOOKUP(A205,'FOREX CONV'!$A$2:$F$871,4,FALSE),IF(F205="YEN",VLOOKUP(A205,'FOREX CONV'!$A$2:$F$871,5,FALSE),1))))</f>
        <v>1</v>
      </c>
      <c r="I205" s="33">
        <f t="shared" si="3"/>
        <v>2203200</v>
      </c>
      <c r="J205" t="str">
        <f>VLOOKUP(C205,'REGION CLASSIFICATION'!$A$2:$B$67,2,FALSE)</f>
        <v>INDIA</v>
      </c>
    </row>
    <row r="206" spans="1:10" x14ac:dyDescent="0.35">
      <c r="A206" s="13">
        <v>41625</v>
      </c>
      <c r="B206" s="2" t="s">
        <v>13</v>
      </c>
      <c r="C206" s="2" t="s">
        <v>33</v>
      </c>
      <c r="D206" s="16">
        <v>400</v>
      </c>
      <c r="E206" s="2" t="s">
        <v>9</v>
      </c>
      <c r="F206" s="2" t="s">
        <v>34</v>
      </c>
      <c r="G206" s="16">
        <v>4157010</v>
      </c>
      <c r="H206" s="32">
        <f>IF(F206="USD",VLOOKUP(A206,'FOREX CONV'!$A$2:$F$871,2,FALSE),IF(F206="GBP",VLOOKUP(A206,'FOREX CONV'!$A$2:$F$871,3,FALSE),IF(F206="EUR",VLOOKUP(A206,'FOREX CONV'!$A$2:$F$871,4,FALSE),IF(F206="YEN",VLOOKUP(A206,'FOREX CONV'!$A$2:$F$871,5,FALSE),1))))</f>
        <v>1</v>
      </c>
      <c r="I206" s="33">
        <f t="shared" si="3"/>
        <v>4157010</v>
      </c>
      <c r="J206" t="str">
        <f>VLOOKUP(C206,'REGION CLASSIFICATION'!$A$2:$B$67,2,FALSE)</f>
        <v>INDIA</v>
      </c>
    </row>
    <row r="207" spans="1:10" x14ac:dyDescent="0.35">
      <c r="A207" s="13">
        <v>41628</v>
      </c>
      <c r="B207" s="2" t="s">
        <v>13</v>
      </c>
      <c r="C207" s="2" t="s">
        <v>33</v>
      </c>
      <c r="D207" s="16">
        <v>550</v>
      </c>
      <c r="E207" s="2" t="s">
        <v>9</v>
      </c>
      <c r="F207" s="2" t="s">
        <v>34</v>
      </c>
      <c r="G207" s="16">
        <v>5049000</v>
      </c>
      <c r="H207" s="32">
        <f>IF(F207="USD",VLOOKUP(A207,'FOREX CONV'!$A$2:$F$871,2,FALSE),IF(F207="GBP",VLOOKUP(A207,'FOREX CONV'!$A$2:$F$871,3,FALSE),IF(F207="EUR",VLOOKUP(A207,'FOREX CONV'!$A$2:$F$871,4,FALSE),IF(F207="YEN",VLOOKUP(A207,'FOREX CONV'!$A$2:$F$871,5,FALSE),1))))</f>
        <v>1</v>
      </c>
      <c r="I207" s="33">
        <f t="shared" si="3"/>
        <v>5049000</v>
      </c>
      <c r="J207" t="str">
        <f>VLOOKUP(C207,'REGION CLASSIFICATION'!$A$2:$B$67,2,FALSE)</f>
        <v>INDIA</v>
      </c>
    </row>
    <row r="208" spans="1:10" x14ac:dyDescent="0.35">
      <c r="A208" s="13">
        <v>41576</v>
      </c>
      <c r="B208" s="2" t="s">
        <v>13</v>
      </c>
      <c r="C208" s="2" t="s">
        <v>33</v>
      </c>
      <c r="D208" s="16">
        <v>650</v>
      </c>
      <c r="E208" s="2" t="s">
        <v>9</v>
      </c>
      <c r="F208" s="2" t="s">
        <v>34</v>
      </c>
      <c r="G208" s="16">
        <v>6705914</v>
      </c>
      <c r="H208" s="32">
        <f>IF(F208="USD",VLOOKUP(A208,'FOREX CONV'!$A$2:$F$871,2,FALSE),IF(F208="GBP",VLOOKUP(A208,'FOREX CONV'!$A$2:$F$871,3,FALSE),IF(F208="EUR",VLOOKUP(A208,'FOREX CONV'!$A$2:$F$871,4,FALSE),IF(F208="YEN",VLOOKUP(A208,'FOREX CONV'!$A$2:$F$871,5,FALSE),1))))</f>
        <v>1</v>
      </c>
      <c r="I208" s="33">
        <f t="shared" si="3"/>
        <v>6705914</v>
      </c>
      <c r="J208" t="str">
        <f>VLOOKUP(C208,'REGION CLASSIFICATION'!$A$2:$B$67,2,FALSE)</f>
        <v>INDIA</v>
      </c>
    </row>
    <row r="209" spans="1:10" x14ac:dyDescent="0.35">
      <c r="A209" s="13">
        <v>41638</v>
      </c>
      <c r="B209" s="2" t="s">
        <v>25</v>
      </c>
      <c r="C209" s="2" t="s">
        <v>33</v>
      </c>
      <c r="D209" s="16">
        <v>11</v>
      </c>
      <c r="E209" s="2" t="s">
        <v>9</v>
      </c>
      <c r="F209" s="2" t="s">
        <v>34</v>
      </c>
      <c r="G209" s="16">
        <v>271361</v>
      </c>
      <c r="H209" s="32">
        <f>IF(F209="USD",VLOOKUP(A209,'FOREX CONV'!$A$2:$F$871,2,FALSE),IF(F209="GBP",VLOOKUP(A209,'FOREX CONV'!$A$2:$F$871,3,FALSE),IF(F209="EUR",VLOOKUP(A209,'FOREX CONV'!$A$2:$F$871,4,FALSE),IF(F209="YEN",VLOOKUP(A209,'FOREX CONV'!$A$2:$F$871,5,FALSE),1))))</f>
        <v>1</v>
      </c>
      <c r="I209" s="33">
        <f t="shared" si="3"/>
        <v>271361</v>
      </c>
      <c r="J209" t="str">
        <f>VLOOKUP(C209,'REGION CLASSIFICATION'!$A$2:$B$67,2,FALSE)</f>
        <v>INDIA</v>
      </c>
    </row>
    <row r="210" spans="1:10" x14ac:dyDescent="0.35">
      <c r="A210" s="13">
        <v>41414</v>
      </c>
      <c r="B210" s="2" t="s">
        <v>25</v>
      </c>
      <c r="C210" s="2" t="s">
        <v>33</v>
      </c>
      <c r="D210" s="16">
        <v>50</v>
      </c>
      <c r="E210" s="2" t="s">
        <v>9</v>
      </c>
      <c r="F210" s="2" t="s">
        <v>34</v>
      </c>
      <c r="G210" s="16">
        <v>342389</v>
      </c>
      <c r="H210" s="32">
        <f>IF(F210="USD",VLOOKUP(A210,'FOREX CONV'!$A$2:$F$871,2,FALSE),IF(F210="GBP",VLOOKUP(A210,'FOREX CONV'!$A$2:$F$871,3,FALSE),IF(F210="EUR",VLOOKUP(A210,'FOREX CONV'!$A$2:$F$871,4,FALSE),IF(F210="YEN",VLOOKUP(A210,'FOREX CONV'!$A$2:$F$871,5,FALSE),1))))</f>
        <v>1</v>
      </c>
      <c r="I210" s="33">
        <f t="shared" si="3"/>
        <v>342389</v>
      </c>
      <c r="J210" t="str">
        <f>VLOOKUP(C210,'REGION CLASSIFICATION'!$A$2:$B$67,2,FALSE)</f>
        <v>INDIA</v>
      </c>
    </row>
    <row r="211" spans="1:10" x14ac:dyDescent="0.35">
      <c r="A211" s="13">
        <v>41698</v>
      </c>
      <c r="B211" s="2" t="s">
        <v>25</v>
      </c>
      <c r="C211" s="5" t="s">
        <v>33</v>
      </c>
      <c r="D211" s="17">
        <v>92</v>
      </c>
      <c r="E211" s="5" t="s">
        <v>9</v>
      </c>
      <c r="F211" s="5" t="s">
        <v>34</v>
      </c>
      <c r="G211" s="17">
        <v>609960</v>
      </c>
      <c r="H211" s="32">
        <f>IF(F211="USD",VLOOKUP(A211,'FOREX CONV'!$A$2:$F$871,2,FALSE),IF(F211="GBP",VLOOKUP(A211,'FOREX CONV'!$A$2:$F$871,3,FALSE),IF(F211="EUR",VLOOKUP(A211,'FOREX CONV'!$A$2:$F$871,4,FALSE),IF(F211="YEN",VLOOKUP(A211,'FOREX CONV'!$A$2:$F$871,5,FALSE),1))))</f>
        <v>1</v>
      </c>
      <c r="I211" s="33">
        <f t="shared" si="3"/>
        <v>609960</v>
      </c>
      <c r="J211" t="str">
        <f>VLOOKUP(C211,'REGION CLASSIFICATION'!$A$2:$B$67,2,FALSE)</f>
        <v>INDIA</v>
      </c>
    </row>
    <row r="212" spans="1:10" x14ac:dyDescent="0.35">
      <c r="A212" s="13">
        <v>41600</v>
      </c>
      <c r="B212" s="2" t="s">
        <v>25</v>
      </c>
      <c r="C212" s="2" t="s">
        <v>33</v>
      </c>
      <c r="D212" s="16">
        <v>300</v>
      </c>
      <c r="E212" s="2" t="s">
        <v>9</v>
      </c>
      <c r="F212" s="2" t="s">
        <v>34</v>
      </c>
      <c r="G212" s="16">
        <v>1989000</v>
      </c>
      <c r="H212" s="32">
        <f>IF(F212="USD",VLOOKUP(A212,'FOREX CONV'!$A$2:$F$871,2,FALSE),IF(F212="GBP",VLOOKUP(A212,'FOREX CONV'!$A$2:$F$871,3,FALSE),IF(F212="EUR",VLOOKUP(A212,'FOREX CONV'!$A$2:$F$871,4,FALSE),IF(F212="YEN",VLOOKUP(A212,'FOREX CONV'!$A$2:$F$871,5,FALSE),1))))</f>
        <v>1</v>
      </c>
      <c r="I212" s="33">
        <f t="shared" si="3"/>
        <v>1989000</v>
      </c>
      <c r="J212" t="str">
        <f>VLOOKUP(C212,'REGION CLASSIFICATION'!$A$2:$B$67,2,FALSE)</f>
        <v>INDIA</v>
      </c>
    </row>
    <row r="213" spans="1:10" x14ac:dyDescent="0.35">
      <c r="A213" s="13">
        <v>41729</v>
      </c>
      <c r="B213" s="2" t="s">
        <v>25</v>
      </c>
      <c r="C213" s="6" t="s">
        <v>33</v>
      </c>
      <c r="D213" s="18">
        <v>500</v>
      </c>
      <c r="E213" s="6" t="s">
        <v>9</v>
      </c>
      <c r="F213" s="6" t="s">
        <v>34</v>
      </c>
      <c r="G213" s="18">
        <v>11633983</v>
      </c>
      <c r="H213" s="32">
        <f>IF(F213="USD",VLOOKUP(A213,'FOREX CONV'!$A$2:$F$871,2,FALSE),IF(F213="GBP",VLOOKUP(A213,'FOREX CONV'!$A$2:$F$871,3,FALSE),IF(F213="EUR",VLOOKUP(A213,'FOREX CONV'!$A$2:$F$871,4,FALSE),IF(F213="YEN",VLOOKUP(A213,'FOREX CONV'!$A$2:$F$871,5,FALSE),1))))</f>
        <v>1</v>
      </c>
      <c r="I213" s="33">
        <f t="shared" si="3"/>
        <v>11633983</v>
      </c>
      <c r="J213" t="str">
        <f>VLOOKUP(C213,'REGION CLASSIFICATION'!$A$2:$B$67,2,FALSE)</f>
        <v>INDIA</v>
      </c>
    </row>
    <row r="214" spans="1:10" x14ac:dyDescent="0.35">
      <c r="A214" s="13">
        <v>41624</v>
      </c>
      <c r="B214" s="2" t="s">
        <v>11</v>
      </c>
      <c r="C214" s="2" t="s">
        <v>33</v>
      </c>
      <c r="D214" s="16">
        <v>0.2</v>
      </c>
      <c r="E214" s="2" t="s">
        <v>9</v>
      </c>
      <c r="F214" s="2" t="s">
        <v>34</v>
      </c>
      <c r="G214" s="16">
        <v>5706</v>
      </c>
      <c r="H214" s="32">
        <f>IF(F214="USD",VLOOKUP(A214,'FOREX CONV'!$A$2:$F$871,2,FALSE),IF(F214="GBP",VLOOKUP(A214,'FOREX CONV'!$A$2:$F$871,3,FALSE),IF(F214="EUR",VLOOKUP(A214,'FOREX CONV'!$A$2:$F$871,4,FALSE),IF(F214="YEN",VLOOKUP(A214,'FOREX CONV'!$A$2:$F$871,5,FALSE),1))))</f>
        <v>1</v>
      </c>
      <c r="I214" s="33">
        <f t="shared" si="3"/>
        <v>5706</v>
      </c>
      <c r="J214" t="str">
        <f>VLOOKUP(C214,'REGION CLASSIFICATION'!$A$2:$B$67,2,FALSE)</f>
        <v>INDIA</v>
      </c>
    </row>
    <row r="215" spans="1:10" x14ac:dyDescent="0.35">
      <c r="A215" s="13">
        <v>41475</v>
      </c>
      <c r="B215" s="2" t="s">
        <v>11</v>
      </c>
      <c r="C215" s="2" t="s">
        <v>33</v>
      </c>
      <c r="D215" s="16">
        <v>1</v>
      </c>
      <c r="E215" s="2" t="s">
        <v>9</v>
      </c>
      <c r="F215" s="2" t="s">
        <v>34</v>
      </c>
      <c r="G215" s="16">
        <v>16045</v>
      </c>
      <c r="H215" s="32">
        <f>IF(F215="USD",VLOOKUP(A215,'FOREX CONV'!$A$2:$F$871,2,FALSE),IF(F215="GBP",VLOOKUP(A215,'FOREX CONV'!$A$2:$F$871,3,FALSE),IF(F215="EUR",VLOOKUP(A215,'FOREX CONV'!$A$2:$F$871,4,FALSE),IF(F215="YEN",VLOOKUP(A215,'FOREX CONV'!$A$2:$F$871,5,FALSE),1))))</f>
        <v>1</v>
      </c>
      <c r="I215" s="33">
        <f t="shared" si="3"/>
        <v>16045</v>
      </c>
      <c r="J215" t="str">
        <f>VLOOKUP(C215,'REGION CLASSIFICATION'!$A$2:$B$67,2,FALSE)</f>
        <v>INDIA</v>
      </c>
    </row>
    <row r="216" spans="1:10" x14ac:dyDescent="0.35">
      <c r="A216" s="13">
        <v>41369</v>
      </c>
      <c r="B216" s="2" t="s">
        <v>7</v>
      </c>
      <c r="C216" s="2" t="s">
        <v>33</v>
      </c>
      <c r="D216" s="16">
        <v>25</v>
      </c>
      <c r="E216" s="2" t="s">
        <v>9</v>
      </c>
      <c r="F216" s="2" t="s">
        <v>34</v>
      </c>
      <c r="G216" s="16">
        <v>46349</v>
      </c>
      <c r="H216" s="32">
        <f>IF(F216="USD",VLOOKUP(A216,'FOREX CONV'!$A$2:$F$871,2,FALSE),IF(F216="GBP",VLOOKUP(A216,'FOREX CONV'!$A$2:$F$871,3,FALSE),IF(F216="EUR",VLOOKUP(A216,'FOREX CONV'!$A$2:$F$871,4,FALSE),IF(F216="YEN",VLOOKUP(A216,'FOREX CONV'!$A$2:$F$871,5,FALSE),1))))</f>
        <v>1</v>
      </c>
      <c r="I216" s="33">
        <f t="shared" si="3"/>
        <v>46349</v>
      </c>
      <c r="J216" t="str">
        <f>VLOOKUP(C216,'REGION CLASSIFICATION'!$A$2:$B$67,2,FALSE)</f>
        <v>INDIA</v>
      </c>
    </row>
    <row r="217" spans="1:10" x14ac:dyDescent="0.35">
      <c r="A217" s="13">
        <v>41386</v>
      </c>
      <c r="B217" s="2" t="s">
        <v>7</v>
      </c>
      <c r="C217" s="2" t="s">
        <v>33</v>
      </c>
      <c r="D217" s="16">
        <v>25</v>
      </c>
      <c r="E217" s="2" t="s">
        <v>9</v>
      </c>
      <c r="F217" s="2" t="s">
        <v>34</v>
      </c>
      <c r="G217" s="16">
        <v>46349</v>
      </c>
      <c r="H217" s="32">
        <f>IF(F217="USD",VLOOKUP(A217,'FOREX CONV'!$A$2:$F$871,2,FALSE),IF(F217="GBP",VLOOKUP(A217,'FOREX CONV'!$A$2:$F$871,3,FALSE),IF(F217="EUR",VLOOKUP(A217,'FOREX CONV'!$A$2:$F$871,4,FALSE),IF(F217="YEN",VLOOKUP(A217,'FOREX CONV'!$A$2:$F$871,5,FALSE),1))))</f>
        <v>1</v>
      </c>
      <c r="I217" s="33">
        <f t="shared" si="3"/>
        <v>46349</v>
      </c>
      <c r="J217" t="str">
        <f>VLOOKUP(C217,'REGION CLASSIFICATION'!$A$2:$B$67,2,FALSE)</f>
        <v>INDIA</v>
      </c>
    </row>
    <row r="218" spans="1:10" x14ac:dyDescent="0.35">
      <c r="A218" s="13">
        <v>41402</v>
      </c>
      <c r="B218" s="2" t="s">
        <v>7</v>
      </c>
      <c r="C218" s="2" t="s">
        <v>33</v>
      </c>
      <c r="D218" s="16">
        <v>25</v>
      </c>
      <c r="E218" s="2" t="s">
        <v>9</v>
      </c>
      <c r="F218" s="2" t="s">
        <v>34</v>
      </c>
      <c r="G218" s="16">
        <v>46349</v>
      </c>
      <c r="H218" s="32">
        <f>IF(F218="USD",VLOOKUP(A218,'FOREX CONV'!$A$2:$F$871,2,FALSE),IF(F218="GBP",VLOOKUP(A218,'FOREX CONV'!$A$2:$F$871,3,FALSE),IF(F218="EUR",VLOOKUP(A218,'FOREX CONV'!$A$2:$F$871,4,FALSE),IF(F218="YEN",VLOOKUP(A218,'FOREX CONV'!$A$2:$F$871,5,FALSE),1))))</f>
        <v>1</v>
      </c>
      <c r="I218" s="33">
        <f t="shared" si="3"/>
        <v>46349</v>
      </c>
      <c r="J218" t="str">
        <f>VLOOKUP(C218,'REGION CLASSIFICATION'!$A$2:$B$67,2,FALSE)</f>
        <v>INDIA</v>
      </c>
    </row>
    <row r="219" spans="1:10" x14ac:dyDescent="0.35">
      <c r="A219" s="13">
        <v>41446</v>
      </c>
      <c r="B219" s="2" t="s">
        <v>7</v>
      </c>
      <c r="C219" s="2" t="s">
        <v>33</v>
      </c>
      <c r="D219" s="16">
        <v>25</v>
      </c>
      <c r="E219" s="2" t="s">
        <v>9</v>
      </c>
      <c r="F219" s="2" t="s">
        <v>34</v>
      </c>
      <c r="G219" s="16">
        <v>46349</v>
      </c>
      <c r="H219" s="32">
        <f>IF(F219="USD",VLOOKUP(A219,'FOREX CONV'!$A$2:$F$871,2,FALSE),IF(F219="GBP",VLOOKUP(A219,'FOREX CONV'!$A$2:$F$871,3,FALSE),IF(F219="EUR",VLOOKUP(A219,'FOREX CONV'!$A$2:$F$871,4,FALSE),IF(F219="YEN",VLOOKUP(A219,'FOREX CONV'!$A$2:$F$871,5,FALSE),1))))</f>
        <v>1</v>
      </c>
      <c r="I219" s="33">
        <f t="shared" si="3"/>
        <v>46349</v>
      </c>
      <c r="J219" t="str">
        <f>VLOOKUP(C219,'REGION CLASSIFICATION'!$A$2:$B$67,2,FALSE)</f>
        <v>INDIA</v>
      </c>
    </row>
    <row r="220" spans="1:10" x14ac:dyDescent="0.35">
      <c r="A220" s="13">
        <v>41513</v>
      </c>
      <c r="B220" s="2" t="s">
        <v>7</v>
      </c>
      <c r="C220" s="2" t="s">
        <v>33</v>
      </c>
      <c r="D220" s="16">
        <v>25</v>
      </c>
      <c r="E220" s="2" t="s">
        <v>9</v>
      </c>
      <c r="F220" s="2" t="s">
        <v>34</v>
      </c>
      <c r="G220" s="16">
        <v>46349</v>
      </c>
      <c r="H220" s="32">
        <f>IF(F220="USD",VLOOKUP(A220,'FOREX CONV'!$A$2:$F$871,2,FALSE),IF(F220="GBP",VLOOKUP(A220,'FOREX CONV'!$A$2:$F$871,3,FALSE),IF(F220="EUR",VLOOKUP(A220,'FOREX CONV'!$A$2:$F$871,4,FALSE),IF(F220="YEN",VLOOKUP(A220,'FOREX CONV'!$A$2:$F$871,5,FALSE),1))))</f>
        <v>1</v>
      </c>
      <c r="I220" s="33">
        <f t="shared" si="3"/>
        <v>46349</v>
      </c>
      <c r="J220" t="str">
        <f>VLOOKUP(C220,'REGION CLASSIFICATION'!$A$2:$B$67,2,FALSE)</f>
        <v>INDIA</v>
      </c>
    </row>
    <row r="221" spans="1:10" x14ac:dyDescent="0.35">
      <c r="A221" s="13">
        <v>41528</v>
      </c>
      <c r="B221" s="2" t="s">
        <v>7</v>
      </c>
      <c r="C221" s="2" t="s">
        <v>33</v>
      </c>
      <c r="D221" s="16">
        <v>25</v>
      </c>
      <c r="E221" s="2" t="s">
        <v>9</v>
      </c>
      <c r="F221" s="2" t="s">
        <v>34</v>
      </c>
      <c r="G221" s="16">
        <v>47599</v>
      </c>
      <c r="H221" s="32">
        <f>IF(F221="USD",VLOOKUP(A221,'FOREX CONV'!$A$2:$F$871,2,FALSE),IF(F221="GBP",VLOOKUP(A221,'FOREX CONV'!$A$2:$F$871,3,FALSE),IF(F221="EUR",VLOOKUP(A221,'FOREX CONV'!$A$2:$F$871,4,FALSE),IF(F221="YEN",VLOOKUP(A221,'FOREX CONV'!$A$2:$F$871,5,FALSE),1))))</f>
        <v>1</v>
      </c>
      <c r="I221" s="33">
        <f t="shared" si="3"/>
        <v>47599</v>
      </c>
      <c r="J221" t="str">
        <f>VLOOKUP(C221,'REGION CLASSIFICATION'!$A$2:$B$67,2,FALSE)</f>
        <v>INDIA</v>
      </c>
    </row>
    <row r="222" spans="1:10" x14ac:dyDescent="0.35">
      <c r="A222" s="13">
        <v>41531</v>
      </c>
      <c r="B222" s="2" t="s">
        <v>7</v>
      </c>
      <c r="C222" s="2" t="s">
        <v>33</v>
      </c>
      <c r="D222" s="16">
        <v>25</v>
      </c>
      <c r="E222" s="2" t="s">
        <v>9</v>
      </c>
      <c r="F222" s="2" t="s">
        <v>34</v>
      </c>
      <c r="G222" s="16">
        <v>46349</v>
      </c>
      <c r="H222" s="32">
        <f>IF(F222="USD",VLOOKUP(A222,'FOREX CONV'!$A$2:$F$871,2,FALSE),IF(F222="GBP",VLOOKUP(A222,'FOREX CONV'!$A$2:$F$871,3,FALSE),IF(F222="EUR",VLOOKUP(A222,'FOREX CONV'!$A$2:$F$871,4,FALSE),IF(F222="YEN",VLOOKUP(A222,'FOREX CONV'!$A$2:$F$871,5,FALSE),1))))</f>
        <v>1</v>
      </c>
      <c r="I222" s="33">
        <f t="shared" si="3"/>
        <v>46349</v>
      </c>
      <c r="J222" t="str">
        <f>VLOOKUP(C222,'REGION CLASSIFICATION'!$A$2:$B$67,2,FALSE)</f>
        <v>INDIA</v>
      </c>
    </row>
    <row r="223" spans="1:10" x14ac:dyDescent="0.35">
      <c r="A223" s="13">
        <v>41566</v>
      </c>
      <c r="B223" s="2" t="s">
        <v>7</v>
      </c>
      <c r="C223" s="2" t="s">
        <v>33</v>
      </c>
      <c r="D223" s="16">
        <v>25</v>
      </c>
      <c r="E223" s="2" t="s">
        <v>9</v>
      </c>
      <c r="F223" s="2" t="s">
        <v>34</v>
      </c>
      <c r="G223" s="16">
        <v>47753</v>
      </c>
      <c r="H223" s="32">
        <f>IF(F223="USD",VLOOKUP(A223,'FOREX CONV'!$A$2:$F$871,2,FALSE),IF(F223="GBP",VLOOKUP(A223,'FOREX CONV'!$A$2:$F$871,3,FALSE),IF(F223="EUR",VLOOKUP(A223,'FOREX CONV'!$A$2:$F$871,4,FALSE),IF(F223="YEN",VLOOKUP(A223,'FOREX CONV'!$A$2:$F$871,5,FALSE),1))))</f>
        <v>1</v>
      </c>
      <c r="I223" s="33">
        <f t="shared" si="3"/>
        <v>47753</v>
      </c>
      <c r="J223" t="str">
        <f>VLOOKUP(C223,'REGION CLASSIFICATION'!$A$2:$B$67,2,FALSE)</f>
        <v>INDIA</v>
      </c>
    </row>
    <row r="224" spans="1:10" x14ac:dyDescent="0.35">
      <c r="A224" s="13">
        <v>41650</v>
      </c>
      <c r="B224" s="2" t="s">
        <v>7</v>
      </c>
      <c r="C224" s="5" t="s">
        <v>33</v>
      </c>
      <c r="D224" s="17">
        <v>25</v>
      </c>
      <c r="E224" s="5" t="s">
        <v>9</v>
      </c>
      <c r="F224" s="5" t="s">
        <v>34</v>
      </c>
      <c r="G224" s="17">
        <v>47051</v>
      </c>
      <c r="H224" s="32">
        <f>IF(F224="USD",VLOOKUP(A224,'FOREX CONV'!$A$2:$F$871,2,FALSE),IF(F224="GBP",VLOOKUP(A224,'FOREX CONV'!$A$2:$F$871,3,FALSE),IF(F224="EUR",VLOOKUP(A224,'FOREX CONV'!$A$2:$F$871,4,FALSE),IF(F224="YEN",VLOOKUP(A224,'FOREX CONV'!$A$2:$F$871,5,FALSE),1))))</f>
        <v>1</v>
      </c>
      <c r="I224" s="33">
        <f t="shared" si="3"/>
        <v>47051</v>
      </c>
      <c r="J224" t="str">
        <f>VLOOKUP(C224,'REGION CLASSIFICATION'!$A$2:$B$67,2,FALSE)</f>
        <v>INDIA</v>
      </c>
    </row>
    <row r="225" spans="1:10" x14ac:dyDescent="0.35">
      <c r="A225" s="13">
        <v>41718</v>
      </c>
      <c r="B225" s="2" t="s">
        <v>7</v>
      </c>
      <c r="C225" s="6" t="s">
        <v>33</v>
      </c>
      <c r="D225" s="18">
        <v>25</v>
      </c>
      <c r="E225" s="6" t="s">
        <v>9</v>
      </c>
      <c r="F225" s="6" t="s">
        <v>34</v>
      </c>
      <c r="G225" s="18">
        <v>47753</v>
      </c>
      <c r="H225" s="32">
        <f>IF(F225="USD",VLOOKUP(A225,'FOREX CONV'!$A$2:$F$871,2,FALSE),IF(F225="GBP",VLOOKUP(A225,'FOREX CONV'!$A$2:$F$871,3,FALSE),IF(F225="EUR",VLOOKUP(A225,'FOREX CONV'!$A$2:$F$871,4,FALSE),IF(F225="YEN",VLOOKUP(A225,'FOREX CONV'!$A$2:$F$871,5,FALSE),1))))</f>
        <v>1</v>
      </c>
      <c r="I225" s="33">
        <f t="shared" si="3"/>
        <v>47753</v>
      </c>
      <c r="J225" t="str">
        <f>VLOOKUP(C225,'REGION CLASSIFICATION'!$A$2:$B$67,2,FALSE)</f>
        <v>INDIA</v>
      </c>
    </row>
    <row r="226" spans="1:10" x14ac:dyDescent="0.35">
      <c r="A226" s="13">
        <v>41411</v>
      </c>
      <c r="B226" s="2" t="s">
        <v>7</v>
      </c>
      <c r="C226" s="2" t="s">
        <v>33</v>
      </c>
      <c r="D226" s="16">
        <v>50</v>
      </c>
      <c r="E226" s="2" t="s">
        <v>9</v>
      </c>
      <c r="F226" s="2" t="s">
        <v>34</v>
      </c>
      <c r="G226" s="16">
        <v>92697</v>
      </c>
      <c r="H226" s="32">
        <f>IF(F226="USD",VLOOKUP(A226,'FOREX CONV'!$A$2:$F$871,2,FALSE),IF(F226="GBP",VLOOKUP(A226,'FOREX CONV'!$A$2:$F$871,3,FALSE),IF(F226="EUR",VLOOKUP(A226,'FOREX CONV'!$A$2:$F$871,4,FALSE),IF(F226="YEN",VLOOKUP(A226,'FOREX CONV'!$A$2:$F$871,5,FALSE),1))))</f>
        <v>1</v>
      </c>
      <c r="I226" s="33">
        <f t="shared" si="3"/>
        <v>92697</v>
      </c>
      <c r="J226" t="str">
        <f>VLOOKUP(C226,'REGION CLASSIFICATION'!$A$2:$B$67,2,FALSE)</f>
        <v>INDIA</v>
      </c>
    </row>
    <row r="227" spans="1:10" x14ac:dyDescent="0.35">
      <c r="A227" s="13">
        <v>41488</v>
      </c>
      <c r="B227" s="2" t="s">
        <v>7</v>
      </c>
      <c r="C227" s="2" t="s">
        <v>33</v>
      </c>
      <c r="D227" s="16">
        <v>50</v>
      </c>
      <c r="E227" s="2" t="s">
        <v>9</v>
      </c>
      <c r="F227" s="2" t="s">
        <v>34</v>
      </c>
      <c r="G227" s="16">
        <v>92697</v>
      </c>
      <c r="H227" s="32">
        <f>IF(F227="USD",VLOOKUP(A227,'FOREX CONV'!$A$2:$F$871,2,FALSE),IF(F227="GBP",VLOOKUP(A227,'FOREX CONV'!$A$2:$F$871,3,FALSE),IF(F227="EUR",VLOOKUP(A227,'FOREX CONV'!$A$2:$F$871,4,FALSE),IF(F227="YEN",VLOOKUP(A227,'FOREX CONV'!$A$2:$F$871,5,FALSE),1))))</f>
        <v>1</v>
      </c>
      <c r="I227" s="33">
        <f t="shared" si="3"/>
        <v>92697</v>
      </c>
      <c r="J227" t="str">
        <f>VLOOKUP(C227,'REGION CLASSIFICATION'!$A$2:$B$67,2,FALSE)</f>
        <v>INDIA</v>
      </c>
    </row>
    <row r="228" spans="1:10" x14ac:dyDescent="0.35">
      <c r="A228" s="13">
        <v>41521</v>
      </c>
      <c r="B228" s="2" t="s">
        <v>7</v>
      </c>
      <c r="C228" s="2" t="s">
        <v>33</v>
      </c>
      <c r="D228" s="16">
        <v>50</v>
      </c>
      <c r="E228" s="2" t="s">
        <v>9</v>
      </c>
      <c r="F228" s="2" t="s">
        <v>34</v>
      </c>
      <c r="G228" s="16">
        <v>92697</v>
      </c>
      <c r="H228" s="32">
        <f>IF(F228="USD",VLOOKUP(A228,'FOREX CONV'!$A$2:$F$871,2,FALSE),IF(F228="GBP",VLOOKUP(A228,'FOREX CONV'!$A$2:$F$871,3,FALSE),IF(F228="EUR",VLOOKUP(A228,'FOREX CONV'!$A$2:$F$871,4,FALSE),IF(F228="YEN",VLOOKUP(A228,'FOREX CONV'!$A$2:$F$871,5,FALSE),1))))</f>
        <v>1</v>
      </c>
      <c r="I228" s="33">
        <f t="shared" si="3"/>
        <v>92697</v>
      </c>
      <c r="J228" t="str">
        <f>VLOOKUP(C228,'REGION CLASSIFICATION'!$A$2:$B$67,2,FALSE)</f>
        <v>INDIA</v>
      </c>
    </row>
    <row r="229" spans="1:10" x14ac:dyDescent="0.35">
      <c r="A229" s="13">
        <v>41540</v>
      </c>
      <c r="B229" s="2" t="s">
        <v>7</v>
      </c>
      <c r="C229" s="2" t="s">
        <v>33</v>
      </c>
      <c r="D229" s="16">
        <v>50</v>
      </c>
      <c r="E229" s="2" t="s">
        <v>9</v>
      </c>
      <c r="F229" s="2" t="s">
        <v>34</v>
      </c>
      <c r="G229" s="16">
        <v>92697</v>
      </c>
      <c r="H229" s="32">
        <f>IF(F229="USD",VLOOKUP(A229,'FOREX CONV'!$A$2:$F$871,2,FALSE),IF(F229="GBP",VLOOKUP(A229,'FOREX CONV'!$A$2:$F$871,3,FALSE),IF(F229="EUR",VLOOKUP(A229,'FOREX CONV'!$A$2:$F$871,4,FALSE),IF(F229="YEN",VLOOKUP(A229,'FOREX CONV'!$A$2:$F$871,5,FALSE),1))))</f>
        <v>1</v>
      </c>
      <c r="I229" s="33">
        <f t="shared" si="3"/>
        <v>92697</v>
      </c>
      <c r="J229" t="str">
        <f>VLOOKUP(C229,'REGION CLASSIFICATION'!$A$2:$B$67,2,FALSE)</f>
        <v>INDIA</v>
      </c>
    </row>
    <row r="230" spans="1:10" x14ac:dyDescent="0.35">
      <c r="A230" s="13">
        <v>41593</v>
      </c>
      <c r="B230" s="2" t="s">
        <v>7</v>
      </c>
      <c r="C230" s="2" t="s">
        <v>33</v>
      </c>
      <c r="D230" s="16">
        <v>50</v>
      </c>
      <c r="E230" s="2" t="s">
        <v>9</v>
      </c>
      <c r="F230" s="2" t="s">
        <v>34</v>
      </c>
      <c r="G230" s="16">
        <v>93752</v>
      </c>
      <c r="H230" s="32">
        <f>IF(F230="USD",VLOOKUP(A230,'FOREX CONV'!$A$2:$F$871,2,FALSE),IF(F230="GBP",VLOOKUP(A230,'FOREX CONV'!$A$2:$F$871,3,FALSE),IF(F230="EUR",VLOOKUP(A230,'FOREX CONV'!$A$2:$F$871,4,FALSE),IF(F230="YEN",VLOOKUP(A230,'FOREX CONV'!$A$2:$F$871,5,FALSE),1))))</f>
        <v>1</v>
      </c>
      <c r="I230" s="33">
        <f t="shared" si="3"/>
        <v>93752</v>
      </c>
      <c r="J230" t="str">
        <f>VLOOKUP(C230,'REGION CLASSIFICATION'!$A$2:$B$67,2,FALSE)</f>
        <v>INDIA</v>
      </c>
    </row>
    <row r="231" spans="1:10" x14ac:dyDescent="0.35">
      <c r="A231" s="13">
        <v>41599</v>
      </c>
      <c r="B231" s="2" t="s">
        <v>7</v>
      </c>
      <c r="C231" s="2" t="s">
        <v>33</v>
      </c>
      <c r="D231" s="16">
        <v>50</v>
      </c>
      <c r="E231" s="2" t="s">
        <v>9</v>
      </c>
      <c r="F231" s="2" t="s">
        <v>34</v>
      </c>
      <c r="G231" s="16">
        <v>93852</v>
      </c>
      <c r="H231" s="32">
        <f>IF(F231="USD",VLOOKUP(A231,'FOREX CONV'!$A$2:$F$871,2,FALSE),IF(F231="GBP",VLOOKUP(A231,'FOREX CONV'!$A$2:$F$871,3,FALSE),IF(F231="EUR",VLOOKUP(A231,'FOREX CONV'!$A$2:$F$871,4,FALSE),IF(F231="YEN",VLOOKUP(A231,'FOREX CONV'!$A$2:$F$871,5,FALSE),1))))</f>
        <v>1</v>
      </c>
      <c r="I231" s="33">
        <f t="shared" si="3"/>
        <v>93852</v>
      </c>
      <c r="J231" t="str">
        <f>VLOOKUP(C231,'REGION CLASSIFICATION'!$A$2:$B$67,2,FALSE)</f>
        <v>INDIA</v>
      </c>
    </row>
    <row r="232" spans="1:10" x14ac:dyDescent="0.35">
      <c r="A232" s="13">
        <v>41638</v>
      </c>
      <c r="B232" s="2" t="s">
        <v>7</v>
      </c>
      <c r="C232" s="2" t="s">
        <v>33</v>
      </c>
      <c r="D232" s="16">
        <v>50</v>
      </c>
      <c r="E232" s="2" t="s">
        <v>9</v>
      </c>
      <c r="F232" s="2" t="s">
        <v>34</v>
      </c>
      <c r="G232" s="16">
        <v>94102</v>
      </c>
      <c r="H232" s="32">
        <f>IF(F232="USD",VLOOKUP(A232,'FOREX CONV'!$A$2:$F$871,2,FALSE),IF(F232="GBP",VLOOKUP(A232,'FOREX CONV'!$A$2:$F$871,3,FALSE),IF(F232="EUR",VLOOKUP(A232,'FOREX CONV'!$A$2:$F$871,4,FALSE),IF(F232="YEN",VLOOKUP(A232,'FOREX CONV'!$A$2:$F$871,5,FALSE),1))))</f>
        <v>1</v>
      </c>
      <c r="I232" s="33">
        <f t="shared" si="3"/>
        <v>94102</v>
      </c>
      <c r="J232" t="str">
        <f>VLOOKUP(C232,'REGION CLASSIFICATION'!$A$2:$B$67,2,FALSE)</f>
        <v>INDIA</v>
      </c>
    </row>
    <row r="233" spans="1:10" x14ac:dyDescent="0.35">
      <c r="A233" s="13">
        <v>41660</v>
      </c>
      <c r="B233" s="2" t="s">
        <v>7</v>
      </c>
      <c r="C233" s="5" t="s">
        <v>33</v>
      </c>
      <c r="D233" s="17">
        <v>50</v>
      </c>
      <c r="E233" s="5" t="s">
        <v>9</v>
      </c>
      <c r="F233" s="5" t="s">
        <v>34</v>
      </c>
      <c r="G233" s="17">
        <v>94102</v>
      </c>
      <c r="H233" s="32">
        <f>IF(F233="USD",VLOOKUP(A233,'FOREX CONV'!$A$2:$F$871,2,FALSE),IF(F233="GBP",VLOOKUP(A233,'FOREX CONV'!$A$2:$F$871,3,FALSE),IF(F233="EUR",VLOOKUP(A233,'FOREX CONV'!$A$2:$F$871,4,FALSE),IF(F233="YEN",VLOOKUP(A233,'FOREX CONV'!$A$2:$F$871,5,FALSE),1))))</f>
        <v>1</v>
      </c>
      <c r="I233" s="33">
        <f t="shared" si="3"/>
        <v>94102</v>
      </c>
      <c r="J233" t="str">
        <f>VLOOKUP(C233,'REGION CLASSIFICATION'!$A$2:$B$67,2,FALSE)</f>
        <v>INDIA</v>
      </c>
    </row>
    <row r="234" spans="1:10" x14ac:dyDescent="0.35">
      <c r="A234" s="13">
        <v>41387</v>
      </c>
      <c r="B234" s="2" t="s">
        <v>7</v>
      </c>
      <c r="C234" s="2" t="s">
        <v>33</v>
      </c>
      <c r="D234" s="16">
        <v>75</v>
      </c>
      <c r="E234" s="2" t="s">
        <v>9</v>
      </c>
      <c r="F234" s="2" t="s">
        <v>34</v>
      </c>
      <c r="G234" s="16">
        <v>138371</v>
      </c>
      <c r="H234" s="32">
        <f>IF(F234="USD",VLOOKUP(A234,'FOREX CONV'!$A$2:$F$871,2,FALSE),IF(F234="GBP",VLOOKUP(A234,'FOREX CONV'!$A$2:$F$871,3,FALSE),IF(F234="EUR",VLOOKUP(A234,'FOREX CONV'!$A$2:$F$871,4,FALSE),IF(F234="YEN",VLOOKUP(A234,'FOREX CONV'!$A$2:$F$871,5,FALSE),1))))</f>
        <v>1</v>
      </c>
      <c r="I234" s="33">
        <f t="shared" si="3"/>
        <v>138371</v>
      </c>
      <c r="J234" t="str">
        <f>VLOOKUP(C234,'REGION CLASSIFICATION'!$A$2:$B$67,2,FALSE)</f>
        <v>INDIA</v>
      </c>
    </row>
    <row r="235" spans="1:10" x14ac:dyDescent="0.35">
      <c r="A235" s="13">
        <v>41505</v>
      </c>
      <c r="B235" s="2" t="s">
        <v>7</v>
      </c>
      <c r="C235" s="2" t="s">
        <v>33</v>
      </c>
      <c r="D235" s="16">
        <v>75</v>
      </c>
      <c r="E235" s="2" t="s">
        <v>9</v>
      </c>
      <c r="F235" s="2" t="s">
        <v>34</v>
      </c>
      <c r="G235" s="16">
        <v>139046</v>
      </c>
      <c r="H235" s="32">
        <f>IF(F235="USD",VLOOKUP(A235,'FOREX CONV'!$A$2:$F$871,2,FALSE),IF(F235="GBP",VLOOKUP(A235,'FOREX CONV'!$A$2:$F$871,3,FALSE),IF(F235="EUR",VLOOKUP(A235,'FOREX CONV'!$A$2:$F$871,4,FALSE),IF(F235="YEN",VLOOKUP(A235,'FOREX CONV'!$A$2:$F$871,5,FALSE),1))))</f>
        <v>1</v>
      </c>
      <c r="I235" s="33">
        <f t="shared" si="3"/>
        <v>139046</v>
      </c>
      <c r="J235" t="str">
        <f>VLOOKUP(C235,'REGION CLASSIFICATION'!$A$2:$B$67,2,FALSE)</f>
        <v>INDIA</v>
      </c>
    </row>
    <row r="236" spans="1:10" x14ac:dyDescent="0.35">
      <c r="A236" s="13">
        <v>41587</v>
      </c>
      <c r="B236" s="2" t="s">
        <v>7</v>
      </c>
      <c r="C236" s="2" t="s">
        <v>33</v>
      </c>
      <c r="D236" s="16">
        <v>75</v>
      </c>
      <c r="E236" s="2" t="s">
        <v>9</v>
      </c>
      <c r="F236" s="2" t="s">
        <v>34</v>
      </c>
      <c r="G236" s="16">
        <v>141384</v>
      </c>
      <c r="H236" s="32">
        <f>IF(F236="USD",VLOOKUP(A236,'FOREX CONV'!$A$2:$F$871,2,FALSE),IF(F236="GBP",VLOOKUP(A236,'FOREX CONV'!$A$2:$F$871,3,FALSE),IF(F236="EUR",VLOOKUP(A236,'FOREX CONV'!$A$2:$F$871,4,FALSE),IF(F236="YEN",VLOOKUP(A236,'FOREX CONV'!$A$2:$F$871,5,FALSE),1))))</f>
        <v>1</v>
      </c>
      <c r="I236" s="33">
        <f t="shared" si="3"/>
        <v>141384</v>
      </c>
      <c r="J236" t="str">
        <f>VLOOKUP(C236,'REGION CLASSIFICATION'!$A$2:$B$67,2,FALSE)</f>
        <v>INDIA</v>
      </c>
    </row>
    <row r="237" spans="1:10" x14ac:dyDescent="0.35">
      <c r="A237" s="13">
        <v>41382</v>
      </c>
      <c r="B237" s="2" t="s">
        <v>7</v>
      </c>
      <c r="C237" s="2" t="s">
        <v>33</v>
      </c>
      <c r="D237" s="16">
        <v>100</v>
      </c>
      <c r="E237" s="2" t="s">
        <v>9</v>
      </c>
      <c r="F237" s="2" t="s">
        <v>34</v>
      </c>
      <c r="G237" s="16">
        <v>185394</v>
      </c>
      <c r="H237" s="32">
        <f>IF(F237="USD",VLOOKUP(A237,'FOREX CONV'!$A$2:$F$871,2,FALSE),IF(F237="GBP",VLOOKUP(A237,'FOREX CONV'!$A$2:$F$871,3,FALSE),IF(F237="EUR",VLOOKUP(A237,'FOREX CONV'!$A$2:$F$871,4,FALSE),IF(F237="YEN",VLOOKUP(A237,'FOREX CONV'!$A$2:$F$871,5,FALSE),1))))</f>
        <v>1</v>
      </c>
      <c r="I237" s="33">
        <f t="shared" si="3"/>
        <v>185394</v>
      </c>
      <c r="J237" t="str">
        <f>VLOOKUP(C237,'REGION CLASSIFICATION'!$A$2:$B$67,2,FALSE)</f>
        <v>INDIA</v>
      </c>
    </row>
    <row r="238" spans="1:10" x14ac:dyDescent="0.35">
      <c r="A238" s="13">
        <v>41522</v>
      </c>
      <c r="B238" s="2" t="s">
        <v>7</v>
      </c>
      <c r="C238" s="2" t="s">
        <v>33</v>
      </c>
      <c r="D238" s="16">
        <v>100</v>
      </c>
      <c r="E238" s="2" t="s">
        <v>9</v>
      </c>
      <c r="F238" s="2" t="s">
        <v>34</v>
      </c>
      <c r="G238" s="16">
        <v>185394</v>
      </c>
      <c r="H238" s="32">
        <f>IF(F238="USD",VLOOKUP(A238,'FOREX CONV'!$A$2:$F$871,2,FALSE),IF(F238="GBP",VLOOKUP(A238,'FOREX CONV'!$A$2:$F$871,3,FALSE),IF(F238="EUR",VLOOKUP(A238,'FOREX CONV'!$A$2:$F$871,4,FALSE),IF(F238="YEN",VLOOKUP(A238,'FOREX CONV'!$A$2:$F$871,5,FALSE),1))))</f>
        <v>1</v>
      </c>
      <c r="I238" s="33">
        <f t="shared" si="3"/>
        <v>185394</v>
      </c>
      <c r="J238" t="str">
        <f>VLOOKUP(C238,'REGION CLASSIFICATION'!$A$2:$B$67,2,FALSE)</f>
        <v>INDIA</v>
      </c>
    </row>
    <row r="239" spans="1:10" x14ac:dyDescent="0.35">
      <c r="A239" s="13">
        <v>41618</v>
      </c>
      <c r="B239" s="2" t="s">
        <v>7</v>
      </c>
      <c r="C239" s="2" t="s">
        <v>33</v>
      </c>
      <c r="D239" s="16">
        <v>100</v>
      </c>
      <c r="E239" s="2" t="s">
        <v>9</v>
      </c>
      <c r="F239" s="2" t="s">
        <v>34</v>
      </c>
      <c r="G239" s="16">
        <v>187003</v>
      </c>
      <c r="H239" s="32">
        <f>IF(F239="USD",VLOOKUP(A239,'FOREX CONV'!$A$2:$F$871,2,FALSE),IF(F239="GBP",VLOOKUP(A239,'FOREX CONV'!$A$2:$F$871,3,FALSE),IF(F239="EUR",VLOOKUP(A239,'FOREX CONV'!$A$2:$F$871,4,FALSE),IF(F239="YEN",VLOOKUP(A239,'FOREX CONV'!$A$2:$F$871,5,FALSE),1))))</f>
        <v>1</v>
      </c>
      <c r="I239" s="33">
        <f t="shared" si="3"/>
        <v>187003</v>
      </c>
      <c r="J239" t="str">
        <f>VLOOKUP(C239,'REGION CLASSIFICATION'!$A$2:$B$67,2,FALSE)</f>
        <v>INDIA</v>
      </c>
    </row>
    <row r="240" spans="1:10" x14ac:dyDescent="0.35">
      <c r="A240" s="13">
        <v>41675</v>
      </c>
      <c r="B240" s="2" t="s">
        <v>7</v>
      </c>
      <c r="C240" s="5" t="s">
        <v>33</v>
      </c>
      <c r="D240" s="17">
        <v>100</v>
      </c>
      <c r="E240" s="5" t="s">
        <v>9</v>
      </c>
      <c r="F240" s="5" t="s">
        <v>34</v>
      </c>
      <c r="G240" s="17">
        <v>188203</v>
      </c>
      <c r="H240" s="32">
        <f>IF(F240="USD",VLOOKUP(A240,'FOREX CONV'!$A$2:$F$871,2,FALSE),IF(F240="GBP",VLOOKUP(A240,'FOREX CONV'!$A$2:$F$871,3,FALSE),IF(F240="EUR",VLOOKUP(A240,'FOREX CONV'!$A$2:$F$871,4,FALSE),IF(F240="YEN",VLOOKUP(A240,'FOREX CONV'!$A$2:$F$871,5,FALSE),1))))</f>
        <v>1</v>
      </c>
      <c r="I240" s="33">
        <f t="shared" si="3"/>
        <v>188203</v>
      </c>
      <c r="J240" t="str">
        <f>VLOOKUP(C240,'REGION CLASSIFICATION'!$A$2:$B$67,2,FALSE)</f>
        <v>INDIA</v>
      </c>
    </row>
    <row r="241" spans="1:10" x14ac:dyDescent="0.35">
      <c r="A241" s="13">
        <v>41614</v>
      </c>
      <c r="B241" s="2" t="s">
        <v>7</v>
      </c>
      <c r="C241" s="2" t="s">
        <v>33</v>
      </c>
      <c r="D241" s="16">
        <v>125</v>
      </c>
      <c r="E241" s="2" t="s">
        <v>9</v>
      </c>
      <c r="F241" s="2" t="s">
        <v>34</v>
      </c>
      <c r="G241" s="16">
        <v>235254</v>
      </c>
      <c r="H241" s="32">
        <f>IF(F241="USD",VLOOKUP(A241,'FOREX CONV'!$A$2:$F$871,2,FALSE),IF(F241="GBP",VLOOKUP(A241,'FOREX CONV'!$A$2:$F$871,3,FALSE),IF(F241="EUR",VLOOKUP(A241,'FOREX CONV'!$A$2:$F$871,4,FALSE),IF(F241="YEN",VLOOKUP(A241,'FOREX CONV'!$A$2:$F$871,5,FALSE),1))))</f>
        <v>1</v>
      </c>
      <c r="I241" s="33">
        <f t="shared" si="3"/>
        <v>235254</v>
      </c>
      <c r="J241" t="str">
        <f>VLOOKUP(C241,'REGION CLASSIFICATION'!$A$2:$B$67,2,FALSE)</f>
        <v>INDIA</v>
      </c>
    </row>
    <row r="242" spans="1:10" x14ac:dyDescent="0.35">
      <c r="A242" s="13">
        <v>41395</v>
      </c>
      <c r="B242" s="2" t="s">
        <v>7</v>
      </c>
      <c r="C242" s="2" t="s">
        <v>33</v>
      </c>
      <c r="D242" s="16">
        <v>150</v>
      </c>
      <c r="E242" s="2" t="s">
        <v>9</v>
      </c>
      <c r="F242" s="2" t="s">
        <v>34</v>
      </c>
      <c r="G242" s="16">
        <v>278091</v>
      </c>
      <c r="H242" s="32">
        <f>IF(F242="USD",VLOOKUP(A242,'FOREX CONV'!$A$2:$F$871,2,FALSE),IF(F242="GBP",VLOOKUP(A242,'FOREX CONV'!$A$2:$F$871,3,FALSE),IF(F242="EUR",VLOOKUP(A242,'FOREX CONV'!$A$2:$F$871,4,FALSE),IF(F242="YEN",VLOOKUP(A242,'FOREX CONV'!$A$2:$F$871,5,FALSE),1))))</f>
        <v>1</v>
      </c>
      <c r="I242" s="33">
        <f t="shared" si="3"/>
        <v>278091</v>
      </c>
      <c r="J242" t="str">
        <f>VLOOKUP(C242,'REGION CLASSIFICATION'!$A$2:$B$67,2,FALSE)</f>
        <v>INDIA</v>
      </c>
    </row>
    <row r="243" spans="1:10" x14ac:dyDescent="0.35">
      <c r="A243" s="13">
        <v>41566</v>
      </c>
      <c r="B243" s="2" t="s">
        <v>7</v>
      </c>
      <c r="C243" s="2" t="s">
        <v>33</v>
      </c>
      <c r="D243" s="16">
        <v>150</v>
      </c>
      <c r="E243" s="2" t="s">
        <v>9</v>
      </c>
      <c r="F243" s="2" t="s">
        <v>34</v>
      </c>
      <c r="G243" s="16">
        <v>278091</v>
      </c>
      <c r="H243" s="32">
        <f>IF(F243="USD",VLOOKUP(A243,'FOREX CONV'!$A$2:$F$871,2,FALSE),IF(F243="GBP",VLOOKUP(A243,'FOREX CONV'!$A$2:$F$871,3,FALSE),IF(F243="EUR",VLOOKUP(A243,'FOREX CONV'!$A$2:$F$871,4,FALSE),IF(F243="YEN",VLOOKUP(A243,'FOREX CONV'!$A$2:$F$871,5,FALSE),1))))</f>
        <v>1</v>
      </c>
      <c r="I243" s="33">
        <f t="shared" si="3"/>
        <v>278091</v>
      </c>
      <c r="J243" t="str">
        <f>VLOOKUP(C243,'REGION CLASSIFICATION'!$A$2:$B$67,2,FALSE)</f>
        <v>INDIA</v>
      </c>
    </row>
    <row r="244" spans="1:10" x14ac:dyDescent="0.35">
      <c r="A244" s="13">
        <v>41657</v>
      </c>
      <c r="B244" s="2" t="s">
        <v>7</v>
      </c>
      <c r="C244" s="5" t="s">
        <v>33</v>
      </c>
      <c r="D244" s="17">
        <v>150</v>
      </c>
      <c r="E244" s="5" t="s">
        <v>9</v>
      </c>
      <c r="F244" s="5" t="s">
        <v>34</v>
      </c>
      <c r="G244" s="17">
        <v>282305</v>
      </c>
      <c r="H244" s="32">
        <f>IF(F244="USD",VLOOKUP(A244,'FOREX CONV'!$A$2:$F$871,2,FALSE),IF(F244="GBP",VLOOKUP(A244,'FOREX CONV'!$A$2:$F$871,3,FALSE),IF(F244="EUR",VLOOKUP(A244,'FOREX CONV'!$A$2:$F$871,4,FALSE),IF(F244="YEN",VLOOKUP(A244,'FOREX CONV'!$A$2:$F$871,5,FALSE),1))))</f>
        <v>1</v>
      </c>
      <c r="I244" s="33">
        <f t="shared" si="3"/>
        <v>282305</v>
      </c>
      <c r="J244" t="str">
        <f>VLOOKUP(C244,'REGION CLASSIFICATION'!$A$2:$B$67,2,FALSE)</f>
        <v>INDIA</v>
      </c>
    </row>
    <row r="245" spans="1:10" x14ac:dyDescent="0.35">
      <c r="A245" s="13">
        <v>41372</v>
      </c>
      <c r="B245" s="2" t="s">
        <v>7</v>
      </c>
      <c r="C245" s="2" t="s">
        <v>33</v>
      </c>
      <c r="D245" s="16">
        <v>200</v>
      </c>
      <c r="E245" s="2" t="s">
        <v>9</v>
      </c>
      <c r="F245" s="2" t="s">
        <v>34</v>
      </c>
      <c r="G245" s="16">
        <v>370988</v>
      </c>
      <c r="H245" s="32">
        <f>IF(F245="USD",VLOOKUP(A245,'FOREX CONV'!$A$2:$F$871,2,FALSE),IF(F245="GBP",VLOOKUP(A245,'FOREX CONV'!$A$2:$F$871,3,FALSE),IF(F245="EUR",VLOOKUP(A245,'FOREX CONV'!$A$2:$F$871,4,FALSE),IF(F245="YEN",VLOOKUP(A245,'FOREX CONV'!$A$2:$F$871,5,FALSE),1))))</f>
        <v>1</v>
      </c>
      <c r="I245" s="33">
        <f t="shared" si="3"/>
        <v>370988</v>
      </c>
      <c r="J245" t="str">
        <f>VLOOKUP(C245,'REGION CLASSIFICATION'!$A$2:$B$67,2,FALSE)</f>
        <v>INDIA</v>
      </c>
    </row>
    <row r="246" spans="1:10" x14ac:dyDescent="0.35">
      <c r="A246" s="13">
        <v>41485</v>
      </c>
      <c r="B246" s="2" t="s">
        <v>7</v>
      </c>
      <c r="C246" s="2" t="s">
        <v>33</v>
      </c>
      <c r="D246" s="16">
        <v>200</v>
      </c>
      <c r="E246" s="2" t="s">
        <v>9</v>
      </c>
      <c r="F246" s="2" t="s">
        <v>34</v>
      </c>
      <c r="G246" s="16">
        <v>370788</v>
      </c>
      <c r="H246" s="32">
        <f>IF(F246="USD",VLOOKUP(A246,'FOREX CONV'!$A$2:$F$871,2,FALSE),IF(F246="GBP",VLOOKUP(A246,'FOREX CONV'!$A$2:$F$871,3,FALSE),IF(F246="EUR",VLOOKUP(A246,'FOREX CONV'!$A$2:$F$871,4,FALSE),IF(F246="YEN",VLOOKUP(A246,'FOREX CONV'!$A$2:$F$871,5,FALSE),1))))</f>
        <v>1</v>
      </c>
      <c r="I246" s="33">
        <f t="shared" si="3"/>
        <v>370788</v>
      </c>
      <c r="J246" t="str">
        <f>VLOOKUP(C246,'REGION CLASSIFICATION'!$A$2:$B$67,2,FALSE)</f>
        <v>INDIA</v>
      </c>
    </row>
    <row r="247" spans="1:10" x14ac:dyDescent="0.35">
      <c r="A247" s="13">
        <v>41648</v>
      </c>
      <c r="B247" s="2" t="s">
        <v>7</v>
      </c>
      <c r="C247" s="5" t="s">
        <v>33</v>
      </c>
      <c r="D247" s="17">
        <v>200</v>
      </c>
      <c r="E247" s="5" t="s">
        <v>9</v>
      </c>
      <c r="F247" s="5" t="s">
        <v>34</v>
      </c>
      <c r="G247" s="17">
        <v>376406</v>
      </c>
      <c r="H247" s="32">
        <f>IF(F247="USD",VLOOKUP(A247,'FOREX CONV'!$A$2:$F$871,2,FALSE),IF(F247="GBP",VLOOKUP(A247,'FOREX CONV'!$A$2:$F$871,3,FALSE),IF(F247="EUR",VLOOKUP(A247,'FOREX CONV'!$A$2:$F$871,4,FALSE),IF(F247="YEN",VLOOKUP(A247,'FOREX CONV'!$A$2:$F$871,5,FALSE),1))))</f>
        <v>1</v>
      </c>
      <c r="I247" s="33">
        <f t="shared" si="3"/>
        <v>376406</v>
      </c>
      <c r="J247" t="str">
        <f>VLOOKUP(C247,'REGION CLASSIFICATION'!$A$2:$B$67,2,FALSE)</f>
        <v>INDIA</v>
      </c>
    </row>
    <row r="248" spans="1:10" x14ac:dyDescent="0.35">
      <c r="A248" s="13">
        <v>41382</v>
      </c>
      <c r="B248" s="2" t="s">
        <v>7</v>
      </c>
      <c r="C248" s="2" t="s">
        <v>33</v>
      </c>
      <c r="D248" s="16">
        <v>250</v>
      </c>
      <c r="E248" s="2" t="s">
        <v>9</v>
      </c>
      <c r="F248" s="2" t="s">
        <v>34</v>
      </c>
      <c r="G248" s="16">
        <v>463485</v>
      </c>
      <c r="H248" s="32">
        <f>IF(F248="USD",VLOOKUP(A248,'FOREX CONV'!$A$2:$F$871,2,FALSE),IF(F248="GBP",VLOOKUP(A248,'FOREX CONV'!$A$2:$F$871,3,FALSE),IF(F248="EUR",VLOOKUP(A248,'FOREX CONV'!$A$2:$F$871,4,FALSE),IF(F248="YEN",VLOOKUP(A248,'FOREX CONV'!$A$2:$F$871,5,FALSE),1))))</f>
        <v>1</v>
      </c>
      <c r="I248" s="33">
        <f t="shared" si="3"/>
        <v>463485</v>
      </c>
      <c r="J248" t="str">
        <f>VLOOKUP(C248,'REGION CLASSIFICATION'!$A$2:$B$67,2,FALSE)</f>
        <v>INDIA</v>
      </c>
    </row>
    <row r="249" spans="1:10" x14ac:dyDescent="0.35">
      <c r="A249" s="13">
        <v>41530</v>
      </c>
      <c r="B249" s="2" t="s">
        <v>7</v>
      </c>
      <c r="C249" s="2" t="s">
        <v>33</v>
      </c>
      <c r="D249" s="16">
        <v>250</v>
      </c>
      <c r="E249" s="2" t="s">
        <v>9</v>
      </c>
      <c r="F249" s="2" t="s">
        <v>34</v>
      </c>
      <c r="G249" s="16">
        <v>463485</v>
      </c>
      <c r="H249" s="32">
        <f>IF(F249="USD",VLOOKUP(A249,'FOREX CONV'!$A$2:$F$871,2,FALSE),IF(F249="GBP",VLOOKUP(A249,'FOREX CONV'!$A$2:$F$871,3,FALSE),IF(F249="EUR",VLOOKUP(A249,'FOREX CONV'!$A$2:$F$871,4,FALSE),IF(F249="YEN",VLOOKUP(A249,'FOREX CONV'!$A$2:$F$871,5,FALSE),1))))</f>
        <v>1</v>
      </c>
      <c r="I249" s="33">
        <f t="shared" si="3"/>
        <v>463485</v>
      </c>
      <c r="J249" t="str">
        <f>VLOOKUP(C249,'REGION CLASSIFICATION'!$A$2:$B$67,2,FALSE)</f>
        <v>INDIA</v>
      </c>
    </row>
    <row r="250" spans="1:10" x14ac:dyDescent="0.35">
      <c r="A250" s="13">
        <v>41694</v>
      </c>
      <c r="B250" s="2" t="s">
        <v>7</v>
      </c>
      <c r="C250" s="5" t="s">
        <v>33</v>
      </c>
      <c r="D250" s="17">
        <v>250</v>
      </c>
      <c r="E250" s="5" t="s">
        <v>9</v>
      </c>
      <c r="F250" s="5" t="s">
        <v>34</v>
      </c>
      <c r="G250" s="17">
        <v>477530</v>
      </c>
      <c r="H250" s="32">
        <f>IF(F250="USD",VLOOKUP(A250,'FOREX CONV'!$A$2:$F$871,2,FALSE),IF(F250="GBP",VLOOKUP(A250,'FOREX CONV'!$A$2:$F$871,3,FALSE),IF(F250="EUR",VLOOKUP(A250,'FOREX CONV'!$A$2:$F$871,4,FALSE),IF(F250="YEN",VLOOKUP(A250,'FOREX CONV'!$A$2:$F$871,5,FALSE),1))))</f>
        <v>1</v>
      </c>
      <c r="I250" s="33">
        <f t="shared" si="3"/>
        <v>477530</v>
      </c>
      <c r="J250" t="str">
        <f>VLOOKUP(C250,'REGION CLASSIFICATION'!$A$2:$B$67,2,FALSE)</f>
        <v>INDIA</v>
      </c>
    </row>
    <row r="251" spans="1:10" x14ac:dyDescent="0.35">
      <c r="A251" s="13">
        <v>41547</v>
      </c>
      <c r="B251" s="2" t="s">
        <v>7</v>
      </c>
      <c r="C251" s="2" t="s">
        <v>33</v>
      </c>
      <c r="D251" s="16">
        <v>350</v>
      </c>
      <c r="E251" s="2" t="s">
        <v>9</v>
      </c>
      <c r="F251" s="2" t="s">
        <v>34</v>
      </c>
      <c r="G251" s="16">
        <v>658711</v>
      </c>
      <c r="H251" s="32">
        <f>IF(F251="USD",VLOOKUP(A251,'FOREX CONV'!$A$2:$F$871,2,FALSE),IF(F251="GBP",VLOOKUP(A251,'FOREX CONV'!$A$2:$F$871,3,FALSE),IF(F251="EUR",VLOOKUP(A251,'FOREX CONV'!$A$2:$F$871,4,FALSE),IF(F251="YEN",VLOOKUP(A251,'FOREX CONV'!$A$2:$F$871,5,FALSE),1))))</f>
        <v>1</v>
      </c>
      <c r="I251" s="33">
        <f t="shared" si="3"/>
        <v>658711</v>
      </c>
      <c r="J251" t="str">
        <f>VLOOKUP(C251,'REGION CLASSIFICATION'!$A$2:$B$67,2,FALSE)</f>
        <v>INDIA</v>
      </c>
    </row>
    <row r="252" spans="1:10" x14ac:dyDescent="0.35">
      <c r="A252" s="13">
        <v>41485</v>
      </c>
      <c r="B252" s="2" t="s">
        <v>7</v>
      </c>
      <c r="C252" s="2" t="s">
        <v>33</v>
      </c>
      <c r="D252" s="16">
        <v>400</v>
      </c>
      <c r="E252" s="2" t="s">
        <v>9</v>
      </c>
      <c r="F252" s="2" t="s">
        <v>34</v>
      </c>
      <c r="G252" s="16">
        <v>741576</v>
      </c>
      <c r="H252" s="32">
        <f>IF(F252="USD",VLOOKUP(A252,'FOREX CONV'!$A$2:$F$871,2,FALSE),IF(F252="GBP",VLOOKUP(A252,'FOREX CONV'!$A$2:$F$871,3,FALSE),IF(F252="EUR",VLOOKUP(A252,'FOREX CONV'!$A$2:$F$871,4,FALSE),IF(F252="YEN",VLOOKUP(A252,'FOREX CONV'!$A$2:$F$871,5,FALSE),1))))</f>
        <v>1</v>
      </c>
      <c r="I252" s="33">
        <f t="shared" si="3"/>
        <v>741576</v>
      </c>
      <c r="J252" t="str">
        <f>VLOOKUP(C252,'REGION CLASSIFICATION'!$A$2:$B$67,2,FALSE)</f>
        <v>INDIA</v>
      </c>
    </row>
    <row r="253" spans="1:10" x14ac:dyDescent="0.35">
      <c r="A253" s="13">
        <v>41367</v>
      </c>
      <c r="B253" s="2" t="s">
        <v>7</v>
      </c>
      <c r="C253" s="2" t="s">
        <v>33</v>
      </c>
      <c r="D253" s="16">
        <v>500</v>
      </c>
      <c r="E253" s="2" t="s">
        <v>9</v>
      </c>
      <c r="F253" s="2" t="s">
        <v>34</v>
      </c>
      <c r="G253" s="16">
        <v>926970</v>
      </c>
      <c r="H253" s="32">
        <f>IF(F253="USD",VLOOKUP(A253,'FOREX CONV'!$A$2:$F$871,2,FALSE),IF(F253="GBP",VLOOKUP(A253,'FOREX CONV'!$A$2:$F$871,3,FALSE),IF(F253="EUR",VLOOKUP(A253,'FOREX CONV'!$A$2:$F$871,4,FALSE),IF(F253="YEN",VLOOKUP(A253,'FOREX CONV'!$A$2:$F$871,5,FALSE),1))))</f>
        <v>1</v>
      </c>
      <c r="I253" s="33">
        <f t="shared" si="3"/>
        <v>926970</v>
      </c>
      <c r="J253" t="str">
        <f>VLOOKUP(C253,'REGION CLASSIFICATION'!$A$2:$B$67,2,FALSE)</f>
        <v>INDIA</v>
      </c>
    </row>
    <row r="254" spans="1:10" x14ac:dyDescent="0.35">
      <c r="A254" s="13">
        <v>41500</v>
      </c>
      <c r="B254" s="2" t="s">
        <v>7</v>
      </c>
      <c r="C254" s="2" t="s">
        <v>33</v>
      </c>
      <c r="D254" s="16">
        <v>500</v>
      </c>
      <c r="E254" s="2" t="s">
        <v>9</v>
      </c>
      <c r="F254" s="2" t="s">
        <v>34</v>
      </c>
      <c r="G254" s="16">
        <v>926970</v>
      </c>
      <c r="H254" s="32">
        <f>IF(F254="USD",VLOOKUP(A254,'FOREX CONV'!$A$2:$F$871,2,FALSE),IF(F254="GBP",VLOOKUP(A254,'FOREX CONV'!$A$2:$F$871,3,FALSE),IF(F254="EUR",VLOOKUP(A254,'FOREX CONV'!$A$2:$F$871,4,FALSE),IF(F254="YEN",VLOOKUP(A254,'FOREX CONV'!$A$2:$F$871,5,FALSE),1))))</f>
        <v>1</v>
      </c>
      <c r="I254" s="33">
        <f t="shared" si="3"/>
        <v>926970</v>
      </c>
      <c r="J254" t="str">
        <f>VLOOKUP(C254,'REGION CLASSIFICATION'!$A$2:$B$67,2,FALSE)</f>
        <v>INDIA</v>
      </c>
    </row>
    <row r="255" spans="1:10" x14ac:dyDescent="0.35">
      <c r="A255" s="13">
        <v>41571</v>
      </c>
      <c r="B255" s="2" t="s">
        <v>7</v>
      </c>
      <c r="C255" s="2" t="s">
        <v>33</v>
      </c>
      <c r="D255" s="16">
        <v>500</v>
      </c>
      <c r="E255" s="2" t="s">
        <v>9</v>
      </c>
      <c r="F255" s="2" t="s">
        <v>34</v>
      </c>
      <c r="G255" s="16">
        <v>928515</v>
      </c>
      <c r="H255" s="32">
        <f>IF(F255="USD",VLOOKUP(A255,'FOREX CONV'!$A$2:$F$871,2,FALSE),IF(F255="GBP",VLOOKUP(A255,'FOREX CONV'!$A$2:$F$871,3,FALSE),IF(F255="EUR",VLOOKUP(A255,'FOREX CONV'!$A$2:$F$871,4,FALSE),IF(F255="YEN",VLOOKUP(A255,'FOREX CONV'!$A$2:$F$871,5,FALSE),1))))</f>
        <v>1</v>
      </c>
      <c r="I255" s="33">
        <f t="shared" si="3"/>
        <v>928515</v>
      </c>
      <c r="J255" t="str">
        <f>VLOOKUP(C255,'REGION CLASSIFICATION'!$A$2:$B$67,2,FALSE)</f>
        <v>INDIA</v>
      </c>
    </row>
    <row r="256" spans="1:10" x14ac:dyDescent="0.35">
      <c r="A256" s="13">
        <v>41624</v>
      </c>
      <c r="B256" s="2" t="s">
        <v>7</v>
      </c>
      <c r="C256" s="2" t="s">
        <v>33</v>
      </c>
      <c r="D256" s="16">
        <v>500</v>
      </c>
      <c r="E256" s="2" t="s">
        <v>9</v>
      </c>
      <c r="F256" s="2" t="s">
        <v>34</v>
      </c>
      <c r="G256" s="16">
        <v>941015</v>
      </c>
      <c r="H256" s="32">
        <f>IF(F256="USD",VLOOKUP(A256,'FOREX CONV'!$A$2:$F$871,2,FALSE),IF(F256="GBP",VLOOKUP(A256,'FOREX CONV'!$A$2:$F$871,3,FALSE),IF(F256="EUR",VLOOKUP(A256,'FOREX CONV'!$A$2:$F$871,4,FALSE),IF(F256="YEN",VLOOKUP(A256,'FOREX CONV'!$A$2:$F$871,5,FALSE),1))))</f>
        <v>1</v>
      </c>
      <c r="I256" s="33">
        <f t="shared" si="3"/>
        <v>941015</v>
      </c>
      <c r="J256" t="str">
        <f>VLOOKUP(C256,'REGION CLASSIFICATION'!$A$2:$B$67,2,FALSE)</f>
        <v>INDIA</v>
      </c>
    </row>
    <row r="257" spans="1:10" x14ac:dyDescent="0.35">
      <c r="A257" s="13">
        <v>41639</v>
      </c>
      <c r="B257" s="2" t="s">
        <v>7</v>
      </c>
      <c r="C257" s="2" t="s">
        <v>33</v>
      </c>
      <c r="D257" s="16">
        <v>500</v>
      </c>
      <c r="E257" s="2" t="s">
        <v>9</v>
      </c>
      <c r="F257" s="2" t="s">
        <v>34</v>
      </c>
      <c r="G257" s="16">
        <v>941015</v>
      </c>
      <c r="H257" s="32">
        <f>IF(F257="USD",VLOOKUP(A257,'FOREX CONV'!$A$2:$F$871,2,FALSE),IF(F257="GBP",VLOOKUP(A257,'FOREX CONV'!$A$2:$F$871,3,FALSE),IF(F257="EUR",VLOOKUP(A257,'FOREX CONV'!$A$2:$F$871,4,FALSE),IF(F257="YEN",VLOOKUP(A257,'FOREX CONV'!$A$2:$F$871,5,FALSE),1))))</f>
        <v>1</v>
      </c>
      <c r="I257" s="33">
        <f t="shared" si="3"/>
        <v>941015</v>
      </c>
      <c r="J257" t="str">
        <f>VLOOKUP(C257,'REGION CLASSIFICATION'!$A$2:$B$67,2,FALSE)</f>
        <v>INDIA</v>
      </c>
    </row>
    <row r="258" spans="1:10" x14ac:dyDescent="0.35">
      <c r="A258" s="13">
        <v>41670</v>
      </c>
      <c r="B258" s="2" t="s">
        <v>7</v>
      </c>
      <c r="C258" s="5" t="s">
        <v>33</v>
      </c>
      <c r="D258" s="17">
        <v>550</v>
      </c>
      <c r="E258" s="5" t="s">
        <v>9</v>
      </c>
      <c r="F258" s="5" t="s">
        <v>34</v>
      </c>
      <c r="G258" s="17">
        <v>1350187</v>
      </c>
      <c r="H258" s="32">
        <f>IF(F258="USD",VLOOKUP(A258,'FOREX CONV'!$A$2:$F$871,2,FALSE),IF(F258="GBP",VLOOKUP(A258,'FOREX CONV'!$A$2:$F$871,3,FALSE),IF(F258="EUR",VLOOKUP(A258,'FOREX CONV'!$A$2:$F$871,4,FALSE),IF(F258="YEN",VLOOKUP(A258,'FOREX CONV'!$A$2:$F$871,5,FALSE),1))))</f>
        <v>1</v>
      </c>
      <c r="I258" s="33">
        <f t="shared" si="3"/>
        <v>1350187</v>
      </c>
      <c r="J258" t="str">
        <f>VLOOKUP(C258,'REGION CLASSIFICATION'!$A$2:$B$67,2,FALSE)</f>
        <v>INDIA</v>
      </c>
    </row>
    <row r="259" spans="1:10" x14ac:dyDescent="0.35">
      <c r="A259" s="13">
        <v>41604</v>
      </c>
      <c r="B259" s="2" t="s">
        <v>7</v>
      </c>
      <c r="C259" s="2" t="s">
        <v>33</v>
      </c>
      <c r="D259" s="16">
        <v>1000</v>
      </c>
      <c r="E259" s="2" t="s">
        <v>9</v>
      </c>
      <c r="F259" s="2" t="s">
        <v>34</v>
      </c>
      <c r="G259" s="16">
        <v>1882030</v>
      </c>
      <c r="H259" s="32">
        <f>IF(F259="USD",VLOOKUP(A259,'FOREX CONV'!$A$2:$F$871,2,FALSE),IF(F259="GBP",VLOOKUP(A259,'FOREX CONV'!$A$2:$F$871,3,FALSE),IF(F259="EUR",VLOOKUP(A259,'FOREX CONV'!$A$2:$F$871,4,FALSE),IF(F259="YEN",VLOOKUP(A259,'FOREX CONV'!$A$2:$F$871,5,FALSE),1))))</f>
        <v>1</v>
      </c>
      <c r="I259" s="33">
        <f t="shared" ref="I259:I322" si="4">G259*H259</f>
        <v>1882030</v>
      </c>
      <c r="J259" t="str">
        <f>VLOOKUP(C259,'REGION CLASSIFICATION'!$A$2:$B$67,2,FALSE)</f>
        <v>INDIA</v>
      </c>
    </row>
    <row r="260" spans="1:10" x14ac:dyDescent="0.35">
      <c r="A260" s="13">
        <v>41455</v>
      </c>
      <c r="B260" s="2" t="s">
        <v>7</v>
      </c>
      <c r="C260" s="2" t="s">
        <v>33</v>
      </c>
      <c r="D260" s="16">
        <v>1400</v>
      </c>
      <c r="E260" s="2" t="s">
        <v>9</v>
      </c>
      <c r="F260" s="2" t="s">
        <v>34</v>
      </c>
      <c r="G260" s="16">
        <v>2607314</v>
      </c>
      <c r="H260" s="32">
        <f>IF(F260="USD",VLOOKUP(A260,'FOREX CONV'!$A$2:$F$871,2,FALSE),IF(F260="GBP",VLOOKUP(A260,'FOREX CONV'!$A$2:$F$871,3,FALSE),IF(F260="EUR",VLOOKUP(A260,'FOREX CONV'!$A$2:$F$871,4,FALSE),IF(F260="YEN",VLOOKUP(A260,'FOREX CONV'!$A$2:$F$871,5,FALSE),1))))</f>
        <v>1</v>
      </c>
      <c r="I260" s="33">
        <f t="shared" si="4"/>
        <v>2607314</v>
      </c>
      <c r="J260" t="str">
        <f>VLOOKUP(C260,'REGION CLASSIFICATION'!$A$2:$B$67,2,FALSE)</f>
        <v>INDIA</v>
      </c>
    </row>
    <row r="261" spans="1:10" x14ac:dyDescent="0.35">
      <c r="A261" s="13">
        <v>41570</v>
      </c>
      <c r="B261" s="2" t="s">
        <v>7</v>
      </c>
      <c r="C261" s="2" t="s">
        <v>33</v>
      </c>
      <c r="D261" s="16">
        <v>1500</v>
      </c>
      <c r="E261" s="2" t="s">
        <v>9</v>
      </c>
      <c r="F261" s="2" t="s">
        <v>34</v>
      </c>
      <c r="G261" s="16">
        <v>2780910</v>
      </c>
      <c r="H261" s="32">
        <f>IF(F261="USD",VLOOKUP(A261,'FOREX CONV'!$A$2:$F$871,2,FALSE),IF(F261="GBP",VLOOKUP(A261,'FOREX CONV'!$A$2:$F$871,3,FALSE),IF(F261="EUR",VLOOKUP(A261,'FOREX CONV'!$A$2:$F$871,4,FALSE),IF(F261="YEN",VLOOKUP(A261,'FOREX CONV'!$A$2:$F$871,5,FALSE),1))))</f>
        <v>1</v>
      </c>
      <c r="I261" s="33">
        <f t="shared" si="4"/>
        <v>2780910</v>
      </c>
      <c r="J261" t="str">
        <f>VLOOKUP(C261,'REGION CLASSIFICATION'!$A$2:$B$67,2,FALSE)</f>
        <v>INDIA</v>
      </c>
    </row>
    <row r="262" spans="1:10" x14ac:dyDescent="0.35">
      <c r="A262" s="13">
        <v>41675</v>
      </c>
      <c r="B262" s="2" t="s">
        <v>7</v>
      </c>
      <c r="C262" s="5" t="s">
        <v>33</v>
      </c>
      <c r="D262" s="17">
        <v>2000</v>
      </c>
      <c r="E262" s="5" t="s">
        <v>9</v>
      </c>
      <c r="F262" s="5" t="s">
        <v>34</v>
      </c>
      <c r="G262" s="17">
        <v>3820240</v>
      </c>
      <c r="H262" s="32">
        <f>IF(F262="USD",VLOOKUP(A262,'FOREX CONV'!$A$2:$F$871,2,FALSE),IF(F262="GBP",VLOOKUP(A262,'FOREX CONV'!$A$2:$F$871,3,FALSE),IF(F262="EUR",VLOOKUP(A262,'FOREX CONV'!$A$2:$F$871,4,FALSE),IF(F262="YEN",VLOOKUP(A262,'FOREX CONV'!$A$2:$F$871,5,FALSE),1))))</f>
        <v>1</v>
      </c>
      <c r="I262" s="33">
        <f t="shared" si="4"/>
        <v>3820240</v>
      </c>
      <c r="J262" t="str">
        <f>VLOOKUP(C262,'REGION CLASSIFICATION'!$A$2:$B$67,2,FALSE)</f>
        <v>INDIA</v>
      </c>
    </row>
    <row r="263" spans="1:10" x14ac:dyDescent="0.35">
      <c r="A263" s="13">
        <v>41578</v>
      </c>
      <c r="B263" s="2" t="s">
        <v>7</v>
      </c>
      <c r="C263" s="2" t="s">
        <v>33</v>
      </c>
      <c r="D263" s="16">
        <v>3000</v>
      </c>
      <c r="E263" s="2" t="s">
        <v>9</v>
      </c>
      <c r="F263" s="2" t="s">
        <v>34</v>
      </c>
      <c r="G263" s="16">
        <v>5724630</v>
      </c>
      <c r="H263" s="32">
        <f>IF(F263="USD",VLOOKUP(A263,'FOREX CONV'!$A$2:$F$871,2,FALSE),IF(F263="GBP",VLOOKUP(A263,'FOREX CONV'!$A$2:$F$871,3,FALSE),IF(F263="EUR",VLOOKUP(A263,'FOREX CONV'!$A$2:$F$871,4,FALSE),IF(F263="YEN",VLOOKUP(A263,'FOREX CONV'!$A$2:$F$871,5,FALSE),1))))</f>
        <v>1</v>
      </c>
      <c r="I263" s="33">
        <f t="shared" si="4"/>
        <v>5724630</v>
      </c>
      <c r="J263" t="str">
        <f>VLOOKUP(C263,'REGION CLASSIFICATION'!$A$2:$B$67,2,FALSE)</f>
        <v>INDIA</v>
      </c>
    </row>
    <row r="264" spans="1:10" x14ac:dyDescent="0.35">
      <c r="A264" s="13">
        <v>41386</v>
      </c>
      <c r="B264" s="2" t="s">
        <v>15</v>
      </c>
      <c r="C264" s="2" t="s">
        <v>33</v>
      </c>
      <c r="D264" s="16">
        <v>10</v>
      </c>
      <c r="E264" s="2" t="s">
        <v>9</v>
      </c>
      <c r="F264" s="2" t="s">
        <v>34</v>
      </c>
      <c r="G264" s="16">
        <v>30580</v>
      </c>
      <c r="H264" s="32">
        <f>IF(F264="USD",VLOOKUP(A264,'FOREX CONV'!$A$2:$F$871,2,FALSE),IF(F264="GBP",VLOOKUP(A264,'FOREX CONV'!$A$2:$F$871,3,FALSE),IF(F264="EUR",VLOOKUP(A264,'FOREX CONV'!$A$2:$F$871,4,FALSE),IF(F264="YEN",VLOOKUP(A264,'FOREX CONV'!$A$2:$F$871,5,FALSE),1))))</f>
        <v>1</v>
      </c>
      <c r="I264" s="33">
        <f t="shared" si="4"/>
        <v>30580</v>
      </c>
      <c r="J264" t="str">
        <f>VLOOKUP(C264,'REGION CLASSIFICATION'!$A$2:$B$67,2,FALSE)</f>
        <v>INDIA</v>
      </c>
    </row>
    <row r="265" spans="1:10" x14ac:dyDescent="0.35">
      <c r="A265" s="13">
        <v>41405</v>
      </c>
      <c r="B265" s="2" t="s">
        <v>15</v>
      </c>
      <c r="C265" s="2" t="s">
        <v>33</v>
      </c>
      <c r="D265" s="16">
        <v>150</v>
      </c>
      <c r="E265" s="2" t="s">
        <v>9</v>
      </c>
      <c r="F265" s="2" t="s">
        <v>34</v>
      </c>
      <c r="G265" s="16">
        <v>446968</v>
      </c>
      <c r="H265" s="32">
        <f>IF(F265="USD",VLOOKUP(A265,'FOREX CONV'!$A$2:$F$871,2,FALSE),IF(F265="GBP",VLOOKUP(A265,'FOREX CONV'!$A$2:$F$871,3,FALSE),IF(F265="EUR",VLOOKUP(A265,'FOREX CONV'!$A$2:$F$871,4,FALSE),IF(F265="YEN",VLOOKUP(A265,'FOREX CONV'!$A$2:$F$871,5,FALSE),1))))</f>
        <v>1</v>
      </c>
      <c r="I265" s="33">
        <f t="shared" si="4"/>
        <v>446968</v>
      </c>
      <c r="J265" t="str">
        <f>VLOOKUP(C265,'REGION CLASSIFICATION'!$A$2:$B$67,2,FALSE)</f>
        <v>INDIA</v>
      </c>
    </row>
    <row r="266" spans="1:10" x14ac:dyDescent="0.35">
      <c r="A266" s="13">
        <v>41411</v>
      </c>
      <c r="B266" s="2" t="s">
        <v>15</v>
      </c>
      <c r="C266" s="2" t="s">
        <v>33</v>
      </c>
      <c r="D266" s="16">
        <v>350</v>
      </c>
      <c r="E266" s="2" t="s">
        <v>9</v>
      </c>
      <c r="F266" s="2" t="s">
        <v>34</v>
      </c>
      <c r="G266" s="16">
        <v>1039717</v>
      </c>
      <c r="H266" s="32">
        <f>IF(F266="USD",VLOOKUP(A266,'FOREX CONV'!$A$2:$F$871,2,FALSE),IF(F266="GBP",VLOOKUP(A266,'FOREX CONV'!$A$2:$F$871,3,FALSE),IF(F266="EUR",VLOOKUP(A266,'FOREX CONV'!$A$2:$F$871,4,FALSE),IF(F266="YEN",VLOOKUP(A266,'FOREX CONV'!$A$2:$F$871,5,FALSE),1))))</f>
        <v>1</v>
      </c>
      <c r="I266" s="33">
        <f t="shared" si="4"/>
        <v>1039717</v>
      </c>
      <c r="J266" t="str">
        <f>VLOOKUP(C266,'REGION CLASSIFICATION'!$A$2:$B$67,2,FALSE)</f>
        <v>INDIA</v>
      </c>
    </row>
    <row r="267" spans="1:10" x14ac:dyDescent="0.35">
      <c r="A267" s="13">
        <v>41455</v>
      </c>
      <c r="B267" s="2" t="s">
        <v>15</v>
      </c>
      <c r="C267" s="2" t="s">
        <v>33</v>
      </c>
      <c r="D267" s="16">
        <v>400</v>
      </c>
      <c r="E267" s="2" t="s">
        <v>9</v>
      </c>
      <c r="F267" s="2" t="s">
        <v>34</v>
      </c>
      <c r="G267" s="16">
        <v>1057536</v>
      </c>
      <c r="H267" s="32">
        <f>IF(F267="USD",VLOOKUP(A267,'FOREX CONV'!$A$2:$F$871,2,FALSE),IF(F267="GBP",VLOOKUP(A267,'FOREX CONV'!$A$2:$F$871,3,FALSE),IF(F267="EUR",VLOOKUP(A267,'FOREX CONV'!$A$2:$F$871,4,FALSE),IF(F267="YEN",VLOOKUP(A267,'FOREX CONV'!$A$2:$F$871,5,FALSE),1))))</f>
        <v>1</v>
      </c>
      <c r="I267" s="33">
        <f t="shared" si="4"/>
        <v>1057536</v>
      </c>
      <c r="J267" t="str">
        <f>VLOOKUP(C267,'REGION CLASSIFICATION'!$A$2:$B$67,2,FALSE)</f>
        <v>INDIA</v>
      </c>
    </row>
    <row r="268" spans="1:10" x14ac:dyDescent="0.35">
      <c r="A268" s="13">
        <v>41544</v>
      </c>
      <c r="B268" s="2" t="s">
        <v>15</v>
      </c>
      <c r="C268" s="2" t="s">
        <v>33</v>
      </c>
      <c r="D268" s="16">
        <v>500</v>
      </c>
      <c r="E268" s="2" t="s">
        <v>9</v>
      </c>
      <c r="F268" s="2" t="s">
        <v>34</v>
      </c>
      <c r="G268" s="16">
        <v>1592703</v>
      </c>
      <c r="H268" s="32">
        <f>IF(F268="USD",VLOOKUP(A268,'FOREX CONV'!$A$2:$F$871,2,FALSE),IF(F268="GBP",VLOOKUP(A268,'FOREX CONV'!$A$2:$F$871,3,FALSE),IF(F268="EUR",VLOOKUP(A268,'FOREX CONV'!$A$2:$F$871,4,FALSE),IF(F268="YEN",VLOOKUP(A268,'FOREX CONV'!$A$2:$F$871,5,FALSE),1))))</f>
        <v>1</v>
      </c>
      <c r="I268" s="33">
        <f t="shared" si="4"/>
        <v>1592703</v>
      </c>
      <c r="J268" t="str">
        <f>VLOOKUP(C268,'REGION CLASSIFICATION'!$A$2:$B$67,2,FALSE)</f>
        <v>INDIA</v>
      </c>
    </row>
    <row r="269" spans="1:10" x14ac:dyDescent="0.35">
      <c r="A269" s="13">
        <v>41690</v>
      </c>
      <c r="B269" s="2" t="s">
        <v>15</v>
      </c>
      <c r="C269" s="2" t="s">
        <v>33</v>
      </c>
      <c r="D269" s="17">
        <v>500</v>
      </c>
      <c r="E269" s="5" t="s">
        <v>9</v>
      </c>
      <c r="F269" s="5" t="s">
        <v>34</v>
      </c>
      <c r="G269" s="17">
        <v>1475760</v>
      </c>
      <c r="H269" s="32">
        <f>IF(F269="USD",VLOOKUP(A269,'FOREX CONV'!$A$2:$F$871,2,FALSE),IF(F269="GBP",VLOOKUP(A269,'FOREX CONV'!$A$2:$F$871,3,FALSE),IF(F269="EUR",VLOOKUP(A269,'FOREX CONV'!$A$2:$F$871,4,FALSE),IF(F269="YEN",VLOOKUP(A269,'FOREX CONV'!$A$2:$F$871,5,FALSE),1))))</f>
        <v>1</v>
      </c>
      <c r="I269" s="33">
        <f t="shared" si="4"/>
        <v>1475760</v>
      </c>
      <c r="J269" t="str">
        <f>VLOOKUP(C269,'REGION CLASSIFICATION'!$A$2:$B$67,2,FALSE)</f>
        <v>INDIA</v>
      </c>
    </row>
    <row r="270" spans="1:10" x14ac:dyDescent="0.35">
      <c r="A270" s="13">
        <v>41670</v>
      </c>
      <c r="B270" s="2" t="s">
        <v>15</v>
      </c>
      <c r="C270" s="5" t="s">
        <v>33</v>
      </c>
      <c r="D270" s="17">
        <v>675</v>
      </c>
      <c r="E270" s="5" t="s">
        <v>9</v>
      </c>
      <c r="F270" s="5" t="s">
        <v>34</v>
      </c>
      <c r="G270" s="17">
        <v>2409760</v>
      </c>
      <c r="H270" s="32">
        <f>IF(F270="USD",VLOOKUP(A270,'FOREX CONV'!$A$2:$F$871,2,FALSE),IF(F270="GBP",VLOOKUP(A270,'FOREX CONV'!$A$2:$F$871,3,FALSE),IF(F270="EUR",VLOOKUP(A270,'FOREX CONV'!$A$2:$F$871,4,FALSE),IF(F270="YEN",VLOOKUP(A270,'FOREX CONV'!$A$2:$F$871,5,FALSE),1))))</f>
        <v>1</v>
      </c>
      <c r="I270" s="33">
        <f t="shared" si="4"/>
        <v>2409760</v>
      </c>
      <c r="J270" t="str">
        <f>VLOOKUP(C270,'REGION CLASSIFICATION'!$A$2:$B$67,2,FALSE)</f>
        <v>INDIA</v>
      </c>
    </row>
    <row r="271" spans="1:10" x14ac:dyDescent="0.35">
      <c r="A271" s="13">
        <v>41449</v>
      </c>
      <c r="B271" s="2" t="s">
        <v>15</v>
      </c>
      <c r="C271" s="2" t="s">
        <v>33</v>
      </c>
      <c r="D271" s="16">
        <v>900</v>
      </c>
      <c r="E271" s="2" t="s">
        <v>9</v>
      </c>
      <c r="F271" s="2" t="s">
        <v>34</v>
      </c>
      <c r="G271" s="16">
        <v>2025000</v>
      </c>
      <c r="H271" s="32">
        <f>IF(F271="USD",VLOOKUP(A271,'FOREX CONV'!$A$2:$F$871,2,FALSE),IF(F271="GBP",VLOOKUP(A271,'FOREX CONV'!$A$2:$F$871,3,FALSE),IF(F271="EUR",VLOOKUP(A271,'FOREX CONV'!$A$2:$F$871,4,FALSE),IF(F271="YEN",VLOOKUP(A271,'FOREX CONV'!$A$2:$F$871,5,FALSE),1))))</f>
        <v>1</v>
      </c>
      <c r="I271" s="33">
        <f t="shared" si="4"/>
        <v>2025000</v>
      </c>
      <c r="J271" t="str">
        <f>VLOOKUP(C271,'REGION CLASSIFICATION'!$A$2:$B$67,2,FALSE)</f>
        <v>INDIA</v>
      </c>
    </row>
    <row r="272" spans="1:10" x14ac:dyDescent="0.35">
      <c r="A272" s="13">
        <v>41603</v>
      </c>
      <c r="B272" s="2" t="s">
        <v>15</v>
      </c>
      <c r="C272" s="2" t="s">
        <v>33</v>
      </c>
      <c r="D272" s="16">
        <v>1000</v>
      </c>
      <c r="E272" s="2" t="s">
        <v>9</v>
      </c>
      <c r="F272" s="2" t="s">
        <v>34</v>
      </c>
      <c r="G272" s="16">
        <v>2996978</v>
      </c>
      <c r="H272" s="32">
        <f>IF(F272="USD",VLOOKUP(A272,'FOREX CONV'!$A$2:$F$871,2,FALSE),IF(F272="GBP",VLOOKUP(A272,'FOREX CONV'!$A$2:$F$871,3,FALSE),IF(F272="EUR",VLOOKUP(A272,'FOREX CONV'!$A$2:$F$871,4,FALSE),IF(F272="YEN",VLOOKUP(A272,'FOREX CONV'!$A$2:$F$871,5,FALSE),1))))</f>
        <v>1</v>
      </c>
      <c r="I272" s="33">
        <f t="shared" si="4"/>
        <v>2996978</v>
      </c>
      <c r="J272" t="str">
        <f>VLOOKUP(C272,'REGION CLASSIFICATION'!$A$2:$B$67,2,FALSE)</f>
        <v>INDIA</v>
      </c>
    </row>
    <row r="273" spans="1:10" x14ac:dyDescent="0.35">
      <c r="A273" s="13">
        <v>41727</v>
      </c>
      <c r="B273" s="2" t="s">
        <v>15</v>
      </c>
      <c r="C273" s="6" t="s">
        <v>33</v>
      </c>
      <c r="D273" s="18">
        <v>1000</v>
      </c>
      <c r="E273" s="6" t="s">
        <v>9</v>
      </c>
      <c r="F273" s="6" t="s">
        <v>34</v>
      </c>
      <c r="G273" s="18">
        <v>2996978</v>
      </c>
      <c r="H273" s="32">
        <f>IF(F273="USD",VLOOKUP(A273,'FOREX CONV'!$A$2:$F$871,2,FALSE),IF(F273="GBP",VLOOKUP(A273,'FOREX CONV'!$A$2:$F$871,3,FALSE),IF(F273="EUR",VLOOKUP(A273,'FOREX CONV'!$A$2:$F$871,4,FALSE),IF(F273="YEN",VLOOKUP(A273,'FOREX CONV'!$A$2:$F$871,5,FALSE),1))))</f>
        <v>1</v>
      </c>
      <c r="I273" s="33">
        <f t="shared" si="4"/>
        <v>2996978</v>
      </c>
      <c r="J273" t="str">
        <f>VLOOKUP(C273,'REGION CLASSIFICATION'!$A$2:$B$67,2,FALSE)</f>
        <v>INDIA</v>
      </c>
    </row>
    <row r="274" spans="1:10" x14ac:dyDescent="0.35">
      <c r="A274" s="13">
        <v>41627</v>
      </c>
      <c r="B274" s="2" t="s">
        <v>15</v>
      </c>
      <c r="C274" s="2" t="s">
        <v>33</v>
      </c>
      <c r="D274" s="16">
        <v>1500</v>
      </c>
      <c r="E274" s="2" t="s">
        <v>9</v>
      </c>
      <c r="F274" s="2" t="s">
        <v>34</v>
      </c>
      <c r="G274" s="16">
        <v>4464000</v>
      </c>
      <c r="H274" s="32">
        <f>IF(F274="USD",VLOOKUP(A274,'FOREX CONV'!$A$2:$F$871,2,FALSE),IF(F274="GBP",VLOOKUP(A274,'FOREX CONV'!$A$2:$F$871,3,FALSE),IF(F274="EUR",VLOOKUP(A274,'FOREX CONV'!$A$2:$F$871,4,FALSE),IF(F274="YEN",VLOOKUP(A274,'FOREX CONV'!$A$2:$F$871,5,FALSE),1))))</f>
        <v>1</v>
      </c>
      <c r="I274" s="33">
        <f t="shared" si="4"/>
        <v>4464000</v>
      </c>
      <c r="J274" t="str">
        <f>VLOOKUP(C274,'REGION CLASSIFICATION'!$A$2:$B$67,2,FALSE)</f>
        <v>INDIA</v>
      </c>
    </row>
    <row r="275" spans="1:10" x14ac:dyDescent="0.35">
      <c r="A275" s="13">
        <v>41531</v>
      </c>
      <c r="B275" s="2" t="s">
        <v>15</v>
      </c>
      <c r="C275" s="2" t="s">
        <v>33</v>
      </c>
      <c r="D275" s="16">
        <v>2000</v>
      </c>
      <c r="E275" s="2" t="s">
        <v>9</v>
      </c>
      <c r="F275" s="2" t="s">
        <v>34</v>
      </c>
      <c r="G275" s="16">
        <v>5680217</v>
      </c>
      <c r="H275" s="32">
        <f>IF(F275="USD",VLOOKUP(A275,'FOREX CONV'!$A$2:$F$871,2,FALSE),IF(F275="GBP",VLOOKUP(A275,'FOREX CONV'!$A$2:$F$871,3,FALSE),IF(F275="EUR",VLOOKUP(A275,'FOREX CONV'!$A$2:$F$871,4,FALSE),IF(F275="YEN",VLOOKUP(A275,'FOREX CONV'!$A$2:$F$871,5,FALSE),1))))</f>
        <v>1</v>
      </c>
      <c r="I275" s="33">
        <f t="shared" si="4"/>
        <v>5680217</v>
      </c>
      <c r="J275" t="str">
        <f>VLOOKUP(C275,'REGION CLASSIFICATION'!$A$2:$B$67,2,FALSE)</f>
        <v>INDIA</v>
      </c>
    </row>
    <row r="276" spans="1:10" x14ac:dyDescent="0.35">
      <c r="A276" s="13">
        <v>41575</v>
      </c>
      <c r="B276" s="2" t="s">
        <v>15</v>
      </c>
      <c r="C276" s="2" t="s">
        <v>33</v>
      </c>
      <c r="D276" s="16">
        <v>3000</v>
      </c>
      <c r="E276" s="2" t="s">
        <v>9</v>
      </c>
      <c r="F276" s="2" t="s">
        <v>34</v>
      </c>
      <c r="G276" s="16">
        <v>7907683</v>
      </c>
      <c r="H276" s="32">
        <f>IF(F276="USD",VLOOKUP(A276,'FOREX CONV'!$A$2:$F$871,2,FALSE),IF(F276="GBP",VLOOKUP(A276,'FOREX CONV'!$A$2:$F$871,3,FALSE),IF(F276="EUR",VLOOKUP(A276,'FOREX CONV'!$A$2:$F$871,4,FALSE),IF(F276="YEN",VLOOKUP(A276,'FOREX CONV'!$A$2:$F$871,5,FALSE),1))))</f>
        <v>1</v>
      </c>
      <c r="I276" s="33">
        <f t="shared" si="4"/>
        <v>7907683</v>
      </c>
      <c r="J276" t="str">
        <f>VLOOKUP(C276,'REGION CLASSIFICATION'!$A$2:$B$67,2,FALSE)</f>
        <v>INDIA</v>
      </c>
    </row>
    <row r="277" spans="1:10" x14ac:dyDescent="0.35">
      <c r="A277" s="13">
        <v>41729</v>
      </c>
      <c r="B277" s="2" t="s">
        <v>15</v>
      </c>
      <c r="C277" s="6" t="s">
        <v>33</v>
      </c>
      <c r="D277" s="18">
        <v>3000</v>
      </c>
      <c r="E277" s="6" t="s">
        <v>9</v>
      </c>
      <c r="F277" s="6" t="s">
        <v>34</v>
      </c>
      <c r="G277" s="18">
        <v>8990935</v>
      </c>
      <c r="H277" s="32">
        <f>IF(F277="USD",VLOOKUP(A277,'FOREX CONV'!$A$2:$F$871,2,FALSE),IF(F277="GBP",VLOOKUP(A277,'FOREX CONV'!$A$2:$F$871,3,FALSE),IF(F277="EUR",VLOOKUP(A277,'FOREX CONV'!$A$2:$F$871,4,FALSE),IF(F277="YEN",VLOOKUP(A277,'FOREX CONV'!$A$2:$F$871,5,FALSE),1))))</f>
        <v>1</v>
      </c>
      <c r="I277" s="33">
        <f t="shared" si="4"/>
        <v>8990935</v>
      </c>
      <c r="J277" t="str">
        <f>VLOOKUP(C277,'REGION CLASSIFICATION'!$A$2:$B$67,2,FALSE)</f>
        <v>INDIA</v>
      </c>
    </row>
    <row r="278" spans="1:10" x14ac:dyDescent="0.35">
      <c r="A278" s="13">
        <v>41400</v>
      </c>
      <c r="B278" s="2" t="s">
        <v>15</v>
      </c>
      <c r="C278" s="2" t="s">
        <v>33</v>
      </c>
      <c r="D278" s="16">
        <v>4000</v>
      </c>
      <c r="E278" s="2" t="s">
        <v>9</v>
      </c>
      <c r="F278" s="2" t="s">
        <v>34</v>
      </c>
      <c r="G278" s="16">
        <v>9023042</v>
      </c>
      <c r="H278" s="32">
        <f>IF(F278="USD",VLOOKUP(A278,'FOREX CONV'!$A$2:$F$871,2,FALSE),IF(F278="GBP",VLOOKUP(A278,'FOREX CONV'!$A$2:$F$871,3,FALSE),IF(F278="EUR",VLOOKUP(A278,'FOREX CONV'!$A$2:$F$871,4,FALSE),IF(F278="YEN",VLOOKUP(A278,'FOREX CONV'!$A$2:$F$871,5,FALSE),1))))</f>
        <v>1</v>
      </c>
      <c r="I278" s="33">
        <f t="shared" si="4"/>
        <v>9023042</v>
      </c>
      <c r="J278" t="str">
        <f>VLOOKUP(C278,'REGION CLASSIFICATION'!$A$2:$B$67,2,FALSE)</f>
        <v>INDIA</v>
      </c>
    </row>
    <row r="279" spans="1:10" x14ac:dyDescent="0.35">
      <c r="A279" s="13">
        <v>41729</v>
      </c>
      <c r="B279" s="2" t="s">
        <v>15</v>
      </c>
      <c r="C279" s="6" t="s">
        <v>33</v>
      </c>
      <c r="D279" s="18">
        <v>4000</v>
      </c>
      <c r="E279" s="6" t="s">
        <v>9</v>
      </c>
      <c r="F279" s="6" t="s">
        <v>34</v>
      </c>
      <c r="G279" s="18">
        <v>10328520</v>
      </c>
      <c r="H279" s="32">
        <f>IF(F279="USD",VLOOKUP(A279,'FOREX CONV'!$A$2:$F$871,2,FALSE),IF(F279="GBP",VLOOKUP(A279,'FOREX CONV'!$A$2:$F$871,3,FALSE),IF(F279="EUR",VLOOKUP(A279,'FOREX CONV'!$A$2:$F$871,4,FALSE),IF(F279="YEN",VLOOKUP(A279,'FOREX CONV'!$A$2:$F$871,5,FALSE),1))))</f>
        <v>1</v>
      </c>
      <c r="I279" s="33">
        <f t="shared" si="4"/>
        <v>10328520</v>
      </c>
      <c r="J279" t="str">
        <f>VLOOKUP(C279,'REGION CLASSIFICATION'!$A$2:$B$67,2,FALSE)</f>
        <v>INDIA</v>
      </c>
    </row>
    <row r="280" spans="1:10" x14ac:dyDescent="0.35">
      <c r="A280" s="13">
        <v>41423</v>
      </c>
      <c r="B280" s="2" t="s">
        <v>13</v>
      </c>
      <c r="C280" s="2" t="s">
        <v>33</v>
      </c>
      <c r="D280" s="16">
        <v>4</v>
      </c>
      <c r="E280" s="2" t="s">
        <v>9</v>
      </c>
      <c r="F280" s="2" t="s">
        <v>34</v>
      </c>
      <c r="G280" s="16">
        <v>41304</v>
      </c>
      <c r="H280" s="32">
        <f>IF(F280="USD",VLOOKUP(A280,'FOREX CONV'!$A$2:$F$871,2,FALSE),IF(F280="GBP",VLOOKUP(A280,'FOREX CONV'!$A$2:$F$871,3,FALSE),IF(F280="EUR",VLOOKUP(A280,'FOREX CONV'!$A$2:$F$871,4,FALSE),IF(F280="YEN",VLOOKUP(A280,'FOREX CONV'!$A$2:$F$871,5,FALSE),1))))</f>
        <v>1</v>
      </c>
      <c r="I280" s="33">
        <f t="shared" si="4"/>
        <v>41304</v>
      </c>
      <c r="J280" t="str">
        <f>VLOOKUP(C280,'REGION CLASSIFICATION'!$A$2:$B$67,2,FALSE)</f>
        <v>INDIA</v>
      </c>
    </row>
    <row r="281" spans="1:10" x14ac:dyDescent="0.35">
      <c r="A281" s="13">
        <v>41381</v>
      </c>
      <c r="B281" s="2" t="s">
        <v>13</v>
      </c>
      <c r="C281" s="2" t="s">
        <v>33</v>
      </c>
      <c r="D281" s="16">
        <v>5</v>
      </c>
      <c r="E281" s="2" t="s">
        <v>9</v>
      </c>
      <c r="F281" s="2" t="s">
        <v>34</v>
      </c>
      <c r="G281" s="16">
        <v>63867</v>
      </c>
      <c r="H281" s="32">
        <f>IF(F281="USD",VLOOKUP(A281,'FOREX CONV'!$A$2:$F$871,2,FALSE),IF(F281="GBP",VLOOKUP(A281,'FOREX CONV'!$A$2:$F$871,3,FALSE),IF(F281="EUR",VLOOKUP(A281,'FOREX CONV'!$A$2:$F$871,4,FALSE),IF(F281="YEN",VLOOKUP(A281,'FOREX CONV'!$A$2:$F$871,5,FALSE),1))))</f>
        <v>1</v>
      </c>
      <c r="I281" s="33">
        <f t="shared" si="4"/>
        <v>63867</v>
      </c>
      <c r="J281" t="str">
        <f>VLOOKUP(C281,'REGION CLASSIFICATION'!$A$2:$B$67,2,FALSE)</f>
        <v>INDIA</v>
      </c>
    </row>
    <row r="282" spans="1:10" x14ac:dyDescent="0.35">
      <c r="A282" s="13">
        <v>41453</v>
      </c>
      <c r="B282" s="2" t="s">
        <v>13</v>
      </c>
      <c r="C282" s="2" t="s">
        <v>33</v>
      </c>
      <c r="D282" s="16">
        <v>5</v>
      </c>
      <c r="E282" s="2" t="s">
        <v>9</v>
      </c>
      <c r="F282" s="2" t="s">
        <v>34</v>
      </c>
      <c r="G282" s="16">
        <v>63034</v>
      </c>
      <c r="H282" s="32">
        <f>IF(F282="USD",VLOOKUP(A282,'FOREX CONV'!$A$2:$F$871,2,FALSE),IF(F282="GBP",VLOOKUP(A282,'FOREX CONV'!$A$2:$F$871,3,FALSE),IF(F282="EUR",VLOOKUP(A282,'FOREX CONV'!$A$2:$F$871,4,FALSE),IF(F282="YEN",VLOOKUP(A282,'FOREX CONV'!$A$2:$F$871,5,FALSE),1))))</f>
        <v>1</v>
      </c>
      <c r="I282" s="33">
        <f t="shared" si="4"/>
        <v>63034</v>
      </c>
      <c r="J282" t="str">
        <f>VLOOKUP(C282,'REGION CLASSIFICATION'!$A$2:$B$67,2,FALSE)</f>
        <v>INDIA</v>
      </c>
    </row>
    <row r="283" spans="1:10" x14ac:dyDescent="0.35">
      <c r="A283" s="13">
        <v>41666</v>
      </c>
      <c r="B283" s="2" t="s">
        <v>13</v>
      </c>
      <c r="C283" s="5" t="s">
        <v>33</v>
      </c>
      <c r="D283" s="17">
        <v>5</v>
      </c>
      <c r="E283" s="5" t="s">
        <v>9</v>
      </c>
      <c r="F283" s="5" t="s">
        <v>34</v>
      </c>
      <c r="G283" s="17">
        <v>27247</v>
      </c>
      <c r="H283" s="32">
        <f>IF(F283="USD",VLOOKUP(A283,'FOREX CONV'!$A$2:$F$871,2,FALSE),IF(F283="GBP",VLOOKUP(A283,'FOREX CONV'!$A$2:$F$871,3,FALSE),IF(F283="EUR",VLOOKUP(A283,'FOREX CONV'!$A$2:$F$871,4,FALSE),IF(F283="YEN",VLOOKUP(A283,'FOREX CONV'!$A$2:$F$871,5,FALSE),1))))</f>
        <v>1</v>
      </c>
      <c r="I283" s="33">
        <f t="shared" si="4"/>
        <v>27247</v>
      </c>
      <c r="J283" t="str">
        <f>VLOOKUP(C283,'REGION CLASSIFICATION'!$A$2:$B$67,2,FALSE)</f>
        <v>INDIA</v>
      </c>
    </row>
    <row r="284" spans="1:10" x14ac:dyDescent="0.35">
      <c r="A284" s="13">
        <v>41559</v>
      </c>
      <c r="B284" s="2" t="s">
        <v>13</v>
      </c>
      <c r="C284" s="2" t="s">
        <v>33</v>
      </c>
      <c r="D284" s="16">
        <v>9</v>
      </c>
      <c r="E284" s="2" t="s">
        <v>9</v>
      </c>
      <c r="F284" s="2" t="s">
        <v>34</v>
      </c>
      <c r="G284" s="16">
        <v>108716</v>
      </c>
      <c r="H284" s="32">
        <f>IF(F284="USD",VLOOKUP(A284,'FOREX CONV'!$A$2:$F$871,2,FALSE),IF(F284="GBP",VLOOKUP(A284,'FOREX CONV'!$A$2:$F$871,3,FALSE),IF(F284="EUR",VLOOKUP(A284,'FOREX CONV'!$A$2:$F$871,4,FALSE),IF(F284="YEN",VLOOKUP(A284,'FOREX CONV'!$A$2:$F$871,5,FALSE),1))))</f>
        <v>1</v>
      </c>
      <c r="I284" s="33">
        <f t="shared" si="4"/>
        <v>108716</v>
      </c>
      <c r="J284" t="str">
        <f>VLOOKUP(C284,'REGION CLASSIFICATION'!$A$2:$B$67,2,FALSE)</f>
        <v>INDIA</v>
      </c>
    </row>
    <row r="285" spans="1:10" x14ac:dyDescent="0.35">
      <c r="A285" s="13">
        <v>41666</v>
      </c>
      <c r="B285" s="2" t="s">
        <v>13</v>
      </c>
      <c r="C285" s="5" t="s">
        <v>33</v>
      </c>
      <c r="D285" s="17">
        <v>10</v>
      </c>
      <c r="E285" s="5" t="s">
        <v>9</v>
      </c>
      <c r="F285" s="5" t="s">
        <v>34</v>
      </c>
      <c r="G285" s="17">
        <v>54495</v>
      </c>
      <c r="H285" s="32">
        <f>IF(F285="USD",VLOOKUP(A285,'FOREX CONV'!$A$2:$F$871,2,FALSE),IF(F285="GBP",VLOOKUP(A285,'FOREX CONV'!$A$2:$F$871,3,FALSE),IF(F285="EUR",VLOOKUP(A285,'FOREX CONV'!$A$2:$F$871,4,FALSE),IF(F285="YEN",VLOOKUP(A285,'FOREX CONV'!$A$2:$F$871,5,FALSE),1))))</f>
        <v>1</v>
      </c>
      <c r="I285" s="33">
        <f t="shared" si="4"/>
        <v>54495</v>
      </c>
      <c r="J285" t="str">
        <f>VLOOKUP(C285,'REGION CLASSIFICATION'!$A$2:$B$67,2,FALSE)</f>
        <v>INDIA</v>
      </c>
    </row>
    <row r="286" spans="1:10" x14ac:dyDescent="0.35">
      <c r="A286" s="13">
        <v>41729</v>
      </c>
      <c r="B286" s="2" t="s">
        <v>13</v>
      </c>
      <c r="C286" s="6" t="s">
        <v>33</v>
      </c>
      <c r="D286" s="18">
        <v>50</v>
      </c>
      <c r="E286" s="6" t="s">
        <v>9</v>
      </c>
      <c r="F286" s="6" t="s">
        <v>34</v>
      </c>
      <c r="G286" s="18">
        <v>372473</v>
      </c>
      <c r="H286" s="32">
        <f>IF(F286="USD",VLOOKUP(A286,'FOREX CONV'!$A$2:$F$871,2,FALSE),IF(F286="GBP",VLOOKUP(A286,'FOREX CONV'!$A$2:$F$871,3,FALSE),IF(F286="EUR",VLOOKUP(A286,'FOREX CONV'!$A$2:$F$871,4,FALSE),IF(F286="YEN",VLOOKUP(A286,'FOREX CONV'!$A$2:$F$871,5,FALSE),1))))</f>
        <v>1</v>
      </c>
      <c r="I286" s="33">
        <f t="shared" si="4"/>
        <v>372473</v>
      </c>
      <c r="J286" t="str">
        <f>VLOOKUP(C286,'REGION CLASSIFICATION'!$A$2:$B$67,2,FALSE)</f>
        <v>INDIA</v>
      </c>
    </row>
    <row r="287" spans="1:10" x14ac:dyDescent="0.35">
      <c r="A287" s="13">
        <v>41639</v>
      </c>
      <c r="B287" s="2" t="s">
        <v>13</v>
      </c>
      <c r="C287" s="2" t="s">
        <v>33</v>
      </c>
      <c r="D287" s="16">
        <v>60</v>
      </c>
      <c r="E287" s="2" t="s">
        <v>9</v>
      </c>
      <c r="F287" s="2" t="s">
        <v>34</v>
      </c>
      <c r="G287" s="16">
        <v>446968</v>
      </c>
      <c r="H287" s="32">
        <f>IF(F287="USD",VLOOKUP(A287,'FOREX CONV'!$A$2:$F$871,2,FALSE),IF(F287="GBP",VLOOKUP(A287,'FOREX CONV'!$A$2:$F$871,3,FALSE),IF(F287="EUR",VLOOKUP(A287,'FOREX CONV'!$A$2:$F$871,4,FALSE),IF(F287="YEN",VLOOKUP(A287,'FOREX CONV'!$A$2:$F$871,5,FALSE),1))))</f>
        <v>1</v>
      </c>
      <c r="I287" s="33">
        <f t="shared" si="4"/>
        <v>446968</v>
      </c>
      <c r="J287" t="str">
        <f>VLOOKUP(C287,'REGION CLASSIFICATION'!$A$2:$B$67,2,FALSE)</f>
        <v>INDIA</v>
      </c>
    </row>
    <row r="288" spans="1:10" x14ac:dyDescent="0.35">
      <c r="A288" s="13">
        <v>41423</v>
      </c>
      <c r="B288" s="2" t="s">
        <v>13</v>
      </c>
      <c r="C288" s="2" t="s">
        <v>33</v>
      </c>
      <c r="D288" s="16">
        <v>100</v>
      </c>
      <c r="E288" s="2" t="s">
        <v>9</v>
      </c>
      <c r="F288" s="2" t="s">
        <v>34</v>
      </c>
      <c r="G288" s="16">
        <v>908820</v>
      </c>
      <c r="H288" s="32">
        <f>IF(F288="USD",VLOOKUP(A288,'FOREX CONV'!$A$2:$F$871,2,FALSE),IF(F288="GBP",VLOOKUP(A288,'FOREX CONV'!$A$2:$F$871,3,FALSE),IF(F288="EUR",VLOOKUP(A288,'FOREX CONV'!$A$2:$F$871,4,FALSE),IF(F288="YEN",VLOOKUP(A288,'FOREX CONV'!$A$2:$F$871,5,FALSE),1))))</f>
        <v>1</v>
      </c>
      <c r="I288" s="33">
        <f t="shared" si="4"/>
        <v>908820</v>
      </c>
      <c r="J288" t="str">
        <f>VLOOKUP(C288,'REGION CLASSIFICATION'!$A$2:$B$67,2,FALSE)</f>
        <v>INDIA</v>
      </c>
    </row>
    <row r="289" spans="1:10" x14ac:dyDescent="0.35">
      <c r="A289" s="13">
        <v>41473</v>
      </c>
      <c r="B289" s="2" t="s">
        <v>13</v>
      </c>
      <c r="C289" s="2" t="s">
        <v>33</v>
      </c>
      <c r="D289" s="16">
        <v>200</v>
      </c>
      <c r="E289" s="2" t="s">
        <v>9</v>
      </c>
      <c r="F289" s="2" t="s">
        <v>34</v>
      </c>
      <c r="G289" s="16">
        <v>1783980</v>
      </c>
      <c r="H289" s="32">
        <f>IF(F289="USD",VLOOKUP(A289,'FOREX CONV'!$A$2:$F$871,2,FALSE),IF(F289="GBP",VLOOKUP(A289,'FOREX CONV'!$A$2:$F$871,3,FALSE),IF(F289="EUR",VLOOKUP(A289,'FOREX CONV'!$A$2:$F$871,4,FALSE),IF(F289="YEN",VLOOKUP(A289,'FOREX CONV'!$A$2:$F$871,5,FALSE),1))))</f>
        <v>1</v>
      </c>
      <c r="I289" s="33">
        <f t="shared" si="4"/>
        <v>1783980</v>
      </c>
      <c r="J289" t="str">
        <f>VLOOKUP(C289,'REGION CLASSIFICATION'!$A$2:$B$67,2,FALSE)</f>
        <v>INDIA</v>
      </c>
    </row>
    <row r="290" spans="1:10" x14ac:dyDescent="0.35">
      <c r="A290" s="13">
        <v>41729</v>
      </c>
      <c r="B290" s="2" t="s">
        <v>13</v>
      </c>
      <c r="C290" s="6" t="s">
        <v>33</v>
      </c>
      <c r="D290" s="18">
        <v>200</v>
      </c>
      <c r="E290" s="6" t="s">
        <v>9</v>
      </c>
      <c r="F290" s="6" t="s">
        <v>34</v>
      </c>
      <c r="G290" s="18">
        <v>2095672</v>
      </c>
      <c r="H290" s="32">
        <f>IF(F290="USD",VLOOKUP(A290,'FOREX CONV'!$A$2:$F$871,2,FALSE),IF(F290="GBP",VLOOKUP(A290,'FOREX CONV'!$A$2:$F$871,3,FALSE),IF(F290="EUR",VLOOKUP(A290,'FOREX CONV'!$A$2:$F$871,4,FALSE),IF(F290="YEN",VLOOKUP(A290,'FOREX CONV'!$A$2:$F$871,5,FALSE),1))))</f>
        <v>1</v>
      </c>
      <c r="I290" s="33">
        <f t="shared" si="4"/>
        <v>2095672</v>
      </c>
      <c r="J290" t="str">
        <f>VLOOKUP(C290,'REGION CLASSIFICATION'!$A$2:$B$67,2,FALSE)</f>
        <v>INDIA</v>
      </c>
    </row>
    <row r="291" spans="1:10" x14ac:dyDescent="0.35">
      <c r="A291" s="13">
        <v>41634</v>
      </c>
      <c r="B291" s="2" t="s">
        <v>13</v>
      </c>
      <c r="C291" s="2" t="s">
        <v>33</v>
      </c>
      <c r="D291" s="16">
        <v>250</v>
      </c>
      <c r="E291" s="2" t="s">
        <v>9</v>
      </c>
      <c r="F291" s="2" t="s">
        <v>34</v>
      </c>
      <c r="G291" s="16">
        <v>2578662</v>
      </c>
      <c r="H291" s="32">
        <f>IF(F291="USD",VLOOKUP(A291,'FOREX CONV'!$A$2:$F$871,2,FALSE),IF(F291="GBP",VLOOKUP(A291,'FOREX CONV'!$A$2:$F$871,3,FALSE),IF(F291="EUR",VLOOKUP(A291,'FOREX CONV'!$A$2:$F$871,4,FALSE),IF(F291="YEN",VLOOKUP(A291,'FOREX CONV'!$A$2:$F$871,5,FALSE),1))))</f>
        <v>1</v>
      </c>
      <c r="I291" s="33">
        <f t="shared" si="4"/>
        <v>2578662</v>
      </c>
      <c r="J291" t="str">
        <f>VLOOKUP(C291,'REGION CLASSIFICATION'!$A$2:$B$67,2,FALSE)</f>
        <v>INDIA</v>
      </c>
    </row>
    <row r="292" spans="1:10" x14ac:dyDescent="0.35">
      <c r="A292" s="13">
        <v>41453</v>
      </c>
      <c r="B292" s="2" t="s">
        <v>13</v>
      </c>
      <c r="C292" s="2" t="s">
        <v>33</v>
      </c>
      <c r="D292" s="16">
        <v>400</v>
      </c>
      <c r="E292" s="2" t="s">
        <v>9</v>
      </c>
      <c r="F292" s="2" t="s">
        <v>34</v>
      </c>
      <c r="G292" s="16">
        <v>3907722</v>
      </c>
      <c r="H292" s="32">
        <f>IF(F292="USD",VLOOKUP(A292,'FOREX CONV'!$A$2:$F$871,2,FALSE),IF(F292="GBP",VLOOKUP(A292,'FOREX CONV'!$A$2:$F$871,3,FALSE),IF(F292="EUR",VLOOKUP(A292,'FOREX CONV'!$A$2:$F$871,4,FALSE),IF(F292="YEN",VLOOKUP(A292,'FOREX CONV'!$A$2:$F$871,5,FALSE),1))))</f>
        <v>1</v>
      </c>
      <c r="I292" s="33">
        <f t="shared" si="4"/>
        <v>3907722</v>
      </c>
      <c r="J292" t="str">
        <f>VLOOKUP(C292,'REGION CLASSIFICATION'!$A$2:$B$67,2,FALSE)</f>
        <v>INDIA</v>
      </c>
    </row>
    <row r="293" spans="1:10" x14ac:dyDescent="0.35">
      <c r="A293" s="13">
        <v>41571</v>
      </c>
      <c r="B293" s="2" t="s">
        <v>13</v>
      </c>
      <c r="C293" s="2" t="s">
        <v>33</v>
      </c>
      <c r="D293" s="16">
        <v>500</v>
      </c>
      <c r="E293" s="2" t="s">
        <v>9</v>
      </c>
      <c r="F293" s="2" t="s">
        <v>34</v>
      </c>
      <c r="G293" s="16">
        <v>4590000</v>
      </c>
      <c r="H293" s="32">
        <f>IF(F293="USD",VLOOKUP(A293,'FOREX CONV'!$A$2:$F$871,2,FALSE),IF(F293="GBP",VLOOKUP(A293,'FOREX CONV'!$A$2:$F$871,3,FALSE),IF(F293="EUR",VLOOKUP(A293,'FOREX CONV'!$A$2:$F$871,4,FALSE),IF(F293="YEN",VLOOKUP(A293,'FOREX CONV'!$A$2:$F$871,5,FALSE),1))))</f>
        <v>1</v>
      </c>
      <c r="I293" s="33">
        <f t="shared" si="4"/>
        <v>4590000</v>
      </c>
      <c r="J293" t="str">
        <f>VLOOKUP(C293,'REGION CLASSIFICATION'!$A$2:$B$67,2,FALSE)</f>
        <v>INDIA</v>
      </c>
    </row>
    <row r="294" spans="1:10" x14ac:dyDescent="0.35">
      <c r="A294" s="13">
        <v>41607</v>
      </c>
      <c r="B294" s="2" t="s">
        <v>13</v>
      </c>
      <c r="C294" s="2" t="s">
        <v>33</v>
      </c>
      <c r="D294" s="16">
        <v>620</v>
      </c>
      <c r="E294" s="2" t="s">
        <v>9</v>
      </c>
      <c r="F294" s="2" t="s">
        <v>34</v>
      </c>
      <c r="G294" s="16">
        <v>5691600</v>
      </c>
      <c r="H294" s="32">
        <f>IF(F294="USD",VLOOKUP(A294,'FOREX CONV'!$A$2:$F$871,2,FALSE),IF(F294="GBP",VLOOKUP(A294,'FOREX CONV'!$A$2:$F$871,3,FALSE),IF(F294="EUR",VLOOKUP(A294,'FOREX CONV'!$A$2:$F$871,4,FALSE),IF(F294="YEN",VLOOKUP(A294,'FOREX CONV'!$A$2:$F$871,5,FALSE),1))))</f>
        <v>1</v>
      </c>
      <c r="I294" s="33">
        <f t="shared" si="4"/>
        <v>5691600</v>
      </c>
      <c r="J294" t="str">
        <f>VLOOKUP(C294,'REGION CLASSIFICATION'!$A$2:$B$67,2,FALSE)</f>
        <v>INDIA</v>
      </c>
    </row>
    <row r="295" spans="1:10" x14ac:dyDescent="0.35">
      <c r="A295" s="13">
        <v>41523</v>
      </c>
      <c r="B295" s="2" t="s">
        <v>25</v>
      </c>
      <c r="C295" s="2" t="s">
        <v>33</v>
      </c>
      <c r="D295" s="16">
        <v>0.5</v>
      </c>
      <c r="E295" s="2" t="s">
        <v>9</v>
      </c>
      <c r="F295" s="2" t="s">
        <v>34</v>
      </c>
      <c r="G295" s="16">
        <v>10371</v>
      </c>
      <c r="H295" s="32">
        <f>IF(F295="USD",VLOOKUP(A295,'FOREX CONV'!$A$2:$F$871,2,FALSE),IF(F295="GBP",VLOOKUP(A295,'FOREX CONV'!$A$2:$F$871,3,FALSE),IF(F295="EUR",VLOOKUP(A295,'FOREX CONV'!$A$2:$F$871,4,FALSE),IF(F295="YEN",VLOOKUP(A295,'FOREX CONV'!$A$2:$F$871,5,FALSE),1))))</f>
        <v>1</v>
      </c>
      <c r="I295" s="33">
        <f t="shared" si="4"/>
        <v>10371</v>
      </c>
      <c r="J295" t="str">
        <f>VLOOKUP(C295,'REGION CLASSIFICATION'!$A$2:$B$67,2,FALSE)</f>
        <v>INDIA</v>
      </c>
    </row>
    <row r="296" spans="1:10" x14ac:dyDescent="0.35">
      <c r="A296" s="13">
        <v>41444</v>
      </c>
      <c r="B296" s="2" t="s">
        <v>25</v>
      </c>
      <c r="C296" s="2" t="s">
        <v>33</v>
      </c>
      <c r="D296" s="16">
        <v>315</v>
      </c>
      <c r="E296" s="2" t="s">
        <v>9</v>
      </c>
      <c r="F296" s="2" t="s">
        <v>34</v>
      </c>
      <c r="G296" s="16">
        <v>2088450</v>
      </c>
      <c r="H296" s="32">
        <f>IF(F296="USD",VLOOKUP(A296,'FOREX CONV'!$A$2:$F$871,2,FALSE),IF(F296="GBP",VLOOKUP(A296,'FOREX CONV'!$A$2:$F$871,3,FALSE),IF(F296="EUR",VLOOKUP(A296,'FOREX CONV'!$A$2:$F$871,4,FALSE),IF(F296="YEN",VLOOKUP(A296,'FOREX CONV'!$A$2:$F$871,5,FALSE),1))))</f>
        <v>1</v>
      </c>
      <c r="I296" s="33">
        <f t="shared" si="4"/>
        <v>2088450</v>
      </c>
      <c r="J296" t="str">
        <f>VLOOKUP(C296,'REGION CLASSIFICATION'!$A$2:$B$67,2,FALSE)</f>
        <v>INDIA</v>
      </c>
    </row>
    <row r="297" spans="1:10" x14ac:dyDescent="0.35">
      <c r="A297" s="13">
        <v>41540</v>
      </c>
      <c r="B297" s="2" t="s">
        <v>25</v>
      </c>
      <c r="C297" s="2" t="s">
        <v>33</v>
      </c>
      <c r="D297" s="16">
        <v>500</v>
      </c>
      <c r="E297" s="2" t="s">
        <v>9</v>
      </c>
      <c r="F297" s="2" t="s">
        <v>34</v>
      </c>
      <c r="G297" s="16">
        <v>11922267</v>
      </c>
      <c r="H297" s="32">
        <f>IF(F297="USD",VLOOKUP(A297,'FOREX CONV'!$A$2:$F$871,2,FALSE),IF(F297="GBP",VLOOKUP(A297,'FOREX CONV'!$A$2:$F$871,3,FALSE),IF(F297="EUR",VLOOKUP(A297,'FOREX CONV'!$A$2:$F$871,4,FALSE),IF(F297="YEN",VLOOKUP(A297,'FOREX CONV'!$A$2:$F$871,5,FALSE),1))))</f>
        <v>1</v>
      </c>
      <c r="I297" s="33">
        <f t="shared" si="4"/>
        <v>11922267</v>
      </c>
      <c r="J297" t="str">
        <f>VLOOKUP(C297,'REGION CLASSIFICATION'!$A$2:$B$67,2,FALSE)</f>
        <v>INDIA</v>
      </c>
    </row>
    <row r="298" spans="1:10" x14ac:dyDescent="0.35">
      <c r="A298" s="13">
        <v>41578</v>
      </c>
      <c r="B298" s="2" t="s">
        <v>11</v>
      </c>
      <c r="C298" s="2" t="s">
        <v>33</v>
      </c>
      <c r="D298" s="16">
        <v>1</v>
      </c>
      <c r="E298" s="2" t="s">
        <v>9</v>
      </c>
      <c r="F298" s="2" t="s">
        <v>34</v>
      </c>
      <c r="G298" s="16">
        <v>22711</v>
      </c>
      <c r="H298" s="32">
        <f>IF(F298="USD",VLOOKUP(A298,'FOREX CONV'!$A$2:$F$871,2,FALSE),IF(F298="GBP",VLOOKUP(A298,'FOREX CONV'!$A$2:$F$871,3,FALSE),IF(F298="EUR",VLOOKUP(A298,'FOREX CONV'!$A$2:$F$871,4,FALSE),IF(F298="YEN",VLOOKUP(A298,'FOREX CONV'!$A$2:$F$871,5,FALSE),1))))</f>
        <v>1</v>
      </c>
      <c r="I298" s="33">
        <f t="shared" si="4"/>
        <v>22711</v>
      </c>
      <c r="J298" t="str">
        <f>VLOOKUP(C298,'REGION CLASSIFICATION'!$A$2:$B$67,2,FALSE)</f>
        <v>INDIA</v>
      </c>
    </row>
    <row r="299" spans="1:10" x14ac:dyDescent="0.35">
      <c r="A299" s="13">
        <v>41482</v>
      </c>
      <c r="B299" s="2" t="s">
        <v>11</v>
      </c>
      <c r="C299" s="2" t="s">
        <v>33</v>
      </c>
      <c r="D299" s="16">
        <v>2</v>
      </c>
      <c r="E299" s="2" t="s">
        <v>9</v>
      </c>
      <c r="F299" s="2" t="s">
        <v>34</v>
      </c>
      <c r="G299" s="16">
        <v>29798</v>
      </c>
      <c r="H299" s="32">
        <f>IF(F299="USD",VLOOKUP(A299,'FOREX CONV'!$A$2:$F$871,2,FALSE),IF(F299="GBP",VLOOKUP(A299,'FOREX CONV'!$A$2:$F$871,3,FALSE),IF(F299="EUR",VLOOKUP(A299,'FOREX CONV'!$A$2:$F$871,4,FALSE),IF(F299="YEN",VLOOKUP(A299,'FOREX CONV'!$A$2:$F$871,5,FALSE),1))))</f>
        <v>1</v>
      </c>
      <c r="I299" s="33">
        <f t="shared" si="4"/>
        <v>29798</v>
      </c>
      <c r="J299" t="str">
        <f>VLOOKUP(C299,'REGION CLASSIFICATION'!$A$2:$B$67,2,FALSE)</f>
        <v>INDIA</v>
      </c>
    </row>
    <row r="300" spans="1:10" x14ac:dyDescent="0.35">
      <c r="A300" s="13">
        <v>41486</v>
      </c>
      <c r="B300" s="2" t="s">
        <v>11</v>
      </c>
      <c r="C300" s="2" t="s">
        <v>33</v>
      </c>
      <c r="D300" s="16">
        <v>100</v>
      </c>
      <c r="E300" s="2" t="s">
        <v>9</v>
      </c>
      <c r="F300" s="2" t="s">
        <v>34</v>
      </c>
      <c r="G300" s="16">
        <v>931000</v>
      </c>
      <c r="H300" s="32">
        <f>IF(F300="USD",VLOOKUP(A300,'FOREX CONV'!$A$2:$F$871,2,FALSE),IF(F300="GBP",VLOOKUP(A300,'FOREX CONV'!$A$2:$F$871,3,FALSE),IF(F300="EUR",VLOOKUP(A300,'FOREX CONV'!$A$2:$F$871,4,FALSE),IF(F300="YEN",VLOOKUP(A300,'FOREX CONV'!$A$2:$F$871,5,FALSE),1))))</f>
        <v>1</v>
      </c>
      <c r="I300" s="33">
        <f t="shared" si="4"/>
        <v>931000</v>
      </c>
      <c r="J300" t="str">
        <f>VLOOKUP(C300,'REGION CLASSIFICATION'!$A$2:$B$67,2,FALSE)</f>
        <v>INDIA</v>
      </c>
    </row>
    <row r="301" spans="1:10" x14ac:dyDescent="0.35">
      <c r="A301" s="13">
        <v>41368</v>
      </c>
      <c r="B301" s="2" t="s">
        <v>7</v>
      </c>
      <c r="C301" s="2" t="s">
        <v>33</v>
      </c>
      <c r="D301" s="16">
        <v>25</v>
      </c>
      <c r="E301" s="2" t="s">
        <v>9</v>
      </c>
      <c r="F301" s="2" t="s">
        <v>34</v>
      </c>
      <c r="G301" s="16">
        <v>46349</v>
      </c>
      <c r="H301" s="32">
        <f>IF(F301="USD",VLOOKUP(A301,'FOREX CONV'!$A$2:$F$871,2,FALSE),IF(F301="GBP",VLOOKUP(A301,'FOREX CONV'!$A$2:$F$871,3,FALSE),IF(F301="EUR",VLOOKUP(A301,'FOREX CONV'!$A$2:$F$871,4,FALSE),IF(F301="YEN",VLOOKUP(A301,'FOREX CONV'!$A$2:$F$871,5,FALSE),1))))</f>
        <v>1</v>
      </c>
      <c r="I301" s="33">
        <f t="shared" si="4"/>
        <v>46349</v>
      </c>
      <c r="J301" t="str">
        <f>VLOOKUP(C301,'REGION CLASSIFICATION'!$A$2:$B$67,2,FALSE)</f>
        <v>INDIA</v>
      </c>
    </row>
    <row r="302" spans="1:10" x14ac:dyDescent="0.35">
      <c r="A302" s="13">
        <v>41382</v>
      </c>
      <c r="B302" s="2" t="s">
        <v>7</v>
      </c>
      <c r="C302" s="2" t="s">
        <v>33</v>
      </c>
      <c r="D302" s="16">
        <v>25</v>
      </c>
      <c r="E302" s="2" t="s">
        <v>9</v>
      </c>
      <c r="F302" s="2" t="s">
        <v>34</v>
      </c>
      <c r="G302" s="16">
        <v>46349</v>
      </c>
      <c r="H302" s="32">
        <f>IF(F302="USD",VLOOKUP(A302,'FOREX CONV'!$A$2:$F$871,2,FALSE),IF(F302="GBP",VLOOKUP(A302,'FOREX CONV'!$A$2:$F$871,3,FALSE),IF(F302="EUR",VLOOKUP(A302,'FOREX CONV'!$A$2:$F$871,4,FALSE),IF(F302="YEN",VLOOKUP(A302,'FOREX CONV'!$A$2:$F$871,5,FALSE),1))))</f>
        <v>1</v>
      </c>
      <c r="I302" s="33">
        <f t="shared" si="4"/>
        <v>46349</v>
      </c>
      <c r="J302" t="str">
        <f>VLOOKUP(C302,'REGION CLASSIFICATION'!$A$2:$B$67,2,FALSE)</f>
        <v>INDIA</v>
      </c>
    </row>
    <row r="303" spans="1:10" x14ac:dyDescent="0.35">
      <c r="A303" s="13">
        <v>41401</v>
      </c>
      <c r="B303" s="2" t="s">
        <v>7</v>
      </c>
      <c r="C303" s="2" t="s">
        <v>33</v>
      </c>
      <c r="D303" s="16">
        <v>25</v>
      </c>
      <c r="E303" s="2" t="s">
        <v>9</v>
      </c>
      <c r="F303" s="2" t="s">
        <v>34</v>
      </c>
      <c r="G303" s="16">
        <v>46349</v>
      </c>
      <c r="H303" s="32">
        <f>IF(F303="USD",VLOOKUP(A303,'FOREX CONV'!$A$2:$F$871,2,FALSE),IF(F303="GBP",VLOOKUP(A303,'FOREX CONV'!$A$2:$F$871,3,FALSE),IF(F303="EUR",VLOOKUP(A303,'FOREX CONV'!$A$2:$F$871,4,FALSE),IF(F303="YEN",VLOOKUP(A303,'FOREX CONV'!$A$2:$F$871,5,FALSE),1))))</f>
        <v>1</v>
      </c>
      <c r="I303" s="33">
        <f t="shared" si="4"/>
        <v>46349</v>
      </c>
      <c r="J303" t="str">
        <f>VLOOKUP(C303,'REGION CLASSIFICATION'!$A$2:$B$67,2,FALSE)</f>
        <v>INDIA</v>
      </c>
    </row>
    <row r="304" spans="1:10" x14ac:dyDescent="0.35">
      <c r="A304" s="13">
        <v>41445</v>
      </c>
      <c r="B304" s="2" t="s">
        <v>7</v>
      </c>
      <c r="C304" s="2" t="s">
        <v>33</v>
      </c>
      <c r="D304" s="16">
        <v>25</v>
      </c>
      <c r="E304" s="2" t="s">
        <v>9</v>
      </c>
      <c r="F304" s="2" t="s">
        <v>34</v>
      </c>
      <c r="G304" s="16">
        <v>46349</v>
      </c>
      <c r="H304" s="32">
        <f>IF(F304="USD",VLOOKUP(A304,'FOREX CONV'!$A$2:$F$871,2,FALSE),IF(F304="GBP",VLOOKUP(A304,'FOREX CONV'!$A$2:$F$871,3,FALSE),IF(F304="EUR",VLOOKUP(A304,'FOREX CONV'!$A$2:$F$871,4,FALSE),IF(F304="YEN",VLOOKUP(A304,'FOREX CONV'!$A$2:$F$871,5,FALSE),1))))</f>
        <v>1</v>
      </c>
      <c r="I304" s="33">
        <f t="shared" si="4"/>
        <v>46349</v>
      </c>
      <c r="J304" t="str">
        <f>VLOOKUP(C304,'REGION CLASSIFICATION'!$A$2:$B$67,2,FALSE)</f>
        <v>INDIA</v>
      </c>
    </row>
    <row r="305" spans="1:10" x14ac:dyDescent="0.35">
      <c r="A305" s="13">
        <v>41509</v>
      </c>
      <c r="B305" s="2" t="s">
        <v>7</v>
      </c>
      <c r="C305" s="2" t="s">
        <v>33</v>
      </c>
      <c r="D305" s="16">
        <v>25</v>
      </c>
      <c r="E305" s="2" t="s">
        <v>9</v>
      </c>
      <c r="F305" s="2" t="s">
        <v>34</v>
      </c>
      <c r="G305" s="16">
        <v>46349</v>
      </c>
      <c r="H305" s="32">
        <f>IF(F305="USD",VLOOKUP(A305,'FOREX CONV'!$A$2:$F$871,2,FALSE),IF(F305="GBP",VLOOKUP(A305,'FOREX CONV'!$A$2:$F$871,3,FALSE),IF(F305="EUR",VLOOKUP(A305,'FOREX CONV'!$A$2:$F$871,4,FALSE),IF(F305="YEN",VLOOKUP(A305,'FOREX CONV'!$A$2:$F$871,5,FALSE),1))))</f>
        <v>1</v>
      </c>
      <c r="I305" s="33">
        <f t="shared" si="4"/>
        <v>46349</v>
      </c>
      <c r="J305" t="str">
        <f>VLOOKUP(C305,'REGION CLASSIFICATION'!$A$2:$B$67,2,FALSE)</f>
        <v>INDIA</v>
      </c>
    </row>
    <row r="306" spans="1:10" x14ac:dyDescent="0.35">
      <c r="A306" s="13">
        <v>41523</v>
      </c>
      <c r="B306" s="2" t="s">
        <v>7</v>
      </c>
      <c r="C306" s="2" t="s">
        <v>33</v>
      </c>
      <c r="D306" s="16">
        <v>25</v>
      </c>
      <c r="E306" s="2" t="s">
        <v>9</v>
      </c>
      <c r="F306" s="2" t="s">
        <v>34</v>
      </c>
      <c r="G306" s="16">
        <v>46349</v>
      </c>
      <c r="H306" s="32">
        <f>IF(F306="USD",VLOOKUP(A306,'FOREX CONV'!$A$2:$F$871,2,FALSE),IF(F306="GBP",VLOOKUP(A306,'FOREX CONV'!$A$2:$F$871,3,FALSE),IF(F306="EUR",VLOOKUP(A306,'FOREX CONV'!$A$2:$F$871,4,FALSE),IF(F306="YEN",VLOOKUP(A306,'FOREX CONV'!$A$2:$F$871,5,FALSE),1))))</f>
        <v>1</v>
      </c>
      <c r="I306" s="33">
        <f t="shared" si="4"/>
        <v>46349</v>
      </c>
      <c r="J306" t="str">
        <f>VLOOKUP(C306,'REGION CLASSIFICATION'!$A$2:$B$67,2,FALSE)</f>
        <v>INDIA</v>
      </c>
    </row>
    <row r="307" spans="1:10" x14ac:dyDescent="0.35">
      <c r="A307" s="13">
        <v>41531</v>
      </c>
      <c r="B307" s="2" t="s">
        <v>7</v>
      </c>
      <c r="C307" s="2" t="s">
        <v>33</v>
      </c>
      <c r="D307" s="16">
        <v>25</v>
      </c>
      <c r="E307" s="2" t="s">
        <v>9</v>
      </c>
      <c r="F307" s="2" t="s">
        <v>34</v>
      </c>
      <c r="G307" s="16">
        <v>46349</v>
      </c>
      <c r="H307" s="32">
        <f>IF(F307="USD",VLOOKUP(A307,'FOREX CONV'!$A$2:$F$871,2,FALSE),IF(F307="GBP",VLOOKUP(A307,'FOREX CONV'!$A$2:$F$871,3,FALSE),IF(F307="EUR",VLOOKUP(A307,'FOREX CONV'!$A$2:$F$871,4,FALSE),IF(F307="YEN",VLOOKUP(A307,'FOREX CONV'!$A$2:$F$871,5,FALSE),1))))</f>
        <v>1</v>
      </c>
      <c r="I307" s="33">
        <f t="shared" si="4"/>
        <v>46349</v>
      </c>
      <c r="J307" t="str">
        <f>VLOOKUP(C307,'REGION CLASSIFICATION'!$A$2:$B$67,2,FALSE)</f>
        <v>INDIA</v>
      </c>
    </row>
    <row r="308" spans="1:10" x14ac:dyDescent="0.35">
      <c r="A308" s="13">
        <v>41562</v>
      </c>
      <c r="B308" s="2" t="s">
        <v>7</v>
      </c>
      <c r="C308" s="2" t="s">
        <v>33</v>
      </c>
      <c r="D308" s="16">
        <v>25</v>
      </c>
      <c r="E308" s="2" t="s">
        <v>9</v>
      </c>
      <c r="F308" s="2" t="s">
        <v>34</v>
      </c>
      <c r="G308" s="16">
        <v>46349</v>
      </c>
      <c r="H308" s="32">
        <f>IF(F308="USD",VLOOKUP(A308,'FOREX CONV'!$A$2:$F$871,2,FALSE),IF(F308="GBP",VLOOKUP(A308,'FOREX CONV'!$A$2:$F$871,3,FALSE),IF(F308="EUR",VLOOKUP(A308,'FOREX CONV'!$A$2:$F$871,4,FALSE),IF(F308="YEN",VLOOKUP(A308,'FOREX CONV'!$A$2:$F$871,5,FALSE),1))))</f>
        <v>1</v>
      </c>
      <c r="I308" s="33">
        <f t="shared" si="4"/>
        <v>46349</v>
      </c>
      <c r="J308" t="str">
        <f>VLOOKUP(C308,'REGION CLASSIFICATION'!$A$2:$B$67,2,FALSE)</f>
        <v>INDIA</v>
      </c>
    </row>
    <row r="309" spans="1:10" x14ac:dyDescent="0.35">
      <c r="A309" s="13">
        <v>41645</v>
      </c>
      <c r="B309" s="2" t="s">
        <v>7</v>
      </c>
      <c r="C309" s="5" t="s">
        <v>33</v>
      </c>
      <c r="D309" s="17">
        <v>25</v>
      </c>
      <c r="E309" s="5" t="s">
        <v>9</v>
      </c>
      <c r="F309" s="5" t="s">
        <v>34</v>
      </c>
      <c r="G309" s="17">
        <v>47051</v>
      </c>
      <c r="H309" s="32">
        <f>IF(F309="USD",VLOOKUP(A309,'FOREX CONV'!$A$2:$F$871,2,FALSE),IF(F309="GBP",VLOOKUP(A309,'FOREX CONV'!$A$2:$F$871,3,FALSE),IF(F309="EUR",VLOOKUP(A309,'FOREX CONV'!$A$2:$F$871,4,FALSE),IF(F309="YEN",VLOOKUP(A309,'FOREX CONV'!$A$2:$F$871,5,FALSE),1))))</f>
        <v>1</v>
      </c>
      <c r="I309" s="33">
        <f t="shared" si="4"/>
        <v>47051</v>
      </c>
      <c r="J309" t="str">
        <f>VLOOKUP(C309,'REGION CLASSIFICATION'!$A$2:$B$67,2,FALSE)</f>
        <v>INDIA</v>
      </c>
    </row>
    <row r="310" spans="1:10" x14ac:dyDescent="0.35">
      <c r="A310" s="13">
        <v>41659</v>
      </c>
      <c r="B310" s="2" t="s">
        <v>7</v>
      </c>
      <c r="C310" s="5" t="s">
        <v>33</v>
      </c>
      <c r="D310" s="17">
        <v>25</v>
      </c>
      <c r="E310" s="5" t="s">
        <v>9</v>
      </c>
      <c r="F310" s="5" t="s">
        <v>34</v>
      </c>
      <c r="G310" s="17">
        <v>47051</v>
      </c>
      <c r="H310" s="32">
        <f>IF(F310="USD",VLOOKUP(A310,'FOREX CONV'!$A$2:$F$871,2,FALSE),IF(F310="GBP",VLOOKUP(A310,'FOREX CONV'!$A$2:$F$871,3,FALSE),IF(F310="EUR",VLOOKUP(A310,'FOREX CONV'!$A$2:$F$871,4,FALSE),IF(F310="YEN",VLOOKUP(A310,'FOREX CONV'!$A$2:$F$871,5,FALSE),1))))</f>
        <v>1</v>
      </c>
      <c r="I310" s="33">
        <f t="shared" si="4"/>
        <v>47051</v>
      </c>
      <c r="J310" t="str">
        <f>VLOOKUP(C310,'REGION CLASSIFICATION'!$A$2:$B$67,2,FALSE)</f>
        <v>INDIA</v>
      </c>
    </row>
    <row r="311" spans="1:10" x14ac:dyDescent="0.35">
      <c r="A311" s="13">
        <v>41704</v>
      </c>
      <c r="B311" s="2" t="s">
        <v>7</v>
      </c>
      <c r="C311" s="6" t="s">
        <v>33</v>
      </c>
      <c r="D311" s="18">
        <v>25</v>
      </c>
      <c r="E311" s="6" t="s">
        <v>9</v>
      </c>
      <c r="F311" s="6" t="s">
        <v>34</v>
      </c>
      <c r="G311" s="18">
        <v>47753</v>
      </c>
      <c r="H311" s="32">
        <f>IF(F311="USD",VLOOKUP(A311,'FOREX CONV'!$A$2:$F$871,2,FALSE),IF(F311="GBP",VLOOKUP(A311,'FOREX CONV'!$A$2:$F$871,3,FALSE),IF(F311="EUR",VLOOKUP(A311,'FOREX CONV'!$A$2:$F$871,4,FALSE),IF(F311="YEN",VLOOKUP(A311,'FOREX CONV'!$A$2:$F$871,5,FALSE),1))))</f>
        <v>1</v>
      </c>
      <c r="I311" s="33">
        <f t="shared" si="4"/>
        <v>47753</v>
      </c>
      <c r="J311" t="str">
        <f>VLOOKUP(C311,'REGION CLASSIFICATION'!$A$2:$B$67,2,FALSE)</f>
        <v>INDIA</v>
      </c>
    </row>
    <row r="312" spans="1:10" x14ac:dyDescent="0.35">
      <c r="A312" s="13">
        <v>41405</v>
      </c>
      <c r="B312" s="2" t="s">
        <v>7</v>
      </c>
      <c r="C312" s="2" t="s">
        <v>33</v>
      </c>
      <c r="D312" s="16">
        <v>50</v>
      </c>
      <c r="E312" s="2" t="s">
        <v>9</v>
      </c>
      <c r="F312" s="2" t="s">
        <v>34</v>
      </c>
      <c r="G312" s="16">
        <v>92497</v>
      </c>
      <c r="H312" s="32">
        <f>IF(F312="USD",VLOOKUP(A312,'FOREX CONV'!$A$2:$F$871,2,FALSE),IF(F312="GBP",VLOOKUP(A312,'FOREX CONV'!$A$2:$F$871,3,FALSE),IF(F312="EUR",VLOOKUP(A312,'FOREX CONV'!$A$2:$F$871,4,FALSE),IF(F312="YEN",VLOOKUP(A312,'FOREX CONV'!$A$2:$F$871,5,FALSE),1))))</f>
        <v>1</v>
      </c>
      <c r="I312" s="33">
        <f t="shared" si="4"/>
        <v>92497</v>
      </c>
      <c r="J312" t="str">
        <f>VLOOKUP(C312,'REGION CLASSIFICATION'!$A$2:$B$67,2,FALSE)</f>
        <v>INDIA</v>
      </c>
    </row>
    <row r="313" spans="1:10" x14ac:dyDescent="0.35">
      <c r="A313" s="13">
        <v>41487</v>
      </c>
      <c r="B313" s="2" t="s">
        <v>7</v>
      </c>
      <c r="C313" s="2" t="s">
        <v>33</v>
      </c>
      <c r="D313" s="16">
        <v>50</v>
      </c>
      <c r="E313" s="2" t="s">
        <v>9</v>
      </c>
      <c r="F313" s="2" t="s">
        <v>34</v>
      </c>
      <c r="G313" s="16">
        <v>92697</v>
      </c>
      <c r="H313" s="32">
        <f>IF(F313="USD",VLOOKUP(A313,'FOREX CONV'!$A$2:$F$871,2,FALSE),IF(F313="GBP",VLOOKUP(A313,'FOREX CONV'!$A$2:$F$871,3,FALSE),IF(F313="EUR",VLOOKUP(A313,'FOREX CONV'!$A$2:$F$871,4,FALSE),IF(F313="YEN",VLOOKUP(A313,'FOREX CONV'!$A$2:$F$871,5,FALSE),1))))</f>
        <v>1</v>
      </c>
      <c r="I313" s="33">
        <f t="shared" si="4"/>
        <v>92697</v>
      </c>
      <c r="J313" t="str">
        <f>VLOOKUP(C313,'REGION CLASSIFICATION'!$A$2:$B$67,2,FALSE)</f>
        <v>INDIA</v>
      </c>
    </row>
    <row r="314" spans="1:10" x14ac:dyDescent="0.35">
      <c r="A314" s="13">
        <v>41521</v>
      </c>
      <c r="B314" s="2" t="s">
        <v>7</v>
      </c>
      <c r="C314" s="2" t="s">
        <v>33</v>
      </c>
      <c r="D314" s="16">
        <v>50</v>
      </c>
      <c r="E314" s="2" t="s">
        <v>9</v>
      </c>
      <c r="F314" s="2" t="s">
        <v>34</v>
      </c>
      <c r="G314" s="16">
        <v>92697</v>
      </c>
      <c r="H314" s="32">
        <f>IF(F314="USD",VLOOKUP(A314,'FOREX CONV'!$A$2:$F$871,2,FALSE),IF(F314="GBP",VLOOKUP(A314,'FOREX CONV'!$A$2:$F$871,3,FALSE),IF(F314="EUR",VLOOKUP(A314,'FOREX CONV'!$A$2:$F$871,4,FALSE),IF(F314="YEN",VLOOKUP(A314,'FOREX CONV'!$A$2:$F$871,5,FALSE),1))))</f>
        <v>1</v>
      </c>
      <c r="I314" s="33">
        <f t="shared" si="4"/>
        <v>92697</v>
      </c>
      <c r="J314" t="str">
        <f>VLOOKUP(C314,'REGION CLASSIFICATION'!$A$2:$B$67,2,FALSE)</f>
        <v>INDIA</v>
      </c>
    </row>
    <row r="315" spans="1:10" x14ac:dyDescent="0.35">
      <c r="A315" s="13">
        <v>41537</v>
      </c>
      <c r="B315" s="2" t="s">
        <v>7</v>
      </c>
      <c r="C315" s="2" t="s">
        <v>33</v>
      </c>
      <c r="D315" s="16">
        <v>50</v>
      </c>
      <c r="E315" s="2" t="s">
        <v>9</v>
      </c>
      <c r="F315" s="2" t="s">
        <v>34</v>
      </c>
      <c r="G315" s="16">
        <v>92697</v>
      </c>
      <c r="H315" s="32">
        <f>IF(F315="USD",VLOOKUP(A315,'FOREX CONV'!$A$2:$F$871,2,FALSE),IF(F315="GBP",VLOOKUP(A315,'FOREX CONV'!$A$2:$F$871,3,FALSE),IF(F315="EUR",VLOOKUP(A315,'FOREX CONV'!$A$2:$F$871,4,FALSE),IF(F315="YEN",VLOOKUP(A315,'FOREX CONV'!$A$2:$F$871,5,FALSE),1))))</f>
        <v>1</v>
      </c>
      <c r="I315" s="33">
        <f t="shared" si="4"/>
        <v>92697</v>
      </c>
      <c r="J315" t="str">
        <f>VLOOKUP(C315,'REGION CLASSIFICATION'!$A$2:$B$67,2,FALSE)</f>
        <v>INDIA</v>
      </c>
    </row>
    <row r="316" spans="1:10" x14ac:dyDescent="0.35">
      <c r="A316" s="13">
        <v>41590</v>
      </c>
      <c r="B316" s="2" t="s">
        <v>7</v>
      </c>
      <c r="C316" s="2" t="s">
        <v>33</v>
      </c>
      <c r="D316" s="16">
        <v>50</v>
      </c>
      <c r="E316" s="2" t="s">
        <v>9</v>
      </c>
      <c r="F316" s="2" t="s">
        <v>34</v>
      </c>
      <c r="G316" s="16">
        <v>93752</v>
      </c>
      <c r="H316" s="32">
        <f>IF(F316="USD",VLOOKUP(A316,'FOREX CONV'!$A$2:$F$871,2,FALSE),IF(F316="GBP",VLOOKUP(A316,'FOREX CONV'!$A$2:$F$871,3,FALSE),IF(F316="EUR",VLOOKUP(A316,'FOREX CONV'!$A$2:$F$871,4,FALSE),IF(F316="YEN",VLOOKUP(A316,'FOREX CONV'!$A$2:$F$871,5,FALSE),1))))</f>
        <v>1</v>
      </c>
      <c r="I316" s="33">
        <f t="shared" si="4"/>
        <v>93752</v>
      </c>
      <c r="J316" t="str">
        <f>VLOOKUP(C316,'REGION CLASSIFICATION'!$A$2:$B$67,2,FALSE)</f>
        <v>INDIA</v>
      </c>
    </row>
    <row r="317" spans="1:10" x14ac:dyDescent="0.35">
      <c r="A317" s="13">
        <v>41599</v>
      </c>
      <c r="B317" s="2" t="s">
        <v>7</v>
      </c>
      <c r="C317" s="2" t="s">
        <v>33</v>
      </c>
      <c r="D317" s="16">
        <v>50</v>
      </c>
      <c r="E317" s="2" t="s">
        <v>9</v>
      </c>
      <c r="F317" s="2" t="s">
        <v>34</v>
      </c>
      <c r="G317" s="16">
        <v>93752</v>
      </c>
      <c r="H317" s="32">
        <f>IF(F317="USD",VLOOKUP(A317,'FOREX CONV'!$A$2:$F$871,2,FALSE),IF(F317="GBP",VLOOKUP(A317,'FOREX CONV'!$A$2:$F$871,3,FALSE),IF(F317="EUR",VLOOKUP(A317,'FOREX CONV'!$A$2:$F$871,4,FALSE),IF(F317="YEN",VLOOKUP(A317,'FOREX CONV'!$A$2:$F$871,5,FALSE),1))))</f>
        <v>1</v>
      </c>
      <c r="I317" s="33">
        <f t="shared" si="4"/>
        <v>93752</v>
      </c>
      <c r="J317" t="str">
        <f>VLOOKUP(C317,'REGION CLASSIFICATION'!$A$2:$B$67,2,FALSE)</f>
        <v>INDIA</v>
      </c>
    </row>
    <row r="318" spans="1:10" x14ac:dyDescent="0.35">
      <c r="A318" s="13">
        <v>41619</v>
      </c>
      <c r="B318" s="2" t="s">
        <v>7</v>
      </c>
      <c r="C318" s="2" t="s">
        <v>33</v>
      </c>
      <c r="D318" s="16">
        <v>50</v>
      </c>
      <c r="E318" s="2" t="s">
        <v>9</v>
      </c>
      <c r="F318" s="2" t="s">
        <v>34</v>
      </c>
      <c r="G318" s="16">
        <v>94102</v>
      </c>
      <c r="H318" s="32">
        <f>IF(F318="USD",VLOOKUP(A318,'FOREX CONV'!$A$2:$F$871,2,FALSE),IF(F318="GBP",VLOOKUP(A318,'FOREX CONV'!$A$2:$F$871,3,FALSE),IF(F318="EUR",VLOOKUP(A318,'FOREX CONV'!$A$2:$F$871,4,FALSE),IF(F318="YEN",VLOOKUP(A318,'FOREX CONV'!$A$2:$F$871,5,FALSE),1))))</f>
        <v>1</v>
      </c>
      <c r="I318" s="33">
        <f t="shared" si="4"/>
        <v>94102</v>
      </c>
      <c r="J318" t="str">
        <f>VLOOKUP(C318,'REGION CLASSIFICATION'!$A$2:$B$67,2,FALSE)</f>
        <v>INDIA</v>
      </c>
    </row>
    <row r="319" spans="1:10" x14ac:dyDescent="0.35">
      <c r="A319" s="13">
        <v>41647</v>
      </c>
      <c r="B319" s="2" t="s">
        <v>7</v>
      </c>
      <c r="C319" s="5" t="s">
        <v>33</v>
      </c>
      <c r="D319" s="17">
        <v>50</v>
      </c>
      <c r="E319" s="5" t="s">
        <v>9</v>
      </c>
      <c r="F319" s="5" t="s">
        <v>34</v>
      </c>
      <c r="G319" s="17">
        <v>94102</v>
      </c>
      <c r="H319" s="32">
        <f>IF(F319="USD",VLOOKUP(A319,'FOREX CONV'!$A$2:$F$871,2,FALSE),IF(F319="GBP",VLOOKUP(A319,'FOREX CONV'!$A$2:$F$871,3,FALSE),IF(F319="EUR",VLOOKUP(A319,'FOREX CONV'!$A$2:$F$871,4,FALSE),IF(F319="YEN",VLOOKUP(A319,'FOREX CONV'!$A$2:$F$871,5,FALSE),1))))</f>
        <v>1</v>
      </c>
      <c r="I319" s="33">
        <f t="shared" si="4"/>
        <v>94102</v>
      </c>
      <c r="J319" t="str">
        <f>VLOOKUP(C319,'REGION CLASSIFICATION'!$A$2:$B$67,2,FALSE)</f>
        <v>INDIA</v>
      </c>
    </row>
    <row r="320" spans="1:10" x14ac:dyDescent="0.35">
      <c r="A320" s="13">
        <v>41724</v>
      </c>
      <c r="B320" s="2" t="s">
        <v>7</v>
      </c>
      <c r="C320" s="6" t="s">
        <v>33</v>
      </c>
      <c r="D320" s="18">
        <v>50</v>
      </c>
      <c r="E320" s="6" t="s">
        <v>9</v>
      </c>
      <c r="F320" s="6" t="s">
        <v>34</v>
      </c>
      <c r="G320" s="18">
        <v>95506</v>
      </c>
      <c r="H320" s="32">
        <f>IF(F320="USD",VLOOKUP(A320,'FOREX CONV'!$A$2:$F$871,2,FALSE),IF(F320="GBP",VLOOKUP(A320,'FOREX CONV'!$A$2:$F$871,3,FALSE),IF(F320="EUR",VLOOKUP(A320,'FOREX CONV'!$A$2:$F$871,4,FALSE),IF(F320="YEN",VLOOKUP(A320,'FOREX CONV'!$A$2:$F$871,5,FALSE),1))))</f>
        <v>1</v>
      </c>
      <c r="I320" s="33">
        <f t="shared" si="4"/>
        <v>95506</v>
      </c>
      <c r="J320" t="str">
        <f>VLOOKUP(C320,'REGION CLASSIFICATION'!$A$2:$B$67,2,FALSE)</f>
        <v>INDIA</v>
      </c>
    </row>
    <row r="321" spans="1:10" x14ac:dyDescent="0.35">
      <c r="A321" s="13">
        <v>41502</v>
      </c>
      <c r="B321" s="2" t="s">
        <v>7</v>
      </c>
      <c r="C321" s="2" t="s">
        <v>33</v>
      </c>
      <c r="D321" s="16">
        <v>75</v>
      </c>
      <c r="E321" s="2" t="s">
        <v>9</v>
      </c>
      <c r="F321" s="2" t="s">
        <v>34</v>
      </c>
      <c r="G321" s="16">
        <v>139046</v>
      </c>
      <c r="H321" s="32">
        <f>IF(F321="USD",VLOOKUP(A321,'FOREX CONV'!$A$2:$F$871,2,FALSE),IF(F321="GBP",VLOOKUP(A321,'FOREX CONV'!$A$2:$F$871,3,FALSE),IF(F321="EUR",VLOOKUP(A321,'FOREX CONV'!$A$2:$F$871,4,FALSE),IF(F321="YEN",VLOOKUP(A321,'FOREX CONV'!$A$2:$F$871,5,FALSE),1))))</f>
        <v>1</v>
      </c>
      <c r="I321" s="33">
        <f t="shared" si="4"/>
        <v>139046</v>
      </c>
      <c r="J321" t="str">
        <f>VLOOKUP(C321,'REGION CLASSIFICATION'!$A$2:$B$67,2,FALSE)</f>
        <v>INDIA</v>
      </c>
    </row>
    <row r="322" spans="1:10" x14ac:dyDescent="0.35">
      <c r="A322" s="13">
        <v>41576</v>
      </c>
      <c r="B322" s="2" t="s">
        <v>7</v>
      </c>
      <c r="C322" s="2" t="s">
        <v>33</v>
      </c>
      <c r="D322" s="16">
        <v>75</v>
      </c>
      <c r="E322" s="2" t="s">
        <v>9</v>
      </c>
      <c r="F322" s="2" t="s">
        <v>34</v>
      </c>
      <c r="G322" s="16">
        <v>143259</v>
      </c>
      <c r="H322" s="32">
        <f>IF(F322="USD",VLOOKUP(A322,'FOREX CONV'!$A$2:$F$871,2,FALSE),IF(F322="GBP",VLOOKUP(A322,'FOREX CONV'!$A$2:$F$871,3,FALSE),IF(F322="EUR",VLOOKUP(A322,'FOREX CONV'!$A$2:$F$871,4,FALSE),IF(F322="YEN",VLOOKUP(A322,'FOREX CONV'!$A$2:$F$871,5,FALSE),1))))</f>
        <v>1</v>
      </c>
      <c r="I322" s="33">
        <f t="shared" si="4"/>
        <v>143259</v>
      </c>
      <c r="J322" t="str">
        <f>VLOOKUP(C322,'REGION CLASSIFICATION'!$A$2:$B$67,2,FALSE)</f>
        <v>INDIA</v>
      </c>
    </row>
    <row r="323" spans="1:10" x14ac:dyDescent="0.35">
      <c r="A323" s="13">
        <v>41382</v>
      </c>
      <c r="B323" s="2" t="s">
        <v>7</v>
      </c>
      <c r="C323" s="2" t="s">
        <v>33</v>
      </c>
      <c r="D323" s="16">
        <v>100</v>
      </c>
      <c r="E323" s="2" t="s">
        <v>9</v>
      </c>
      <c r="F323" s="2" t="s">
        <v>34</v>
      </c>
      <c r="G323" s="16">
        <v>185394</v>
      </c>
      <c r="H323" s="32">
        <f>IF(F323="USD",VLOOKUP(A323,'FOREX CONV'!$A$2:$F$871,2,FALSE),IF(F323="GBP",VLOOKUP(A323,'FOREX CONV'!$A$2:$F$871,3,FALSE),IF(F323="EUR",VLOOKUP(A323,'FOREX CONV'!$A$2:$F$871,4,FALSE),IF(F323="YEN",VLOOKUP(A323,'FOREX CONV'!$A$2:$F$871,5,FALSE),1))))</f>
        <v>1</v>
      </c>
      <c r="I323" s="33">
        <f t="shared" ref="I323:I386" si="5">G323*H323</f>
        <v>185394</v>
      </c>
      <c r="J323" t="str">
        <f>VLOOKUP(C323,'REGION CLASSIFICATION'!$A$2:$B$67,2,FALSE)</f>
        <v>INDIA</v>
      </c>
    </row>
    <row r="324" spans="1:10" x14ac:dyDescent="0.35">
      <c r="A324" s="13">
        <v>41500</v>
      </c>
      <c r="B324" s="2" t="s">
        <v>7</v>
      </c>
      <c r="C324" s="2" t="s">
        <v>33</v>
      </c>
      <c r="D324" s="16">
        <v>100</v>
      </c>
      <c r="E324" s="2" t="s">
        <v>9</v>
      </c>
      <c r="F324" s="2" t="s">
        <v>34</v>
      </c>
      <c r="G324" s="16">
        <v>184394</v>
      </c>
      <c r="H324" s="32">
        <f>IF(F324="USD",VLOOKUP(A324,'FOREX CONV'!$A$2:$F$871,2,FALSE),IF(F324="GBP",VLOOKUP(A324,'FOREX CONV'!$A$2:$F$871,3,FALSE),IF(F324="EUR",VLOOKUP(A324,'FOREX CONV'!$A$2:$F$871,4,FALSE),IF(F324="YEN",VLOOKUP(A324,'FOREX CONV'!$A$2:$F$871,5,FALSE),1))))</f>
        <v>1</v>
      </c>
      <c r="I324" s="33">
        <f t="shared" si="5"/>
        <v>184394</v>
      </c>
      <c r="J324" t="str">
        <f>VLOOKUP(C324,'REGION CLASSIFICATION'!$A$2:$B$67,2,FALSE)</f>
        <v>INDIA</v>
      </c>
    </row>
    <row r="325" spans="1:10" x14ac:dyDescent="0.35">
      <c r="A325" s="13">
        <v>41612</v>
      </c>
      <c r="B325" s="2" t="s">
        <v>7</v>
      </c>
      <c r="C325" s="2" t="s">
        <v>33</v>
      </c>
      <c r="D325" s="16">
        <v>100</v>
      </c>
      <c r="E325" s="2" t="s">
        <v>9</v>
      </c>
      <c r="F325" s="2" t="s">
        <v>34</v>
      </c>
      <c r="G325" s="16">
        <v>188003</v>
      </c>
      <c r="H325" s="32">
        <f>IF(F325="USD",VLOOKUP(A325,'FOREX CONV'!$A$2:$F$871,2,FALSE),IF(F325="GBP",VLOOKUP(A325,'FOREX CONV'!$A$2:$F$871,3,FALSE),IF(F325="EUR",VLOOKUP(A325,'FOREX CONV'!$A$2:$F$871,4,FALSE),IF(F325="YEN",VLOOKUP(A325,'FOREX CONV'!$A$2:$F$871,5,FALSE),1))))</f>
        <v>1</v>
      </c>
      <c r="I325" s="33">
        <f t="shared" si="5"/>
        <v>188003</v>
      </c>
      <c r="J325" t="str">
        <f>VLOOKUP(C325,'REGION CLASSIFICATION'!$A$2:$B$67,2,FALSE)</f>
        <v>INDIA</v>
      </c>
    </row>
    <row r="326" spans="1:10" x14ac:dyDescent="0.35">
      <c r="A326" s="13">
        <v>41652</v>
      </c>
      <c r="B326" s="2" t="s">
        <v>7</v>
      </c>
      <c r="C326" s="5" t="s">
        <v>33</v>
      </c>
      <c r="D326" s="17">
        <v>100</v>
      </c>
      <c r="E326" s="5" t="s">
        <v>9</v>
      </c>
      <c r="F326" s="5" t="s">
        <v>34</v>
      </c>
      <c r="G326" s="17">
        <v>188203</v>
      </c>
      <c r="H326" s="32">
        <f>IF(F326="USD",VLOOKUP(A326,'FOREX CONV'!$A$2:$F$871,2,FALSE),IF(F326="GBP",VLOOKUP(A326,'FOREX CONV'!$A$2:$F$871,3,FALSE),IF(F326="EUR",VLOOKUP(A326,'FOREX CONV'!$A$2:$F$871,4,FALSE),IF(F326="YEN",VLOOKUP(A326,'FOREX CONV'!$A$2:$F$871,5,FALSE),1))))</f>
        <v>1</v>
      </c>
      <c r="I326" s="33">
        <f t="shared" si="5"/>
        <v>188203</v>
      </c>
      <c r="J326" t="str">
        <f>VLOOKUP(C326,'REGION CLASSIFICATION'!$A$2:$B$67,2,FALSE)</f>
        <v>INDIA</v>
      </c>
    </row>
    <row r="327" spans="1:10" x14ac:dyDescent="0.35">
      <c r="A327" s="13">
        <v>41529</v>
      </c>
      <c r="B327" s="2" t="s">
        <v>7</v>
      </c>
      <c r="C327" s="2" t="s">
        <v>33</v>
      </c>
      <c r="D327" s="16">
        <v>125</v>
      </c>
      <c r="E327" s="2" t="s">
        <v>9</v>
      </c>
      <c r="F327" s="2" t="s">
        <v>34</v>
      </c>
      <c r="G327" s="16">
        <v>231743</v>
      </c>
      <c r="H327" s="32">
        <f>IF(F327="USD",VLOOKUP(A327,'FOREX CONV'!$A$2:$F$871,2,FALSE),IF(F327="GBP",VLOOKUP(A327,'FOREX CONV'!$A$2:$F$871,3,FALSE),IF(F327="EUR",VLOOKUP(A327,'FOREX CONV'!$A$2:$F$871,4,FALSE),IF(F327="YEN",VLOOKUP(A327,'FOREX CONV'!$A$2:$F$871,5,FALSE),1))))</f>
        <v>1</v>
      </c>
      <c r="I327" s="33">
        <f t="shared" si="5"/>
        <v>231743</v>
      </c>
      <c r="J327" t="str">
        <f>VLOOKUP(C327,'REGION CLASSIFICATION'!$A$2:$B$67,2,FALSE)</f>
        <v>INDIA</v>
      </c>
    </row>
    <row r="328" spans="1:10" x14ac:dyDescent="0.35">
      <c r="A328" s="13">
        <v>41547</v>
      </c>
      <c r="B328" s="2" t="s">
        <v>7</v>
      </c>
      <c r="C328" s="2" t="s">
        <v>33</v>
      </c>
      <c r="D328" s="16">
        <v>150</v>
      </c>
      <c r="E328" s="2" t="s">
        <v>9</v>
      </c>
      <c r="F328" s="2" t="s">
        <v>34</v>
      </c>
      <c r="G328" s="16">
        <v>282305</v>
      </c>
      <c r="H328" s="32">
        <f>IF(F328="USD",VLOOKUP(A328,'FOREX CONV'!$A$2:$F$871,2,FALSE),IF(F328="GBP",VLOOKUP(A328,'FOREX CONV'!$A$2:$F$871,3,FALSE),IF(F328="EUR",VLOOKUP(A328,'FOREX CONV'!$A$2:$F$871,4,FALSE),IF(F328="YEN",VLOOKUP(A328,'FOREX CONV'!$A$2:$F$871,5,FALSE),1))))</f>
        <v>1</v>
      </c>
      <c r="I328" s="33">
        <f t="shared" si="5"/>
        <v>282305</v>
      </c>
      <c r="J328" t="str">
        <f>VLOOKUP(C328,'REGION CLASSIFICATION'!$A$2:$B$67,2,FALSE)</f>
        <v>INDIA</v>
      </c>
    </row>
    <row r="329" spans="1:10" x14ac:dyDescent="0.35">
      <c r="A329" s="13">
        <v>41614</v>
      </c>
      <c r="B329" s="2" t="s">
        <v>7</v>
      </c>
      <c r="C329" s="2" t="s">
        <v>33</v>
      </c>
      <c r="D329" s="16">
        <v>150</v>
      </c>
      <c r="E329" s="2" t="s">
        <v>9</v>
      </c>
      <c r="F329" s="2" t="s">
        <v>34</v>
      </c>
      <c r="G329" s="16">
        <v>282305</v>
      </c>
      <c r="H329" s="32">
        <f>IF(F329="USD",VLOOKUP(A329,'FOREX CONV'!$A$2:$F$871,2,FALSE),IF(F329="GBP",VLOOKUP(A329,'FOREX CONV'!$A$2:$F$871,3,FALSE),IF(F329="EUR",VLOOKUP(A329,'FOREX CONV'!$A$2:$F$871,4,FALSE),IF(F329="YEN",VLOOKUP(A329,'FOREX CONV'!$A$2:$F$871,5,FALSE),1))))</f>
        <v>1</v>
      </c>
      <c r="I329" s="33">
        <f t="shared" si="5"/>
        <v>282305</v>
      </c>
      <c r="J329" t="str">
        <f>VLOOKUP(C329,'REGION CLASSIFICATION'!$A$2:$B$67,2,FALSE)</f>
        <v>INDIA</v>
      </c>
    </row>
    <row r="330" spans="1:10" x14ac:dyDescent="0.35">
      <c r="A330" s="13">
        <v>41716</v>
      </c>
      <c r="B330" s="2" t="s">
        <v>7</v>
      </c>
      <c r="C330" s="6" t="s">
        <v>33</v>
      </c>
      <c r="D330" s="18">
        <v>175</v>
      </c>
      <c r="E330" s="6" t="s">
        <v>9</v>
      </c>
      <c r="F330" s="6" t="s">
        <v>34</v>
      </c>
      <c r="G330" s="18">
        <v>429605</v>
      </c>
      <c r="H330" s="32">
        <f>IF(F330="USD",VLOOKUP(A330,'FOREX CONV'!$A$2:$F$871,2,FALSE),IF(F330="GBP",VLOOKUP(A330,'FOREX CONV'!$A$2:$F$871,3,FALSE),IF(F330="EUR",VLOOKUP(A330,'FOREX CONV'!$A$2:$F$871,4,FALSE),IF(F330="YEN",VLOOKUP(A330,'FOREX CONV'!$A$2:$F$871,5,FALSE),1))))</f>
        <v>1</v>
      </c>
      <c r="I330" s="33">
        <f t="shared" si="5"/>
        <v>429605</v>
      </c>
      <c r="J330" t="str">
        <f>VLOOKUP(C330,'REGION CLASSIFICATION'!$A$2:$B$67,2,FALSE)</f>
        <v>INDIA</v>
      </c>
    </row>
    <row r="331" spans="1:10" x14ac:dyDescent="0.35">
      <c r="A331" s="13">
        <v>41477</v>
      </c>
      <c r="B331" s="2" t="s">
        <v>7</v>
      </c>
      <c r="C331" s="2" t="s">
        <v>33</v>
      </c>
      <c r="D331" s="16">
        <v>200</v>
      </c>
      <c r="E331" s="2" t="s">
        <v>9</v>
      </c>
      <c r="F331" s="2" t="s">
        <v>34</v>
      </c>
      <c r="G331" s="16">
        <v>370788</v>
      </c>
      <c r="H331" s="32">
        <f>IF(F331="USD",VLOOKUP(A331,'FOREX CONV'!$A$2:$F$871,2,FALSE),IF(F331="GBP",VLOOKUP(A331,'FOREX CONV'!$A$2:$F$871,3,FALSE),IF(F331="EUR",VLOOKUP(A331,'FOREX CONV'!$A$2:$F$871,4,FALSE),IF(F331="YEN",VLOOKUP(A331,'FOREX CONV'!$A$2:$F$871,5,FALSE),1))))</f>
        <v>1</v>
      </c>
      <c r="I331" s="33">
        <f t="shared" si="5"/>
        <v>370788</v>
      </c>
      <c r="J331" t="str">
        <f>VLOOKUP(C331,'REGION CLASSIFICATION'!$A$2:$B$67,2,FALSE)</f>
        <v>INDIA</v>
      </c>
    </row>
    <row r="332" spans="1:10" x14ac:dyDescent="0.35">
      <c r="A332" s="13">
        <v>41642</v>
      </c>
      <c r="B332" s="2" t="s">
        <v>7</v>
      </c>
      <c r="C332" s="5" t="s">
        <v>33</v>
      </c>
      <c r="D332" s="17">
        <v>200</v>
      </c>
      <c r="E332" s="5" t="s">
        <v>9</v>
      </c>
      <c r="F332" s="5" t="s">
        <v>34</v>
      </c>
      <c r="G332" s="17">
        <v>376406</v>
      </c>
      <c r="H332" s="32">
        <f>IF(F332="USD",VLOOKUP(A332,'FOREX CONV'!$A$2:$F$871,2,FALSE),IF(F332="GBP",VLOOKUP(A332,'FOREX CONV'!$A$2:$F$871,3,FALSE),IF(F332="EUR",VLOOKUP(A332,'FOREX CONV'!$A$2:$F$871,4,FALSE),IF(F332="YEN",VLOOKUP(A332,'FOREX CONV'!$A$2:$F$871,5,FALSE),1))))</f>
        <v>1</v>
      </c>
      <c r="I332" s="33">
        <f t="shared" si="5"/>
        <v>376406</v>
      </c>
      <c r="J332" t="str">
        <f>VLOOKUP(C332,'REGION CLASSIFICATION'!$A$2:$B$67,2,FALSE)</f>
        <v>INDIA</v>
      </c>
    </row>
    <row r="333" spans="1:10" x14ac:dyDescent="0.35">
      <c r="A333" s="13">
        <v>41716</v>
      </c>
      <c r="B333" s="2" t="s">
        <v>7</v>
      </c>
      <c r="C333" s="6" t="s">
        <v>33</v>
      </c>
      <c r="D333" s="18">
        <v>200</v>
      </c>
      <c r="E333" s="6" t="s">
        <v>9</v>
      </c>
      <c r="F333" s="6" t="s">
        <v>34</v>
      </c>
      <c r="G333" s="18">
        <v>490977</v>
      </c>
      <c r="H333" s="32">
        <f>IF(F333="USD",VLOOKUP(A333,'FOREX CONV'!$A$2:$F$871,2,FALSE),IF(F333="GBP",VLOOKUP(A333,'FOREX CONV'!$A$2:$F$871,3,FALSE),IF(F333="EUR",VLOOKUP(A333,'FOREX CONV'!$A$2:$F$871,4,FALSE),IF(F333="YEN",VLOOKUP(A333,'FOREX CONV'!$A$2:$F$871,5,FALSE),1))))</f>
        <v>1</v>
      </c>
      <c r="I333" s="33">
        <f t="shared" si="5"/>
        <v>490977</v>
      </c>
      <c r="J333" t="str">
        <f>VLOOKUP(C333,'REGION CLASSIFICATION'!$A$2:$B$67,2,FALSE)</f>
        <v>INDIA</v>
      </c>
    </row>
    <row r="334" spans="1:10" x14ac:dyDescent="0.35">
      <c r="A334" s="13">
        <v>41382</v>
      </c>
      <c r="B334" s="2" t="s">
        <v>7</v>
      </c>
      <c r="C334" s="2" t="s">
        <v>33</v>
      </c>
      <c r="D334" s="16">
        <v>250</v>
      </c>
      <c r="E334" s="2" t="s">
        <v>9</v>
      </c>
      <c r="F334" s="2" t="s">
        <v>34</v>
      </c>
      <c r="G334" s="16">
        <v>463485</v>
      </c>
      <c r="H334" s="32">
        <f>IF(F334="USD",VLOOKUP(A334,'FOREX CONV'!$A$2:$F$871,2,FALSE),IF(F334="GBP",VLOOKUP(A334,'FOREX CONV'!$A$2:$F$871,3,FALSE),IF(F334="EUR",VLOOKUP(A334,'FOREX CONV'!$A$2:$F$871,4,FALSE),IF(F334="YEN",VLOOKUP(A334,'FOREX CONV'!$A$2:$F$871,5,FALSE),1))))</f>
        <v>1</v>
      </c>
      <c r="I334" s="33">
        <f t="shared" si="5"/>
        <v>463485</v>
      </c>
      <c r="J334" t="str">
        <f>VLOOKUP(C334,'REGION CLASSIFICATION'!$A$2:$B$67,2,FALSE)</f>
        <v>INDIA</v>
      </c>
    </row>
    <row r="335" spans="1:10" x14ac:dyDescent="0.35">
      <c r="A335" s="13">
        <v>41400</v>
      </c>
      <c r="B335" s="2" t="s">
        <v>7</v>
      </c>
      <c r="C335" s="2" t="s">
        <v>33</v>
      </c>
      <c r="D335" s="16">
        <v>250</v>
      </c>
      <c r="E335" s="2" t="s">
        <v>9</v>
      </c>
      <c r="F335" s="2" t="s">
        <v>34</v>
      </c>
      <c r="G335" s="16">
        <v>465985</v>
      </c>
      <c r="H335" s="32">
        <f>IF(F335="USD",VLOOKUP(A335,'FOREX CONV'!$A$2:$F$871,2,FALSE),IF(F335="GBP",VLOOKUP(A335,'FOREX CONV'!$A$2:$F$871,3,FALSE),IF(F335="EUR",VLOOKUP(A335,'FOREX CONV'!$A$2:$F$871,4,FALSE),IF(F335="YEN",VLOOKUP(A335,'FOREX CONV'!$A$2:$F$871,5,FALSE),1))))</f>
        <v>1</v>
      </c>
      <c r="I335" s="33">
        <f t="shared" si="5"/>
        <v>465985</v>
      </c>
      <c r="J335" t="str">
        <f>VLOOKUP(C335,'REGION CLASSIFICATION'!$A$2:$B$67,2,FALSE)</f>
        <v>INDIA</v>
      </c>
    </row>
    <row r="336" spans="1:10" x14ac:dyDescent="0.35">
      <c r="A336" s="13">
        <v>41516</v>
      </c>
      <c r="B336" s="2" t="s">
        <v>7</v>
      </c>
      <c r="C336" s="2" t="s">
        <v>33</v>
      </c>
      <c r="D336" s="16">
        <v>250</v>
      </c>
      <c r="E336" s="2" t="s">
        <v>9</v>
      </c>
      <c r="F336" s="2" t="s">
        <v>34</v>
      </c>
      <c r="G336" s="16">
        <v>463485</v>
      </c>
      <c r="H336" s="32">
        <f>IF(F336="USD",VLOOKUP(A336,'FOREX CONV'!$A$2:$F$871,2,FALSE),IF(F336="GBP",VLOOKUP(A336,'FOREX CONV'!$A$2:$F$871,3,FALSE),IF(F336="EUR",VLOOKUP(A336,'FOREX CONV'!$A$2:$F$871,4,FALSE),IF(F336="YEN",VLOOKUP(A336,'FOREX CONV'!$A$2:$F$871,5,FALSE),1))))</f>
        <v>1</v>
      </c>
      <c r="I336" s="33">
        <f t="shared" si="5"/>
        <v>463485</v>
      </c>
      <c r="J336" t="str">
        <f>VLOOKUP(C336,'REGION CLASSIFICATION'!$A$2:$B$67,2,FALSE)</f>
        <v>INDIA</v>
      </c>
    </row>
    <row r="337" spans="1:10" x14ac:dyDescent="0.35">
      <c r="A337" s="13">
        <v>41403</v>
      </c>
      <c r="B337" s="2" t="s">
        <v>7</v>
      </c>
      <c r="C337" s="2" t="s">
        <v>33</v>
      </c>
      <c r="D337" s="16">
        <v>300</v>
      </c>
      <c r="E337" s="2" t="s">
        <v>9</v>
      </c>
      <c r="F337" s="2" t="s">
        <v>34</v>
      </c>
      <c r="G337" s="16">
        <v>551682</v>
      </c>
      <c r="H337" s="32">
        <f>IF(F337="USD",VLOOKUP(A337,'FOREX CONV'!$A$2:$F$871,2,FALSE),IF(F337="GBP",VLOOKUP(A337,'FOREX CONV'!$A$2:$F$871,3,FALSE),IF(F337="EUR",VLOOKUP(A337,'FOREX CONV'!$A$2:$F$871,4,FALSE),IF(F337="YEN",VLOOKUP(A337,'FOREX CONV'!$A$2:$F$871,5,FALSE),1))))</f>
        <v>1</v>
      </c>
      <c r="I337" s="33">
        <f t="shared" si="5"/>
        <v>551682</v>
      </c>
      <c r="J337" t="str">
        <f>VLOOKUP(C337,'REGION CLASSIFICATION'!$A$2:$B$67,2,FALSE)</f>
        <v>INDIA</v>
      </c>
    </row>
    <row r="338" spans="1:10" x14ac:dyDescent="0.35">
      <c r="A338" s="13">
        <v>41603</v>
      </c>
      <c r="B338" s="2" t="s">
        <v>7</v>
      </c>
      <c r="C338" s="2" t="s">
        <v>33</v>
      </c>
      <c r="D338" s="16">
        <v>300</v>
      </c>
      <c r="E338" s="2" t="s">
        <v>9</v>
      </c>
      <c r="F338" s="2" t="s">
        <v>34</v>
      </c>
      <c r="G338" s="16">
        <v>564609</v>
      </c>
      <c r="H338" s="32">
        <f>IF(F338="USD",VLOOKUP(A338,'FOREX CONV'!$A$2:$F$871,2,FALSE),IF(F338="GBP",VLOOKUP(A338,'FOREX CONV'!$A$2:$F$871,3,FALSE),IF(F338="EUR",VLOOKUP(A338,'FOREX CONV'!$A$2:$F$871,4,FALSE),IF(F338="YEN",VLOOKUP(A338,'FOREX CONV'!$A$2:$F$871,5,FALSE),1))))</f>
        <v>1</v>
      </c>
      <c r="I338" s="33">
        <f t="shared" si="5"/>
        <v>564609</v>
      </c>
      <c r="J338" t="str">
        <f>VLOOKUP(C338,'REGION CLASSIFICATION'!$A$2:$B$67,2,FALSE)</f>
        <v>INDIA</v>
      </c>
    </row>
    <row r="339" spans="1:10" x14ac:dyDescent="0.35">
      <c r="A339" s="13">
        <v>41460</v>
      </c>
      <c r="B339" s="2" t="s">
        <v>7</v>
      </c>
      <c r="C339" s="2" t="s">
        <v>33</v>
      </c>
      <c r="D339" s="16">
        <v>350</v>
      </c>
      <c r="E339" s="2" t="s">
        <v>9</v>
      </c>
      <c r="F339" s="2" t="s">
        <v>34</v>
      </c>
      <c r="G339" s="16">
        <v>648879</v>
      </c>
      <c r="H339" s="32">
        <f>IF(F339="USD",VLOOKUP(A339,'FOREX CONV'!$A$2:$F$871,2,FALSE),IF(F339="GBP",VLOOKUP(A339,'FOREX CONV'!$A$2:$F$871,3,FALSE),IF(F339="EUR",VLOOKUP(A339,'FOREX CONV'!$A$2:$F$871,4,FALSE),IF(F339="YEN",VLOOKUP(A339,'FOREX CONV'!$A$2:$F$871,5,FALSE),1))))</f>
        <v>1</v>
      </c>
      <c r="I339" s="33">
        <f t="shared" si="5"/>
        <v>648879</v>
      </c>
      <c r="J339" t="str">
        <f>VLOOKUP(C339,'REGION CLASSIFICATION'!$A$2:$B$67,2,FALSE)</f>
        <v>INDIA</v>
      </c>
    </row>
    <row r="340" spans="1:10" x14ac:dyDescent="0.35">
      <c r="A340" s="13">
        <v>41536</v>
      </c>
      <c r="B340" s="2" t="s">
        <v>7</v>
      </c>
      <c r="C340" s="2" t="s">
        <v>33</v>
      </c>
      <c r="D340" s="16">
        <v>450</v>
      </c>
      <c r="E340" s="2" t="s">
        <v>9</v>
      </c>
      <c r="F340" s="2" t="s">
        <v>34</v>
      </c>
      <c r="G340" s="16">
        <v>834273</v>
      </c>
      <c r="H340" s="32">
        <f>IF(F340="USD",VLOOKUP(A340,'FOREX CONV'!$A$2:$F$871,2,FALSE),IF(F340="GBP",VLOOKUP(A340,'FOREX CONV'!$A$2:$F$871,3,FALSE),IF(F340="EUR",VLOOKUP(A340,'FOREX CONV'!$A$2:$F$871,4,FALSE),IF(F340="YEN",VLOOKUP(A340,'FOREX CONV'!$A$2:$F$871,5,FALSE),1))))</f>
        <v>1</v>
      </c>
      <c r="I340" s="33">
        <f t="shared" si="5"/>
        <v>834273</v>
      </c>
      <c r="J340" t="str">
        <f>VLOOKUP(C340,'REGION CLASSIFICATION'!$A$2:$B$67,2,FALSE)</f>
        <v>INDIA</v>
      </c>
    </row>
    <row r="341" spans="1:10" x14ac:dyDescent="0.35">
      <c r="A341" s="13">
        <v>41492</v>
      </c>
      <c r="B341" s="2" t="s">
        <v>7</v>
      </c>
      <c r="C341" s="2" t="s">
        <v>33</v>
      </c>
      <c r="D341" s="16">
        <v>500</v>
      </c>
      <c r="E341" s="2" t="s">
        <v>9</v>
      </c>
      <c r="F341" s="2" t="s">
        <v>34</v>
      </c>
      <c r="G341" s="16">
        <v>926970</v>
      </c>
      <c r="H341" s="32">
        <f>IF(F341="USD",VLOOKUP(A341,'FOREX CONV'!$A$2:$F$871,2,FALSE),IF(F341="GBP",VLOOKUP(A341,'FOREX CONV'!$A$2:$F$871,3,FALSE),IF(F341="EUR",VLOOKUP(A341,'FOREX CONV'!$A$2:$F$871,4,FALSE),IF(F341="YEN",VLOOKUP(A341,'FOREX CONV'!$A$2:$F$871,5,FALSE),1))))</f>
        <v>1</v>
      </c>
      <c r="I341" s="33">
        <f t="shared" si="5"/>
        <v>926970</v>
      </c>
      <c r="J341" t="str">
        <f>VLOOKUP(C341,'REGION CLASSIFICATION'!$A$2:$B$67,2,FALSE)</f>
        <v>INDIA</v>
      </c>
    </row>
    <row r="342" spans="1:10" x14ac:dyDescent="0.35">
      <c r="A342" s="13">
        <v>41556</v>
      </c>
      <c r="B342" s="2" t="s">
        <v>7</v>
      </c>
      <c r="C342" s="2" t="s">
        <v>33</v>
      </c>
      <c r="D342" s="16">
        <v>500</v>
      </c>
      <c r="E342" s="2" t="s">
        <v>9</v>
      </c>
      <c r="F342" s="2" t="s">
        <v>34</v>
      </c>
      <c r="G342" s="16">
        <v>926970</v>
      </c>
      <c r="H342" s="32">
        <f>IF(F342="USD",VLOOKUP(A342,'FOREX CONV'!$A$2:$F$871,2,FALSE),IF(F342="GBP",VLOOKUP(A342,'FOREX CONV'!$A$2:$F$871,3,FALSE),IF(F342="EUR",VLOOKUP(A342,'FOREX CONV'!$A$2:$F$871,4,FALSE),IF(F342="YEN",VLOOKUP(A342,'FOREX CONV'!$A$2:$F$871,5,FALSE),1))))</f>
        <v>1</v>
      </c>
      <c r="I342" s="33">
        <f t="shared" si="5"/>
        <v>926970</v>
      </c>
      <c r="J342" t="str">
        <f>VLOOKUP(C342,'REGION CLASSIFICATION'!$A$2:$B$67,2,FALSE)</f>
        <v>INDIA</v>
      </c>
    </row>
    <row r="343" spans="1:10" x14ac:dyDescent="0.35">
      <c r="A343" s="13">
        <v>41639</v>
      </c>
      <c r="B343" s="2" t="s">
        <v>7</v>
      </c>
      <c r="C343" s="2" t="s">
        <v>33</v>
      </c>
      <c r="D343" s="16">
        <v>500</v>
      </c>
      <c r="E343" s="2" t="s">
        <v>9</v>
      </c>
      <c r="F343" s="2" t="s">
        <v>34</v>
      </c>
      <c r="G343" s="16">
        <v>941015</v>
      </c>
      <c r="H343" s="32">
        <f>IF(F343="USD",VLOOKUP(A343,'FOREX CONV'!$A$2:$F$871,2,FALSE),IF(F343="GBP",VLOOKUP(A343,'FOREX CONV'!$A$2:$F$871,3,FALSE),IF(F343="EUR",VLOOKUP(A343,'FOREX CONV'!$A$2:$F$871,4,FALSE),IF(F343="YEN",VLOOKUP(A343,'FOREX CONV'!$A$2:$F$871,5,FALSE),1))))</f>
        <v>1</v>
      </c>
      <c r="I343" s="33">
        <f t="shared" si="5"/>
        <v>941015</v>
      </c>
      <c r="J343" t="str">
        <f>VLOOKUP(C343,'REGION CLASSIFICATION'!$A$2:$B$67,2,FALSE)</f>
        <v>INDIA</v>
      </c>
    </row>
    <row r="344" spans="1:10" x14ac:dyDescent="0.35">
      <c r="A344" s="13">
        <v>41540</v>
      </c>
      <c r="B344" s="2" t="s">
        <v>7</v>
      </c>
      <c r="C344" s="2" t="s">
        <v>33</v>
      </c>
      <c r="D344" s="16">
        <v>1000</v>
      </c>
      <c r="E344" s="2" t="s">
        <v>9</v>
      </c>
      <c r="F344" s="2" t="s">
        <v>34</v>
      </c>
      <c r="G344" s="16">
        <v>1891019</v>
      </c>
      <c r="H344" s="32">
        <f>IF(F344="USD",VLOOKUP(A344,'FOREX CONV'!$A$2:$F$871,2,FALSE),IF(F344="GBP",VLOOKUP(A344,'FOREX CONV'!$A$2:$F$871,3,FALSE),IF(F344="EUR",VLOOKUP(A344,'FOREX CONV'!$A$2:$F$871,4,FALSE),IF(F344="YEN",VLOOKUP(A344,'FOREX CONV'!$A$2:$F$871,5,FALSE),1))))</f>
        <v>1</v>
      </c>
      <c r="I344" s="33">
        <f t="shared" si="5"/>
        <v>1891019</v>
      </c>
      <c r="J344" t="str">
        <f>VLOOKUP(C344,'REGION CLASSIFICATION'!$A$2:$B$67,2,FALSE)</f>
        <v>INDIA</v>
      </c>
    </row>
    <row r="345" spans="1:10" x14ac:dyDescent="0.35">
      <c r="A345" s="13">
        <v>41604</v>
      </c>
      <c r="B345" s="2" t="s">
        <v>7</v>
      </c>
      <c r="C345" s="2" t="s">
        <v>33</v>
      </c>
      <c r="D345" s="16">
        <v>1000</v>
      </c>
      <c r="E345" s="2" t="s">
        <v>9</v>
      </c>
      <c r="F345" s="2" t="s">
        <v>34</v>
      </c>
      <c r="G345" s="16">
        <v>1880030</v>
      </c>
      <c r="H345" s="32">
        <f>IF(F345="USD",VLOOKUP(A345,'FOREX CONV'!$A$2:$F$871,2,FALSE),IF(F345="GBP",VLOOKUP(A345,'FOREX CONV'!$A$2:$F$871,3,FALSE),IF(F345="EUR",VLOOKUP(A345,'FOREX CONV'!$A$2:$F$871,4,FALSE),IF(F345="YEN",VLOOKUP(A345,'FOREX CONV'!$A$2:$F$871,5,FALSE),1))))</f>
        <v>1</v>
      </c>
      <c r="I345" s="33">
        <f t="shared" si="5"/>
        <v>1880030</v>
      </c>
      <c r="J345" t="str">
        <f>VLOOKUP(C345,'REGION CLASSIFICATION'!$A$2:$B$67,2,FALSE)</f>
        <v>INDIA</v>
      </c>
    </row>
    <row r="346" spans="1:10" x14ac:dyDescent="0.35">
      <c r="A346" s="13">
        <v>41565</v>
      </c>
      <c r="B346" s="2" t="s">
        <v>7</v>
      </c>
      <c r="C346" s="2" t="s">
        <v>33</v>
      </c>
      <c r="D346" s="16">
        <v>1500</v>
      </c>
      <c r="E346" s="2" t="s">
        <v>9</v>
      </c>
      <c r="F346" s="2" t="s">
        <v>34</v>
      </c>
      <c r="G346" s="16">
        <v>2785545</v>
      </c>
      <c r="H346" s="32">
        <f>IF(F346="USD",VLOOKUP(A346,'FOREX CONV'!$A$2:$F$871,2,FALSE),IF(F346="GBP",VLOOKUP(A346,'FOREX CONV'!$A$2:$F$871,3,FALSE),IF(F346="EUR",VLOOKUP(A346,'FOREX CONV'!$A$2:$F$871,4,FALSE),IF(F346="YEN",VLOOKUP(A346,'FOREX CONV'!$A$2:$F$871,5,FALSE),1))))</f>
        <v>1</v>
      </c>
      <c r="I346" s="33">
        <f t="shared" si="5"/>
        <v>2785545</v>
      </c>
      <c r="J346" t="str">
        <f>VLOOKUP(C346,'REGION CLASSIFICATION'!$A$2:$B$67,2,FALSE)</f>
        <v>INDIA</v>
      </c>
    </row>
    <row r="347" spans="1:10" x14ac:dyDescent="0.35">
      <c r="A347" s="13">
        <v>41504</v>
      </c>
      <c r="B347" s="2" t="s">
        <v>7</v>
      </c>
      <c r="C347" s="2" t="s">
        <v>33</v>
      </c>
      <c r="D347" s="16">
        <v>2000</v>
      </c>
      <c r="E347" s="2" t="s">
        <v>9</v>
      </c>
      <c r="F347" s="2" t="s">
        <v>34</v>
      </c>
      <c r="G347" s="16">
        <v>3687880</v>
      </c>
      <c r="H347" s="32">
        <f>IF(F347="USD",VLOOKUP(A347,'FOREX CONV'!$A$2:$F$871,2,FALSE),IF(F347="GBP",VLOOKUP(A347,'FOREX CONV'!$A$2:$F$871,3,FALSE),IF(F347="EUR",VLOOKUP(A347,'FOREX CONV'!$A$2:$F$871,4,FALSE),IF(F347="YEN",VLOOKUP(A347,'FOREX CONV'!$A$2:$F$871,5,FALSE),1))))</f>
        <v>1</v>
      </c>
      <c r="I347" s="33">
        <f t="shared" si="5"/>
        <v>3687880</v>
      </c>
      <c r="J347" t="str">
        <f>VLOOKUP(C347,'REGION CLASSIFICATION'!$A$2:$B$67,2,FALSE)</f>
        <v>INDIA</v>
      </c>
    </row>
    <row r="348" spans="1:10" x14ac:dyDescent="0.35">
      <c r="A348" s="13">
        <v>41578</v>
      </c>
      <c r="B348" s="2" t="s">
        <v>7</v>
      </c>
      <c r="C348" s="2" t="s">
        <v>33</v>
      </c>
      <c r="D348" s="16">
        <v>3000</v>
      </c>
      <c r="E348" s="2" t="s">
        <v>9</v>
      </c>
      <c r="F348" s="2" t="s">
        <v>34</v>
      </c>
      <c r="G348" s="16">
        <v>5724630</v>
      </c>
      <c r="H348" s="32">
        <f>IF(F348="USD",VLOOKUP(A348,'FOREX CONV'!$A$2:$F$871,2,FALSE),IF(F348="GBP",VLOOKUP(A348,'FOREX CONV'!$A$2:$F$871,3,FALSE),IF(F348="EUR",VLOOKUP(A348,'FOREX CONV'!$A$2:$F$871,4,FALSE),IF(F348="YEN",VLOOKUP(A348,'FOREX CONV'!$A$2:$F$871,5,FALSE),1))))</f>
        <v>1</v>
      </c>
      <c r="I348" s="33">
        <f t="shared" si="5"/>
        <v>5724630</v>
      </c>
      <c r="J348" t="str">
        <f>VLOOKUP(C348,'REGION CLASSIFICATION'!$A$2:$B$67,2,FALSE)</f>
        <v>INDIA</v>
      </c>
    </row>
    <row r="349" spans="1:10" x14ac:dyDescent="0.35">
      <c r="A349" s="13">
        <v>41473</v>
      </c>
      <c r="B349" s="2" t="s">
        <v>15</v>
      </c>
      <c r="C349" s="2" t="s">
        <v>33</v>
      </c>
      <c r="D349" s="16">
        <v>1</v>
      </c>
      <c r="E349" s="2" t="s">
        <v>9</v>
      </c>
      <c r="F349" s="2" t="s">
        <v>34</v>
      </c>
      <c r="G349" s="16">
        <v>8023</v>
      </c>
      <c r="H349" s="32">
        <f>IF(F349="USD",VLOOKUP(A349,'FOREX CONV'!$A$2:$F$871,2,FALSE),IF(F349="GBP",VLOOKUP(A349,'FOREX CONV'!$A$2:$F$871,3,FALSE),IF(F349="EUR",VLOOKUP(A349,'FOREX CONV'!$A$2:$F$871,4,FALSE),IF(F349="YEN",VLOOKUP(A349,'FOREX CONV'!$A$2:$F$871,5,FALSE),1))))</f>
        <v>1</v>
      </c>
      <c r="I349" s="33">
        <f t="shared" si="5"/>
        <v>8023</v>
      </c>
      <c r="J349" t="str">
        <f>VLOOKUP(C349,'REGION CLASSIFICATION'!$A$2:$B$67,2,FALSE)</f>
        <v>INDIA</v>
      </c>
    </row>
    <row r="350" spans="1:10" x14ac:dyDescent="0.35">
      <c r="A350" s="13">
        <v>41627</v>
      </c>
      <c r="B350" s="2" t="s">
        <v>15</v>
      </c>
      <c r="C350" s="2" t="s">
        <v>33</v>
      </c>
      <c r="D350" s="16">
        <v>2</v>
      </c>
      <c r="E350" s="2" t="s">
        <v>9</v>
      </c>
      <c r="F350" s="2" t="s">
        <v>34</v>
      </c>
      <c r="G350" s="16">
        <v>14097</v>
      </c>
      <c r="H350" s="32">
        <f>IF(F350="USD",VLOOKUP(A350,'FOREX CONV'!$A$2:$F$871,2,FALSE),IF(F350="GBP",VLOOKUP(A350,'FOREX CONV'!$A$2:$F$871,3,FALSE),IF(F350="EUR",VLOOKUP(A350,'FOREX CONV'!$A$2:$F$871,4,FALSE),IF(F350="YEN",VLOOKUP(A350,'FOREX CONV'!$A$2:$F$871,5,FALSE),1))))</f>
        <v>1</v>
      </c>
      <c r="I350" s="33">
        <f t="shared" si="5"/>
        <v>14097</v>
      </c>
      <c r="J350" t="str">
        <f>VLOOKUP(C350,'REGION CLASSIFICATION'!$A$2:$B$67,2,FALSE)</f>
        <v>INDIA</v>
      </c>
    </row>
    <row r="351" spans="1:10" x14ac:dyDescent="0.35">
      <c r="A351" s="13">
        <v>41411</v>
      </c>
      <c r="B351" s="2" t="s">
        <v>15</v>
      </c>
      <c r="C351" s="2" t="s">
        <v>33</v>
      </c>
      <c r="D351" s="16">
        <v>125</v>
      </c>
      <c r="E351" s="2" t="s">
        <v>9</v>
      </c>
      <c r="F351" s="2" t="s">
        <v>34</v>
      </c>
      <c r="G351" s="16">
        <v>371327</v>
      </c>
      <c r="H351" s="32">
        <f>IF(F351="USD",VLOOKUP(A351,'FOREX CONV'!$A$2:$F$871,2,FALSE),IF(F351="GBP",VLOOKUP(A351,'FOREX CONV'!$A$2:$F$871,3,FALSE),IF(F351="EUR",VLOOKUP(A351,'FOREX CONV'!$A$2:$F$871,4,FALSE),IF(F351="YEN",VLOOKUP(A351,'FOREX CONV'!$A$2:$F$871,5,FALSE),1))))</f>
        <v>1</v>
      </c>
      <c r="I351" s="33">
        <f t="shared" si="5"/>
        <v>371327</v>
      </c>
      <c r="J351" t="str">
        <f>VLOOKUP(C351,'REGION CLASSIFICATION'!$A$2:$B$67,2,FALSE)</f>
        <v>INDIA</v>
      </c>
    </row>
    <row r="352" spans="1:10" x14ac:dyDescent="0.35">
      <c r="A352" s="13">
        <v>41538</v>
      </c>
      <c r="B352" s="2" t="s">
        <v>15</v>
      </c>
      <c r="C352" s="2" t="s">
        <v>33</v>
      </c>
      <c r="D352" s="16">
        <v>500</v>
      </c>
      <c r="E352" s="2" t="s">
        <v>9</v>
      </c>
      <c r="F352" s="2" t="s">
        <v>34</v>
      </c>
      <c r="G352" s="16">
        <v>1423421</v>
      </c>
      <c r="H352" s="32">
        <f>IF(F352="USD",VLOOKUP(A352,'FOREX CONV'!$A$2:$F$871,2,FALSE),IF(F352="GBP",VLOOKUP(A352,'FOREX CONV'!$A$2:$F$871,3,FALSE),IF(F352="EUR",VLOOKUP(A352,'FOREX CONV'!$A$2:$F$871,4,FALSE),IF(F352="YEN",VLOOKUP(A352,'FOREX CONV'!$A$2:$F$871,5,FALSE),1))))</f>
        <v>1</v>
      </c>
      <c r="I352" s="33">
        <f t="shared" si="5"/>
        <v>1423421</v>
      </c>
      <c r="J352" t="str">
        <f>VLOOKUP(C352,'REGION CLASSIFICATION'!$A$2:$B$67,2,FALSE)</f>
        <v>INDIA</v>
      </c>
    </row>
    <row r="353" spans="1:10" x14ac:dyDescent="0.35">
      <c r="A353" s="13">
        <v>41482</v>
      </c>
      <c r="B353" s="2" t="s">
        <v>15</v>
      </c>
      <c r="C353" s="2" t="s">
        <v>33</v>
      </c>
      <c r="D353" s="16">
        <v>675</v>
      </c>
      <c r="E353" s="2" t="s">
        <v>9</v>
      </c>
      <c r="F353" s="2" t="s">
        <v>34</v>
      </c>
      <c r="G353" s="16">
        <v>2324664</v>
      </c>
      <c r="H353" s="32">
        <f>IF(F353="USD",VLOOKUP(A353,'FOREX CONV'!$A$2:$F$871,2,FALSE),IF(F353="GBP",VLOOKUP(A353,'FOREX CONV'!$A$2:$F$871,3,FALSE),IF(F353="EUR",VLOOKUP(A353,'FOREX CONV'!$A$2:$F$871,4,FALSE),IF(F353="YEN",VLOOKUP(A353,'FOREX CONV'!$A$2:$F$871,5,FALSE),1))))</f>
        <v>1</v>
      </c>
      <c r="I353" s="33">
        <f t="shared" si="5"/>
        <v>2324664</v>
      </c>
      <c r="J353" t="str">
        <f>VLOOKUP(C353,'REGION CLASSIFICATION'!$A$2:$B$67,2,FALSE)</f>
        <v>INDIA</v>
      </c>
    </row>
    <row r="354" spans="1:10" x14ac:dyDescent="0.35">
      <c r="A354" s="13">
        <v>41484</v>
      </c>
      <c r="B354" s="2" t="s">
        <v>15</v>
      </c>
      <c r="C354" s="2" t="s">
        <v>33</v>
      </c>
      <c r="D354" s="16">
        <v>875</v>
      </c>
      <c r="E354" s="2" t="s">
        <v>9</v>
      </c>
      <c r="F354" s="2" t="s">
        <v>34</v>
      </c>
      <c r="G354" s="16">
        <v>2858017</v>
      </c>
      <c r="H354" s="32">
        <f>IF(F354="USD",VLOOKUP(A354,'FOREX CONV'!$A$2:$F$871,2,FALSE),IF(F354="GBP",VLOOKUP(A354,'FOREX CONV'!$A$2:$F$871,3,FALSE),IF(F354="EUR",VLOOKUP(A354,'FOREX CONV'!$A$2:$F$871,4,FALSE),IF(F354="YEN",VLOOKUP(A354,'FOREX CONV'!$A$2:$F$871,5,FALSE),1))))</f>
        <v>1</v>
      </c>
      <c r="I354" s="33">
        <f t="shared" si="5"/>
        <v>2858017</v>
      </c>
      <c r="J354" t="str">
        <f>VLOOKUP(C354,'REGION CLASSIFICATION'!$A$2:$B$67,2,FALSE)</f>
        <v>INDIA</v>
      </c>
    </row>
    <row r="355" spans="1:10" x14ac:dyDescent="0.35">
      <c r="A355" s="13">
        <v>41436</v>
      </c>
      <c r="B355" s="2" t="s">
        <v>15</v>
      </c>
      <c r="C355" s="2" t="s">
        <v>33</v>
      </c>
      <c r="D355" s="16">
        <v>2000</v>
      </c>
      <c r="E355" s="2" t="s">
        <v>9</v>
      </c>
      <c r="F355" s="2" t="s">
        <v>34</v>
      </c>
      <c r="G355" s="16">
        <v>5214628</v>
      </c>
      <c r="H355" s="32">
        <f>IF(F355="USD",VLOOKUP(A355,'FOREX CONV'!$A$2:$F$871,2,FALSE),IF(F355="GBP",VLOOKUP(A355,'FOREX CONV'!$A$2:$F$871,3,FALSE),IF(F355="EUR",VLOOKUP(A355,'FOREX CONV'!$A$2:$F$871,4,FALSE),IF(F355="YEN",VLOOKUP(A355,'FOREX CONV'!$A$2:$F$871,5,FALSE),1))))</f>
        <v>1</v>
      </c>
      <c r="I355" s="33">
        <f t="shared" si="5"/>
        <v>5214628</v>
      </c>
      <c r="J355" t="str">
        <f>VLOOKUP(C355,'REGION CLASSIFICATION'!$A$2:$B$67,2,FALSE)</f>
        <v>INDIA</v>
      </c>
    </row>
    <row r="356" spans="1:10" x14ac:dyDescent="0.35">
      <c r="A356" s="13">
        <v>41485</v>
      </c>
      <c r="B356" s="2" t="s">
        <v>15</v>
      </c>
      <c r="C356" s="2" t="s">
        <v>33</v>
      </c>
      <c r="D356" s="16">
        <v>2000</v>
      </c>
      <c r="E356" s="2" t="s">
        <v>9</v>
      </c>
      <c r="F356" s="2" t="s">
        <v>34</v>
      </c>
      <c r="G356" s="16">
        <v>5680217</v>
      </c>
      <c r="H356" s="32">
        <f>IF(F356="USD",VLOOKUP(A356,'FOREX CONV'!$A$2:$F$871,2,FALSE),IF(F356="GBP",VLOOKUP(A356,'FOREX CONV'!$A$2:$F$871,3,FALSE),IF(F356="EUR",VLOOKUP(A356,'FOREX CONV'!$A$2:$F$871,4,FALSE),IF(F356="YEN",VLOOKUP(A356,'FOREX CONV'!$A$2:$F$871,5,FALSE),1))))</f>
        <v>1</v>
      </c>
      <c r="I356" s="33">
        <f t="shared" si="5"/>
        <v>5680217</v>
      </c>
      <c r="J356" t="str">
        <f>VLOOKUP(C356,'REGION CLASSIFICATION'!$A$2:$B$67,2,FALSE)</f>
        <v>INDIA</v>
      </c>
    </row>
    <row r="357" spans="1:10" x14ac:dyDescent="0.35">
      <c r="A357" s="13">
        <v>41660</v>
      </c>
      <c r="B357" s="2" t="s">
        <v>15</v>
      </c>
      <c r="C357" s="5" t="s">
        <v>33</v>
      </c>
      <c r="D357" s="17">
        <v>2000</v>
      </c>
      <c r="E357" s="5" t="s">
        <v>9</v>
      </c>
      <c r="F357" s="5" t="s">
        <v>34</v>
      </c>
      <c r="G357" s="17">
        <v>5993957</v>
      </c>
      <c r="H357" s="32">
        <f>IF(F357="USD",VLOOKUP(A357,'FOREX CONV'!$A$2:$F$871,2,FALSE),IF(F357="GBP",VLOOKUP(A357,'FOREX CONV'!$A$2:$F$871,3,FALSE),IF(F357="EUR",VLOOKUP(A357,'FOREX CONV'!$A$2:$F$871,4,FALSE),IF(F357="YEN",VLOOKUP(A357,'FOREX CONV'!$A$2:$F$871,5,FALSE),1))))</f>
        <v>1</v>
      </c>
      <c r="I357" s="33">
        <f t="shared" si="5"/>
        <v>5993957</v>
      </c>
      <c r="J357" t="str">
        <f>VLOOKUP(C357,'REGION CLASSIFICATION'!$A$2:$B$67,2,FALSE)</f>
        <v>INDIA</v>
      </c>
    </row>
    <row r="358" spans="1:10" x14ac:dyDescent="0.35">
      <c r="A358" s="13">
        <v>41520</v>
      </c>
      <c r="B358" s="2" t="s">
        <v>15</v>
      </c>
      <c r="C358" s="2" t="s">
        <v>33</v>
      </c>
      <c r="D358" s="16">
        <v>3000</v>
      </c>
      <c r="E358" s="2" t="s">
        <v>9</v>
      </c>
      <c r="F358" s="2" t="s">
        <v>34</v>
      </c>
      <c r="G358" s="16">
        <v>8049361</v>
      </c>
      <c r="H358" s="32">
        <f>IF(F358="USD",VLOOKUP(A358,'FOREX CONV'!$A$2:$F$871,2,FALSE),IF(F358="GBP",VLOOKUP(A358,'FOREX CONV'!$A$2:$F$871,3,FALSE),IF(F358="EUR",VLOOKUP(A358,'FOREX CONV'!$A$2:$F$871,4,FALSE),IF(F358="YEN",VLOOKUP(A358,'FOREX CONV'!$A$2:$F$871,5,FALSE),1))))</f>
        <v>1</v>
      </c>
      <c r="I358" s="33">
        <f t="shared" si="5"/>
        <v>8049361</v>
      </c>
      <c r="J358" t="str">
        <f>VLOOKUP(C358,'REGION CLASSIFICATION'!$A$2:$B$67,2,FALSE)</f>
        <v>INDIA</v>
      </c>
    </row>
    <row r="359" spans="1:10" x14ac:dyDescent="0.35">
      <c r="A359" s="13">
        <v>41608</v>
      </c>
      <c r="B359" s="2" t="s">
        <v>15</v>
      </c>
      <c r="C359" s="2" t="s">
        <v>33</v>
      </c>
      <c r="D359" s="16">
        <v>3000</v>
      </c>
      <c r="E359" s="2" t="s">
        <v>9</v>
      </c>
      <c r="F359" s="2" t="s">
        <v>34</v>
      </c>
      <c r="G359" s="16">
        <v>7834028</v>
      </c>
      <c r="H359" s="32">
        <f>IF(F359="USD",VLOOKUP(A359,'FOREX CONV'!$A$2:$F$871,2,FALSE),IF(F359="GBP",VLOOKUP(A359,'FOREX CONV'!$A$2:$F$871,3,FALSE),IF(F359="EUR",VLOOKUP(A359,'FOREX CONV'!$A$2:$F$871,4,FALSE),IF(F359="YEN",VLOOKUP(A359,'FOREX CONV'!$A$2:$F$871,5,FALSE),1))))</f>
        <v>1</v>
      </c>
      <c r="I359" s="33">
        <f t="shared" si="5"/>
        <v>7834028</v>
      </c>
      <c r="J359" t="str">
        <f>VLOOKUP(C359,'REGION CLASSIFICATION'!$A$2:$B$67,2,FALSE)</f>
        <v>INDIA</v>
      </c>
    </row>
    <row r="360" spans="1:10" x14ac:dyDescent="0.35">
      <c r="A360" s="13">
        <v>41591</v>
      </c>
      <c r="B360" s="2" t="s">
        <v>15</v>
      </c>
      <c r="C360" s="2" t="s">
        <v>33</v>
      </c>
      <c r="D360" s="16">
        <v>5000</v>
      </c>
      <c r="E360" s="2" t="s">
        <v>9</v>
      </c>
      <c r="F360" s="2" t="s">
        <v>34</v>
      </c>
      <c r="G360" s="16">
        <v>13056714</v>
      </c>
      <c r="H360" s="32">
        <f>IF(F360="USD",VLOOKUP(A360,'FOREX CONV'!$A$2:$F$871,2,FALSE),IF(F360="GBP",VLOOKUP(A360,'FOREX CONV'!$A$2:$F$871,3,FALSE),IF(F360="EUR",VLOOKUP(A360,'FOREX CONV'!$A$2:$F$871,4,FALSE),IF(F360="YEN",VLOOKUP(A360,'FOREX CONV'!$A$2:$F$871,5,FALSE),1))))</f>
        <v>1</v>
      </c>
      <c r="I360" s="33">
        <f t="shared" si="5"/>
        <v>13056714</v>
      </c>
      <c r="J360" t="str">
        <f>VLOOKUP(C360,'REGION CLASSIFICATION'!$A$2:$B$67,2,FALSE)</f>
        <v>INDIA</v>
      </c>
    </row>
    <row r="361" spans="1:10" x14ac:dyDescent="0.35">
      <c r="A361" s="13">
        <v>41555</v>
      </c>
      <c r="B361" s="2" t="s">
        <v>13</v>
      </c>
      <c r="C361" s="2" t="s">
        <v>33</v>
      </c>
      <c r="D361" s="16">
        <v>2</v>
      </c>
      <c r="E361" s="2" t="s">
        <v>9</v>
      </c>
      <c r="F361" s="2" t="s">
        <v>34</v>
      </c>
      <c r="G361" s="16">
        <v>30047</v>
      </c>
      <c r="H361" s="32">
        <f>IF(F361="USD",VLOOKUP(A361,'FOREX CONV'!$A$2:$F$871,2,FALSE),IF(F361="GBP",VLOOKUP(A361,'FOREX CONV'!$A$2:$F$871,3,FALSE),IF(F361="EUR",VLOOKUP(A361,'FOREX CONV'!$A$2:$F$871,4,FALSE),IF(F361="YEN",VLOOKUP(A361,'FOREX CONV'!$A$2:$F$871,5,FALSE),1))))</f>
        <v>1</v>
      </c>
      <c r="I361" s="33">
        <f t="shared" si="5"/>
        <v>30047</v>
      </c>
      <c r="J361" t="str">
        <f>VLOOKUP(C361,'REGION CLASSIFICATION'!$A$2:$B$67,2,FALSE)</f>
        <v>INDIA</v>
      </c>
    </row>
    <row r="362" spans="1:10" x14ac:dyDescent="0.35">
      <c r="A362" s="13">
        <v>41374</v>
      </c>
      <c r="B362" s="2" t="s">
        <v>13</v>
      </c>
      <c r="C362" s="2" t="s">
        <v>33</v>
      </c>
      <c r="D362" s="16">
        <v>5</v>
      </c>
      <c r="E362" s="2" t="s">
        <v>9</v>
      </c>
      <c r="F362" s="2" t="s">
        <v>34</v>
      </c>
      <c r="G362" s="16">
        <v>27247</v>
      </c>
      <c r="H362" s="32">
        <f>IF(F362="USD",VLOOKUP(A362,'FOREX CONV'!$A$2:$F$871,2,FALSE),IF(F362="GBP",VLOOKUP(A362,'FOREX CONV'!$A$2:$F$871,3,FALSE),IF(F362="EUR",VLOOKUP(A362,'FOREX CONV'!$A$2:$F$871,4,FALSE),IF(F362="YEN",VLOOKUP(A362,'FOREX CONV'!$A$2:$F$871,5,FALSE),1))))</f>
        <v>1</v>
      </c>
      <c r="I362" s="33">
        <f t="shared" si="5"/>
        <v>27247</v>
      </c>
      <c r="J362" t="str">
        <f>VLOOKUP(C362,'REGION CLASSIFICATION'!$A$2:$B$67,2,FALSE)</f>
        <v>INDIA</v>
      </c>
    </row>
    <row r="363" spans="1:10" x14ac:dyDescent="0.35">
      <c r="A363" s="13">
        <v>41440</v>
      </c>
      <c r="B363" s="2" t="s">
        <v>13</v>
      </c>
      <c r="C363" s="2" t="s">
        <v>33</v>
      </c>
      <c r="D363" s="16">
        <v>5</v>
      </c>
      <c r="E363" s="2" t="s">
        <v>9</v>
      </c>
      <c r="F363" s="2" t="s">
        <v>34</v>
      </c>
      <c r="G363" s="16">
        <v>27247</v>
      </c>
      <c r="H363" s="32">
        <f>IF(F363="USD",VLOOKUP(A363,'FOREX CONV'!$A$2:$F$871,2,FALSE),IF(F363="GBP",VLOOKUP(A363,'FOREX CONV'!$A$2:$F$871,3,FALSE),IF(F363="EUR",VLOOKUP(A363,'FOREX CONV'!$A$2:$F$871,4,FALSE),IF(F363="YEN",VLOOKUP(A363,'FOREX CONV'!$A$2:$F$871,5,FALSE),1))))</f>
        <v>1</v>
      </c>
      <c r="I363" s="33">
        <f t="shared" si="5"/>
        <v>27247</v>
      </c>
      <c r="J363" t="str">
        <f>VLOOKUP(C363,'REGION CLASSIFICATION'!$A$2:$B$67,2,FALSE)</f>
        <v>INDIA</v>
      </c>
    </row>
    <row r="364" spans="1:10" x14ac:dyDescent="0.35">
      <c r="A364" s="13">
        <v>41513</v>
      </c>
      <c r="B364" s="2" t="s">
        <v>13</v>
      </c>
      <c r="C364" s="2" t="s">
        <v>33</v>
      </c>
      <c r="D364" s="16">
        <v>5</v>
      </c>
      <c r="E364" s="2" t="s">
        <v>9</v>
      </c>
      <c r="F364" s="2" t="s">
        <v>34</v>
      </c>
      <c r="G364" s="16">
        <v>27247</v>
      </c>
      <c r="H364" s="32">
        <f>IF(F364="USD",VLOOKUP(A364,'FOREX CONV'!$A$2:$F$871,2,FALSE),IF(F364="GBP",VLOOKUP(A364,'FOREX CONV'!$A$2:$F$871,3,FALSE),IF(F364="EUR",VLOOKUP(A364,'FOREX CONV'!$A$2:$F$871,4,FALSE),IF(F364="YEN",VLOOKUP(A364,'FOREX CONV'!$A$2:$F$871,5,FALSE),1))))</f>
        <v>1</v>
      </c>
      <c r="I364" s="33">
        <f t="shared" si="5"/>
        <v>27247</v>
      </c>
      <c r="J364" t="str">
        <f>VLOOKUP(C364,'REGION CLASSIFICATION'!$A$2:$B$67,2,FALSE)</f>
        <v>INDIA</v>
      </c>
    </row>
    <row r="365" spans="1:10" x14ac:dyDescent="0.35">
      <c r="A365" s="13">
        <v>41626</v>
      </c>
      <c r="B365" s="2" t="s">
        <v>13</v>
      </c>
      <c r="C365" s="2" t="s">
        <v>33</v>
      </c>
      <c r="D365" s="16">
        <v>5</v>
      </c>
      <c r="E365" s="2" t="s">
        <v>9</v>
      </c>
      <c r="F365" s="2" t="s">
        <v>34</v>
      </c>
      <c r="G365" s="16">
        <v>27247</v>
      </c>
      <c r="H365" s="32">
        <f>IF(F365="USD",VLOOKUP(A365,'FOREX CONV'!$A$2:$F$871,2,FALSE),IF(F365="GBP",VLOOKUP(A365,'FOREX CONV'!$A$2:$F$871,3,FALSE),IF(F365="EUR",VLOOKUP(A365,'FOREX CONV'!$A$2:$F$871,4,FALSE),IF(F365="YEN",VLOOKUP(A365,'FOREX CONV'!$A$2:$F$871,5,FALSE),1))))</f>
        <v>1</v>
      </c>
      <c r="I365" s="33">
        <f t="shared" si="5"/>
        <v>27247</v>
      </c>
      <c r="J365" t="str">
        <f>VLOOKUP(C365,'REGION CLASSIFICATION'!$A$2:$B$67,2,FALSE)</f>
        <v>INDIA</v>
      </c>
    </row>
    <row r="366" spans="1:10" x14ac:dyDescent="0.35">
      <c r="A366" s="13">
        <v>41617</v>
      </c>
      <c r="B366" s="2" t="s">
        <v>13</v>
      </c>
      <c r="C366" s="2" t="s">
        <v>33</v>
      </c>
      <c r="D366" s="16">
        <v>10</v>
      </c>
      <c r="E366" s="2" t="s">
        <v>9</v>
      </c>
      <c r="F366" s="2" t="s">
        <v>34</v>
      </c>
      <c r="G366" s="16">
        <v>54495</v>
      </c>
      <c r="H366" s="32">
        <f>IF(F366="USD",VLOOKUP(A366,'FOREX CONV'!$A$2:$F$871,2,FALSE),IF(F366="GBP",VLOOKUP(A366,'FOREX CONV'!$A$2:$F$871,3,FALSE),IF(F366="EUR",VLOOKUP(A366,'FOREX CONV'!$A$2:$F$871,4,FALSE),IF(F366="YEN",VLOOKUP(A366,'FOREX CONV'!$A$2:$F$871,5,FALSE),1))))</f>
        <v>1</v>
      </c>
      <c r="I366" s="33">
        <f t="shared" si="5"/>
        <v>54495</v>
      </c>
      <c r="J366" t="str">
        <f>VLOOKUP(C366,'REGION CLASSIFICATION'!$A$2:$B$67,2,FALSE)</f>
        <v>INDIA</v>
      </c>
    </row>
    <row r="367" spans="1:10" x14ac:dyDescent="0.35">
      <c r="A367" s="13">
        <v>41440</v>
      </c>
      <c r="B367" s="2" t="s">
        <v>13</v>
      </c>
      <c r="C367" s="2" t="s">
        <v>33</v>
      </c>
      <c r="D367" s="16">
        <v>35</v>
      </c>
      <c r="E367" s="2" t="s">
        <v>9</v>
      </c>
      <c r="F367" s="2" t="s">
        <v>34</v>
      </c>
      <c r="G367" s="16">
        <v>190731</v>
      </c>
      <c r="H367" s="32">
        <f>IF(F367="USD",VLOOKUP(A367,'FOREX CONV'!$A$2:$F$871,2,FALSE),IF(F367="GBP",VLOOKUP(A367,'FOREX CONV'!$A$2:$F$871,3,FALSE),IF(F367="EUR",VLOOKUP(A367,'FOREX CONV'!$A$2:$F$871,4,FALSE),IF(F367="YEN",VLOOKUP(A367,'FOREX CONV'!$A$2:$F$871,5,FALSE),1))))</f>
        <v>1</v>
      </c>
      <c r="I367" s="33">
        <f t="shared" si="5"/>
        <v>190731</v>
      </c>
      <c r="J367" t="str">
        <f>VLOOKUP(C367,'REGION CLASSIFICATION'!$A$2:$B$67,2,FALSE)</f>
        <v>INDIA</v>
      </c>
    </row>
    <row r="368" spans="1:10" x14ac:dyDescent="0.35">
      <c r="A368" s="13">
        <v>41451</v>
      </c>
      <c r="B368" s="2" t="s">
        <v>13</v>
      </c>
      <c r="C368" s="2" t="s">
        <v>33</v>
      </c>
      <c r="D368" s="16">
        <v>50</v>
      </c>
      <c r="E368" s="2" t="s">
        <v>9</v>
      </c>
      <c r="F368" s="2" t="s">
        <v>34</v>
      </c>
      <c r="G368" s="16">
        <v>490161</v>
      </c>
      <c r="H368" s="32">
        <f>IF(F368="USD",VLOOKUP(A368,'FOREX CONV'!$A$2:$F$871,2,FALSE),IF(F368="GBP",VLOOKUP(A368,'FOREX CONV'!$A$2:$F$871,3,FALSE),IF(F368="EUR",VLOOKUP(A368,'FOREX CONV'!$A$2:$F$871,4,FALSE),IF(F368="YEN",VLOOKUP(A368,'FOREX CONV'!$A$2:$F$871,5,FALSE),1))))</f>
        <v>1</v>
      </c>
      <c r="I368" s="33">
        <f t="shared" si="5"/>
        <v>490161</v>
      </c>
      <c r="J368" t="str">
        <f>VLOOKUP(C368,'REGION CLASSIFICATION'!$A$2:$B$67,2,FALSE)</f>
        <v>INDIA</v>
      </c>
    </row>
    <row r="369" spans="1:10" x14ac:dyDescent="0.35">
      <c r="A369" s="13">
        <v>41684</v>
      </c>
      <c r="B369" s="2" t="s">
        <v>13</v>
      </c>
      <c r="C369" s="5" t="s">
        <v>33</v>
      </c>
      <c r="D369" s="17">
        <v>50</v>
      </c>
      <c r="E369" s="5" t="s">
        <v>9</v>
      </c>
      <c r="F369" s="5" t="s">
        <v>34</v>
      </c>
      <c r="G369" s="17">
        <v>706210</v>
      </c>
      <c r="H369" s="32">
        <f>IF(F369="USD",VLOOKUP(A369,'FOREX CONV'!$A$2:$F$871,2,FALSE),IF(F369="GBP",VLOOKUP(A369,'FOREX CONV'!$A$2:$F$871,3,FALSE),IF(F369="EUR",VLOOKUP(A369,'FOREX CONV'!$A$2:$F$871,4,FALSE),IF(F369="YEN",VLOOKUP(A369,'FOREX CONV'!$A$2:$F$871,5,FALSE),1))))</f>
        <v>1</v>
      </c>
      <c r="I369" s="33">
        <f t="shared" si="5"/>
        <v>706210</v>
      </c>
      <c r="J369" t="str">
        <f>VLOOKUP(C369,'REGION CLASSIFICATION'!$A$2:$B$67,2,FALSE)</f>
        <v>INDIA</v>
      </c>
    </row>
    <row r="370" spans="1:10" x14ac:dyDescent="0.35">
      <c r="A370" s="13">
        <v>41562</v>
      </c>
      <c r="B370" s="2" t="s">
        <v>13</v>
      </c>
      <c r="C370" s="2" t="s">
        <v>33</v>
      </c>
      <c r="D370" s="16">
        <v>60</v>
      </c>
      <c r="E370" s="2" t="s">
        <v>9</v>
      </c>
      <c r="F370" s="2" t="s">
        <v>34</v>
      </c>
      <c r="G370" s="16">
        <v>446968</v>
      </c>
      <c r="H370" s="32">
        <f>IF(F370="USD",VLOOKUP(A370,'FOREX CONV'!$A$2:$F$871,2,FALSE),IF(F370="GBP",VLOOKUP(A370,'FOREX CONV'!$A$2:$F$871,3,FALSE),IF(F370="EUR",VLOOKUP(A370,'FOREX CONV'!$A$2:$F$871,4,FALSE),IF(F370="YEN",VLOOKUP(A370,'FOREX CONV'!$A$2:$F$871,5,FALSE),1))))</f>
        <v>1</v>
      </c>
      <c r="I370" s="33">
        <f t="shared" si="5"/>
        <v>446968</v>
      </c>
      <c r="J370" t="str">
        <f>VLOOKUP(C370,'REGION CLASSIFICATION'!$A$2:$B$67,2,FALSE)</f>
        <v>INDIA</v>
      </c>
    </row>
    <row r="371" spans="1:10" x14ac:dyDescent="0.35">
      <c r="A371" s="13">
        <v>41628</v>
      </c>
      <c r="B371" s="2" t="s">
        <v>13</v>
      </c>
      <c r="C371" s="2" t="s">
        <v>33</v>
      </c>
      <c r="D371" s="16">
        <v>100</v>
      </c>
      <c r="E371" s="2" t="s">
        <v>9</v>
      </c>
      <c r="F371" s="2" t="s">
        <v>34</v>
      </c>
      <c r="G371" s="16">
        <v>1428006</v>
      </c>
      <c r="H371" s="32">
        <f>IF(F371="USD",VLOOKUP(A371,'FOREX CONV'!$A$2:$F$871,2,FALSE),IF(F371="GBP",VLOOKUP(A371,'FOREX CONV'!$A$2:$F$871,3,FALSE),IF(F371="EUR",VLOOKUP(A371,'FOREX CONV'!$A$2:$F$871,4,FALSE),IF(F371="YEN",VLOOKUP(A371,'FOREX CONV'!$A$2:$F$871,5,FALSE),1))))</f>
        <v>1</v>
      </c>
      <c r="I371" s="33">
        <f t="shared" si="5"/>
        <v>1428006</v>
      </c>
      <c r="J371" t="str">
        <f>VLOOKUP(C371,'REGION CLASSIFICATION'!$A$2:$B$67,2,FALSE)</f>
        <v>INDIA</v>
      </c>
    </row>
    <row r="372" spans="1:10" x14ac:dyDescent="0.35">
      <c r="A372" s="13">
        <v>41537</v>
      </c>
      <c r="B372" s="2" t="s">
        <v>13</v>
      </c>
      <c r="C372" s="2" t="s">
        <v>33</v>
      </c>
      <c r="D372" s="16">
        <v>180</v>
      </c>
      <c r="E372" s="2" t="s">
        <v>9</v>
      </c>
      <c r="F372" s="2" t="s">
        <v>34</v>
      </c>
      <c r="G372" s="16">
        <v>1340904</v>
      </c>
      <c r="H372" s="32">
        <f>IF(F372="USD",VLOOKUP(A372,'FOREX CONV'!$A$2:$F$871,2,FALSE),IF(F372="GBP",VLOOKUP(A372,'FOREX CONV'!$A$2:$F$871,3,FALSE),IF(F372="EUR",VLOOKUP(A372,'FOREX CONV'!$A$2:$F$871,4,FALSE),IF(F372="YEN",VLOOKUP(A372,'FOREX CONV'!$A$2:$F$871,5,FALSE),1))))</f>
        <v>1</v>
      </c>
      <c r="I372" s="33">
        <f t="shared" si="5"/>
        <v>1340904</v>
      </c>
      <c r="J372" t="str">
        <f>VLOOKUP(C372,'REGION CLASSIFICATION'!$A$2:$B$67,2,FALSE)</f>
        <v>INDIA</v>
      </c>
    </row>
    <row r="373" spans="1:10" x14ac:dyDescent="0.35">
      <c r="A373" s="13">
        <v>41707</v>
      </c>
      <c r="B373" s="2" t="s">
        <v>13</v>
      </c>
      <c r="C373" s="6" t="s">
        <v>33</v>
      </c>
      <c r="D373" s="18">
        <v>200</v>
      </c>
      <c r="E373" s="6" t="s">
        <v>9</v>
      </c>
      <c r="F373" s="6" t="s">
        <v>34</v>
      </c>
      <c r="G373" s="18">
        <v>2095672</v>
      </c>
      <c r="H373" s="32">
        <f>IF(F373="USD",VLOOKUP(A373,'FOREX CONV'!$A$2:$F$871,2,FALSE),IF(F373="GBP",VLOOKUP(A373,'FOREX CONV'!$A$2:$F$871,3,FALSE),IF(F373="EUR",VLOOKUP(A373,'FOREX CONV'!$A$2:$F$871,4,FALSE),IF(F373="YEN",VLOOKUP(A373,'FOREX CONV'!$A$2:$F$871,5,FALSE),1))))</f>
        <v>1</v>
      </c>
      <c r="I373" s="33">
        <f t="shared" si="5"/>
        <v>2095672</v>
      </c>
      <c r="J373" t="str">
        <f>VLOOKUP(C373,'REGION CLASSIFICATION'!$A$2:$B$67,2,FALSE)</f>
        <v>INDIA</v>
      </c>
    </row>
    <row r="374" spans="1:10" x14ac:dyDescent="0.35">
      <c r="A374" s="13">
        <v>41634</v>
      </c>
      <c r="B374" s="2" t="s">
        <v>13</v>
      </c>
      <c r="C374" s="2" t="s">
        <v>33</v>
      </c>
      <c r="D374" s="16">
        <v>250</v>
      </c>
      <c r="E374" s="2" t="s">
        <v>9</v>
      </c>
      <c r="F374" s="2" t="s">
        <v>34</v>
      </c>
      <c r="G374" s="16">
        <v>2295000</v>
      </c>
      <c r="H374" s="32">
        <f>IF(F374="USD",VLOOKUP(A374,'FOREX CONV'!$A$2:$F$871,2,FALSE),IF(F374="GBP",VLOOKUP(A374,'FOREX CONV'!$A$2:$F$871,3,FALSE),IF(F374="EUR",VLOOKUP(A374,'FOREX CONV'!$A$2:$F$871,4,FALSE),IF(F374="YEN",VLOOKUP(A374,'FOREX CONV'!$A$2:$F$871,5,FALSE),1))))</f>
        <v>1</v>
      </c>
      <c r="I374" s="33">
        <f t="shared" si="5"/>
        <v>2295000</v>
      </c>
      <c r="J374" t="str">
        <f>VLOOKUP(C374,'REGION CLASSIFICATION'!$A$2:$B$67,2,FALSE)</f>
        <v>INDIA</v>
      </c>
    </row>
    <row r="375" spans="1:10" x14ac:dyDescent="0.35">
      <c r="A375" s="13">
        <v>41415</v>
      </c>
      <c r="B375" s="2" t="s">
        <v>13</v>
      </c>
      <c r="C375" s="2" t="s">
        <v>33</v>
      </c>
      <c r="D375" s="16">
        <v>400</v>
      </c>
      <c r="E375" s="2" t="s">
        <v>9</v>
      </c>
      <c r="F375" s="2" t="s">
        <v>34</v>
      </c>
      <c r="G375" s="16">
        <v>3855600</v>
      </c>
      <c r="H375" s="32">
        <f>IF(F375="USD",VLOOKUP(A375,'FOREX CONV'!$A$2:$F$871,2,FALSE),IF(F375="GBP",VLOOKUP(A375,'FOREX CONV'!$A$2:$F$871,3,FALSE),IF(F375="EUR",VLOOKUP(A375,'FOREX CONV'!$A$2:$F$871,4,FALSE),IF(F375="YEN",VLOOKUP(A375,'FOREX CONV'!$A$2:$F$871,5,FALSE),1))))</f>
        <v>1</v>
      </c>
      <c r="I375" s="33">
        <f t="shared" si="5"/>
        <v>3855600</v>
      </c>
      <c r="J375" t="str">
        <f>VLOOKUP(C375,'REGION CLASSIFICATION'!$A$2:$B$67,2,FALSE)</f>
        <v>INDIA</v>
      </c>
    </row>
    <row r="376" spans="1:10" x14ac:dyDescent="0.35">
      <c r="A376" s="13">
        <v>41402</v>
      </c>
      <c r="B376" s="2" t="s">
        <v>13</v>
      </c>
      <c r="C376" s="2" t="s">
        <v>33</v>
      </c>
      <c r="D376" s="16">
        <v>488</v>
      </c>
      <c r="E376" s="2" t="s">
        <v>9</v>
      </c>
      <c r="F376" s="2" t="s">
        <v>34</v>
      </c>
      <c r="G376" s="16">
        <v>3944250</v>
      </c>
      <c r="H376" s="32">
        <f>IF(F376="USD",VLOOKUP(A376,'FOREX CONV'!$A$2:$F$871,2,FALSE),IF(F376="GBP",VLOOKUP(A376,'FOREX CONV'!$A$2:$F$871,3,FALSE),IF(F376="EUR",VLOOKUP(A376,'FOREX CONV'!$A$2:$F$871,4,FALSE),IF(F376="YEN",VLOOKUP(A376,'FOREX CONV'!$A$2:$F$871,5,FALSE),1))))</f>
        <v>1</v>
      </c>
      <c r="I376" s="33">
        <f t="shared" si="5"/>
        <v>3944250</v>
      </c>
      <c r="J376" t="str">
        <f>VLOOKUP(C376,'REGION CLASSIFICATION'!$A$2:$B$67,2,FALSE)</f>
        <v>INDIA</v>
      </c>
    </row>
    <row r="377" spans="1:10" x14ac:dyDescent="0.35">
      <c r="A377" s="13">
        <v>41601</v>
      </c>
      <c r="B377" s="2" t="s">
        <v>25</v>
      </c>
      <c r="C377" s="2" t="s">
        <v>33</v>
      </c>
      <c r="D377" s="16">
        <v>10</v>
      </c>
      <c r="E377" s="2" t="s">
        <v>9</v>
      </c>
      <c r="F377" s="2" t="s">
        <v>34</v>
      </c>
      <c r="G377" s="16">
        <v>135036</v>
      </c>
      <c r="H377" s="32">
        <f>IF(F377="USD",VLOOKUP(A377,'FOREX CONV'!$A$2:$F$871,2,FALSE),IF(F377="GBP",VLOOKUP(A377,'FOREX CONV'!$A$2:$F$871,3,FALSE),IF(F377="EUR",VLOOKUP(A377,'FOREX CONV'!$A$2:$F$871,4,FALSE),IF(F377="YEN",VLOOKUP(A377,'FOREX CONV'!$A$2:$F$871,5,FALSE),1))))</f>
        <v>1</v>
      </c>
      <c r="I377" s="33">
        <f t="shared" si="5"/>
        <v>135036</v>
      </c>
      <c r="J377" t="str">
        <f>VLOOKUP(C377,'REGION CLASSIFICATION'!$A$2:$B$67,2,FALSE)</f>
        <v>INDIA</v>
      </c>
    </row>
    <row r="378" spans="1:10" x14ac:dyDescent="0.35">
      <c r="A378" s="13">
        <v>41418</v>
      </c>
      <c r="B378" s="2" t="s">
        <v>25</v>
      </c>
      <c r="C378" s="2" t="s">
        <v>33</v>
      </c>
      <c r="D378" s="16">
        <v>80</v>
      </c>
      <c r="E378" s="2" t="s">
        <v>9</v>
      </c>
      <c r="F378" s="2" t="s">
        <v>34</v>
      </c>
      <c r="G378" s="16">
        <v>2208548</v>
      </c>
      <c r="H378" s="32">
        <f>IF(F378="USD",VLOOKUP(A378,'FOREX CONV'!$A$2:$F$871,2,FALSE),IF(F378="GBP",VLOOKUP(A378,'FOREX CONV'!$A$2:$F$871,3,FALSE),IF(F378="EUR",VLOOKUP(A378,'FOREX CONV'!$A$2:$F$871,4,FALSE),IF(F378="YEN",VLOOKUP(A378,'FOREX CONV'!$A$2:$F$871,5,FALSE),1))))</f>
        <v>1</v>
      </c>
      <c r="I378" s="33">
        <f t="shared" si="5"/>
        <v>2208548</v>
      </c>
      <c r="J378" t="str">
        <f>VLOOKUP(C378,'REGION CLASSIFICATION'!$A$2:$B$67,2,FALSE)</f>
        <v>INDIA</v>
      </c>
    </row>
    <row r="379" spans="1:10" x14ac:dyDescent="0.35">
      <c r="A379" s="13">
        <v>41608</v>
      </c>
      <c r="B379" s="2" t="s">
        <v>25</v>
      </c>
      <c r="C379" s="2" t="s">
        <v>33</v>
      </c>
      <c r="D379" s="16">
        <v>100</v>
      </c>
      <c r="E379" s="2" t="s">
        <v>9</v>
      </c>
      <c r="F379" s="2" t="s">
        <v>34</v>
      </c>
      <c r="G379" s="16">
        <v>2760685</v>
      </c>
      <c r="H379" s="32">
        <f>IF(F379="USD",VLOOKUP(A379,'FOREX CONV'!$A$2:$F$871,2,FALSE),IF(F379="GBP",VLOOKUP(A379,'FOREX CONV'!$A$2:$F$871,3,FALSE),IF(F379="EUR",VLOOKUP(A379,'FOREX CONV'!$A$2:$F$871,4,FALSE),IF(F379="YEN",VLOOKUP(A379,'FOREX CONV'!$A$2:$F$871,5,FALSE),1))))</f>
        <v>1</v>
      </c>
      <c r="I379" s="33">
        <f t="shared" si="5"/>
        <v>2760685</v>
      </c>
      <c r="J379" t="str">
        <f>VLOOKUP(C379,'REGION CLASSIFICATION'!$A$2:$B$67,2,FALSE)</f>
        <v>INDIA</v>
      </c>
    </row>
    <row r="380" spans="1:10" x14ac:dyDescent="0.35">
      <c r="A380" s="13">
        <v>41394</v>
      </c>
      <c r="B380" s="2" t="s">
        <v>11</v>
      </c>
      <c r="C380" s="2" t="s">
        <v>33</v>
      </c>
      <c r="D380" s="16">
        <v>0.3</v>
      </c>
      <c r="E380" s="2" t="s">
        <v>9</v>
      </c>
      <c r="F380" s="2" t="s">
        <v>34</v>
      </c>
      <c r="G380" s="16">
        <v>7928</v>
      </c>
      <c r="H380" s="32">
        <f>IF(F380="USD",VLOOKUP(A380,'FOREX CONV'!$A$2:$F$871,2,FALSE),IF(F380="GBP",VLOOKUP(A380,'FOREX CONV'!$A$2:$F$871,3,FALSE),IF(F380="EUR",VLOOKUP(A380,'FOREX CONV'!$A$2:$F$871,4,FALSE),IF(F380="YEN",VLOOKUP(A380,'FOREX CONV'!$A$2:$F$871,5,FALSE),1))))</f>
        <v>1</v>
      </c>
      <c r="I380" s="33">
        <f t="shared" si="5"/>
        <v>7928</v>
      </c>
      <c r="J380" t="str">
        <f>VLOOKUP(C380,'REGION CLASSIFICATION'!$A$2:$B$67,2,FALSE)</f>
        <v>INDIA</v>
      </c>
    </row>
    <row r="381" spans="1:10" x14ac:dyDescent="0.35">
      <c r="A381" s="13">
        <v>41425</v>
      </c>
      <c r="B381" s="2" t="s">
        <v>11</v>
      </c>
      <c r="C381" s="2" t="s">
        <v>33</v>
      </c>
      <c r="D381" s="16">
        <v>2</v>
      </c>
      <c r="E381" s="2" t="s">
        <v>9</v>
      </c>
      <c r="F381" s="2" t="s">
        <v>34</v>
      </c>
      <c r="G381" s="16">
        <v>50427</v>
      </c>
      <c r="H381" s="32">
        <f>IF(F381="USD",VLOOKUP(A381,'FOREX CONV'!$A$2:$F$871,2,FALSE),IF(F381="GBP",VLOOKUP(A381,'FOREX CONV'!$A$2:$F$871,3,FALSE),IF(F381="EUR",VLOOKUP(A381,'FOREX CONV'!$A$2:$F$871,4,FALSE),IF(F381="YEN",VLOOKUP(A381,'FOREX CONV'!$A$2:$F$871,5,FALSE),1))))</f>
        <v>1</v>
      </c>
      <c r="I381" s="33">
        <f t="shared" si="5"/>
        <v>50427</v>
      </c>
      <c r="J381" t="str">
        <f>VLOOKUP(C381,'REGION CLASSIFICATION'!$A$2:$B$67,2,FALSE)</f>
        <v>INDIA</v>
      </c>
    </row>
    <row r="382" spans="1:10" x14ac:dyDescent="0.35">
      <c r="A382" s="13">
        <v>41537</v>
      </c>
      <c r="B382" s="2" t="s">
        <v>11</v>
      </c>
      <c r="C382" s="2" t="s">
        <v>33</v>
      </c>
      <c r="D382" s="16">
        <v>10</v>
      </c>
      <c r="E382" s="2" t="s">
        <v>9</v>
      </c>
      <c r="F382" s="2" t="s">
        <v>34</v>
      </c>
      <c r="G382" s="16">
        <v>148989</v>
      </c>
      <c r="H382" s="32">
        <f>IF(F382="USD",VLOOKUP(A382,'FOREX CONV'!$A$2:$F$871,2,FALSE),IF(F382="GBP",VLOOKUP(A382,'FOREX CONV'!$A$2:$F$871,3,FALSE),IF(F382="EUR",VLOOKUP(A382,'FOREX CONV'!$A$2:$F$871,4,FALSE),IF(F382="YEN",VLOOKUP(A382,'FOREX CONV'!$A$2:$F$871,5,FALSE),1))))</f>
        <v>1</v>
      </c>
      <c r="I382" s="33">
        <f t="shared" si="5"/>
        <v>148989</v>
      </c>
      <c r="J382" t="str">
        <f>VLOOKUP(C382,'REGION CLASSIFICATION'!$A$2:$B$67,2,FALSE)</f>
        <v>INDIA</v>
      </c>
    </row>
    <row r="383" spans="1:10" x14ac:dyDescent="0.35">
      <c r="A383" s="13">
        <v>41370</v>
      </c>
      <c r="B383" s="2" t="s">
        <v>7</v>
      </c>
      <c r="C383" s="2" t="s">
        <v>33</v>
      </c>
      <c r="D383" s="16">
        <v>25</v>
      </c>
      <c r="E383" s="2" t="s">
        <v>9</v>
      </c>
      <c r="F383" s="2" t="s">
        <v>34</v>
      </c>
      <c r="G383" s="16">
        <v>46349</v>
      </c>
      <c r="H383" s="32">
        <f>IF(F383="USD",VLOOKUP(A383,'FOREX CONV'!$A$2:$F$871,2,FALSE),IF(F383="GBP",VLOOKUP(A383,'FOREX CONV'!$A$2:$F$871,3,FALSE),IF(F383="EUR",VLOOKUP(A383,'FOREX CONV'!$A$2:$F$871,4,FALSE),IF(F383="YEN",VLOOKUP(A383,'FOREX CONV'!$A$2:$F$871,5,FALSE),1))))</f>
        <v>1</v>
      </c>
      <c r="I383" s="33">
        <f t="shared" si="5"/>
        <v>46349</v>
      </c>
      <c r="J383" t="str">
        <f>VLOOKUP(C383,'REGION CLASSIFICATION'!$A$2:$B$67,2,FALSE)</f>
        <v>INDIA</v>
      </c>
    </row>
    <row r="384" spans="1:10" x14ac:dyDescent="0.35">
      <c r="A384" s="13">
        <v>41386</v>
      </c>
      <c r="B384" s="2" t="s">
        <v>7</v>
      </c>
      <c r="C384" s="2" t="s">
        <v>33</v>
      </c>
      <c r="D384" s="16">
        <v>25</v>
      </c>
      <c r="E384" s="2" t="s">
        <v>9</v>
      </c>
      <c r="F384" s="2" t="s">
        <v>34</v>
      </c>
      <c r="G384" s="16">
        <v>46349</v>
      </c>
      <c r="H384" s="32">
        <f>IF(F384="USD",VLOOKUP(A384,'FOREX CONV'!$A$2:$F$871,2,FALSE),IF(F384="GBP",VLOOKUP(A384,'FOREX CONV'!$A$2:$F$871,3,FALSE),IF(F384="EUR",VLOOKUP(A384,'FOREX CONV'!$A$2:$F$871,4,FALSE),IF(F384="YEN",VLOOKUP(A384,'FOREX CONV'!$A$2:$F$871,5,FALSE),1))))</f>
        <v>1</v>
      </c>
      <c r="I384" s="33">
        <f t="shared" si="5"/>
        <v>46349</v>
      </c>
      <c r="J384" t="str">
        <f>VLOOKUP(C384,'REGION CLASSIFICATION'!$A$2:$B$67,2,FALSE)</f>
        <v>INDIA</v>
      </c>
    </row>
    <row r="385" spans="1:10" x14ac:dyDescent="0.35">
      <c r="A385" s="13">
        <v>41408</v>
      </c>
      <c r="B385" s="2" t="s">
        <v>7</v>
      </c>
      <c r="C385" s="2" t="s">
        <v>33</v>
      </c>
      <c r="D385" s="16">
        <v>25</v>
      </c>
      <c r="E385" s="2" t="s">
        <v>9</v>
      </c>
      <c r="F385" s="2" t="s">
        <v>34</v>
      </c>
      <c r="G385" s="16">
        <v>46374</v>
      </c>
      <c r="H385" s="32">
        <f>IF(F385="USD",VLOOKUP(A385,'FOREX CONV'!$A$2:$F$871,2,FALSE),IF(F385="GBP",VLOOKUP(A385,'FOREX CONV'!$A$2:$F$871,3,FALSE),IF(F385="EUR",VLOOKUP(A385,'FOREX CONV'!$A$2:$F$871,4,FALSE),IF(F385="YEN",VLOOKUP(A385,'FOREX CONV'!$A$2:$F$871,5,FALSE),1))))</f>
        <v>1</v>
      </c>
      <c r="I385" s="33">
        <f t="shared" si="5"/>
        <v>46374</v>
      </c>
      <c r="J385" t="str">
        <f>VLOOKUP(C385,'REGION CLASSIFICATION'!$A$2:$B$67,2,FALSE)</f>
        <v>INDIA</v>
      </c>
    </row>
    <row r="386" spans="1:10" x14ac:dyDescent="0.35">
      <c r="A386" s="13">
        <v>41465</v>
      </c>
      <c r="B386" s="2" t="s">
        <v>7</v>
      </c>
      <c r="C386" s="2" t="s">
        <v>33</v>
      </c>
      <c r="D386" s="16">
        <v>25</v>
      </c>
      <c r="E386" s="2" t="s">
        <v>9</v>
      </c>
      <c r="F386" s="2" t="s">
        <v>34</v>
      </c>
      <c r="G386" s="16">
        <v>46349</v>
      </c>
      <c r="H386" s="32">
        <f>IF(F386="USD",VLOOKUP(A386,'FOREX CONV'!$A$2:$F$871,2,FALSE),IF(F386="GBP",VLOOKUP(A386,'FOREX CONV'!$A$2:$F$871,3,FALSE),IF(F386="EUR",VLOOKUP(A386,'FOREX CONV'!$A$2:$F$871,4,FALSE),IF(F386="YEN",VLOOKUP(A386,'FOREX CONV'!$A$2:$F$871,5,FALSE),1))))</f>
        <v>1</v>
      </c>
      <c r="I386" s="33">
        <f t="shared" si="5"/>
        <v>46349</v>
      </c>
      <c r="J386" t="str">
        <f>VLOOKUP(C386,'REGION CLASSIFICATION'!$A$2:$B$67,2,FALSE)</f>
        <v>INDIA</v>
      </c>
    </row>
    <row r="387" spans="1:10" x14ac:dyDescent="0.35">
      <c r="A387" s="13">
        <v>41522</v>
      </c>
      <c r="B387" s="2" t="s">
        <v>7</v>
      </c>
      <c r="C387" s="2" t="s">
        <v>33</v>
      </c>
      <c r="D387" s="16">
        <v>25</v>
      </c>
      <c r="E387" s="2" t="s">
        <v>9</v>
      </c>
      <c r="F387" s="2" t="s">
        <v>34</v>
      </c>
      <c r="G387" s="16">
        <v>46349</v>
      </c>
      <c r="H387" s="32">
        <f>IF(F387="USD",VLOOKUP(A387,'FOREX CONV'!$A$2:$F$871,2,FALSE),IF(F387="GBP",VLOOKUP(A387,'FOREX CONV'!$A$2:$F$871,3,FALSE),IF(F387="EUR",VLOOKUP(A387,'FOREX CONV'!$A$2:$F$871,4,FALSE),IF(F387="YEN",VLOOKUP(A387,'FOREX CONV'!$A$2:$F$871,5,FALSE),1))))</f>
        <v>1</v>
      </c>
      <c r="I387" s="33">
        <f t="shared" ref="I387:I450" si="6">G387*H387</f>
        <v>46349</v>
      </c>
      <c r="J387" t="str">
        <f>VLOOKUP(C387,'REGION CLASSIFICATION'!$A$2:$B$67,2,FALSE)</f>
        <v>INDIA</v>
      </c>
    </row>
    <row r="388" spans="1:10" x14ac:dyDescent="0.35">
      <c r="A388" s="13">
        <v>41528</v>
      </c>
      <c r="B388" s="2" t="s">
        <v>7</v>
      </c>
      <c r="C388" s="2" t="s">
        <v>33</v>
      </c>
      <c r="D388" s="16">
        <v>25</v>
      </c>
      <c r="E388" s="2" t="s">
        <v>9</v>
      </c>
      <c r="F388" s="2" t="s">
        <v>34</v>
      </c>
      <c r="G388" s="16">
        <v>46349</v>
      </c>
      <c r="H388" s="32">
        <f>IF(F388="USD",VLOOKUP(A388,'FOREX CONV'!$A$2:$F$871,2,FALSE),IF(F388="GBP",VLOOKUP(A388,'FOREX CONV'!$A$2:$F$871,3,FALSE),IF(F388="EUR",VLOOKUP(A388,'FOREX CONV'!$A$2:$F$871,4,FALSE),IF(F388="YEN",VLOOKUP(A388,'FOREX CONV'!$A$2:$F$871,5,FALSE),1))))</f>
        <v>1</v>
      </c>
      <c r="I388" s="33">
        <f t="shared" si="6"/>
        <v>46349</v>
      </c>
      <c r="J388" t="str">
        <f>VLOOKUP(C388,'REGION CLASSIFICATION'!$A$2:$B$67,2,FALSE)</f>
        <v>INDIA</v>
      </c>
    </row>
    <row r="389" spans="1:10" x14ac:dyDescent="0.35">
      <c r="A389" s="13">
        <v>41533</v>
      </c>
      <c r="B389" s="2" t="s">
        <v>7</v>
      </c>
      <c r="C389" s="2" t="s">
        <v>33</v>
      </c>
      <c r="D389" s="16">
        <v>25</v>
      </c>
      <c r="E389" s="2" t="s">
        <v>9</v>
      </c>
      <c r="F389" s="2" t="s">
        <v>34</v>
      </c>
      <c r="G389" s="16">
        <v>46349</v>
      </c>
      <c r="H389" s="32">
        <f>IF(F389="USD",VLOOKUP(A389,'FOREX CONV'!$A$2:$F$871,2,FALSE),IF(F389="GBP",VLOOKUP(A389,'FOREX CONV'!$A$2:$F$871,3,FALSE),IF(F389="EUR",VLOOKUP(A389,'FOREX CONV'!$A$2:$F$871,4,FALSE),IF(F389="YEN",VLOOKUP(A389,'FOREX CONV'!$A$2:$F$871,5,FALSE),1))))</f>
        <v>1</v>
      </c>
      <c r="I389" s="33">
        <f t="shared" si="6"/>
        <v>46349</v>
      </c>
      <c r="J389" t="str">
        <f>VLOOKUP(C389,'REGION CLASSIFICATION'!$A$2:$B$67,2,FALSE)</f>
        <v>INDIA</v>
      </c>
    </row>
    <row r="390" spans="1:10" x14ac:dyDescent="0.35">
      <c r="A390" s="13">
        <v>41576</v>
      </c>
      <c r="B390" s="2" t="s">
        <v>7</v>
      </c>
      <c r="C390" s="2" t="s">
        <v>33</v>
      </c>
      <c r="D390" s="16">
        <v>25</v>
      </c>
      <c r="E390" s="2" t="s">
        <v>9</v>
      </c>
      <c r="F390" s="2" t="s">
        <v>34</v>
      </c>
      <c r="G390" s="16">
        <v>47503</v>
      </c>
      <c r="H390" s="32">
        <f>IF(F390="USD",VLOOKUP(A390,'FOREX CONV'!$A$2:$F$871,2,FALSE),IF(F390="GBP",VLOOKUP(A390,'FOREX CONV'!$A$2:$F$871,3,FALSE),IF(F390="EUR",VLOOKUP(A390,'FOREX CONV'!$A$2:$F$871,4,FALSE),IF(F390="YEN",VLOOKUP(A390,'FOREX CONV'!$A$2:$F$871,5,FALSE),1))))</f>
        <v>1</v>
      </c>
      <c r="I390" s="33">
        <f t="shared" si="6"/>
        <v>47503</v>
      </c>
      <c r="J390" t="str">
        <f>VLOOKUP(C390,'REGION CLASSIFICATION'!$A$2:$B$67,2,FALSE)</f>
        <v>INDIA</v>
      </c>
    </row>
    <row r="391" spans="1:10" x14ac:dyDescent="0.35">
      <c r="A391" s="13">
        <v>41653</v>
      </c>
      <c r="B391" s="2" t="s">
        <v>7</v>
      </c>
      <c r="C391" s="5" t="s">
        <v>33</v>
      </c>
      <c r="D391" s="17">
        <v>25</v>
      </c>
      <c r="E391" s="5" t="s">
        <v>9</v>
      </c>
      <c r="F391" s="5" t="s">
        <v>34</v>
      </c>
      <c r="G391" s="17">
        <v>47051</v>
      </c>
      <c r="H391" s="32">
        <f>IF(F391="USD",VLOOKUP(A391,'FOREX CONV'!$A$2:$F$871,2,FALSE),IF(F391="GBP",VLOOKUP(A391,'FOREX CONV'!$A$2:$F$871,3,FALSE),IF(F391="EUR",VLOOKUP(A391,'FOREX CONV'!$A$2:$F$871,4,FALSE),IF(F391="YEN",VLOOKUP(A391,'FOREX CONV'!$A$2:$F$871,5,FALSE),1))))</f>
        <v>1</v>
      </c>
      <c r="I391" s="33">
        <f t="shared" si="6"/>
        <v>47051</v>
      </c>
      <c r="J391" t="str">
        <f>VLOOKUP(C391,'REGION CLASSIFICATION'!$A$2:$B$67,2,FALSE)</f>
        <v>INDIA</v>
      </c>
    </row>
    <row r="392" spans="1:10" x14ac:dyDescent="0.35">
      <c r="A392" s="13">
        <v>41690</v>
      </c>
      <c r="B392" s="2" t="s">
        <v>7</v>
      </c>
      <c r="C392" s="5" t="s">
        <v>33</v>
      </c>
      <c r="D392" s="17">
        <v>25</v>
      </c>
      <c r="E392" s="5" t="s">
        <v>9</v>
      </c>
      <c r="F392" s="5" t="s">
        <v>34</v>
      </c>
      <c r="G392" s="17">
        <v>47051</v>
      </c>
      <c r="H392" s="32">
        <f>IF(F392="USD",VLOOKUP(A392,'FOREX CONV'!$A$2:$F$871,2,FALSE),IF(F392="GBP",VLOOKUP(A392,'FOREX CONV'!$A$2:$F$871,3,FALSE),IF(F392="EUR",VLOOKUP(A392,'FOREX CONV'!$A$2:$F$871,4,FALSE),IF(F392="YEN",VLOOKUP(A392,'FOREX CONV'!$A$2:$F$871,5,FALSE),1))))</f>
        <v>1</v>
      </c>
      <c r="I392" s="33">
        <f t="shared" si="6"/>
        <v>47051</v>
      </c>
      <c r="J392" t="str">
        <f>VLOOKUP(C392,'REGION CLASSIFICATION'!$A$2:$B$67,2,FALSE)</f>
        <v>INDIA</v>
      </c>
    </row>
    <row r="393" spans="1:10" x14ac:dyDescent="0.35">
      <c r="A393" s="13">
        <v>41722</v>
      </c>
      <c r="B393" s="2" t="s">
        <v>7</v>
      </c>
      <c r="C393" s="6" t="s">
        <v>33</v>
      </c>
      <c r="D393" s="18">
        <v>25</v>
      </c>
      <c r="E393" s="6" t="s">
        <v>9</v>
      </c>
      <c r="F393" s="6" t="s">
        <v>34</v>
      </c>
      <c r="G393" s="18">
        <v>47753</v>
      </c>
      <c r="H393" s="32">
        <f>IF(F393="USD",VLOOKUP(A393,'FOREX CONV'!$A$2:$F$871,2,FALSE),IF(F393="GBP",VLOOKUP(A393,'FOREX CONV'!$A$2:$F$871,3,FALSE),IF(F393="EUR",VLOOKUP(A393,'FOREX CONV'!$A$2:$F$871,4,FALSE),IF(F393="YEN",VLOOKUP(A393,'FOREX CONV'!$A$2:$F$871,5,FALSE),1))))</f>
        <v>1</v>
      </c>
      <c r="I393" s="33">
        <f t="shared" si="6"/>
        <v>47753</v>
      </c>
      <c r="J393" t="str">
        <f>VLOOKUP(C393,'REGION CLASSIFICATION'!$A$2:$B$67,2,FALSE)</f>
        <v>INDIA</v>
      </c>
    </row>
    <row r="394" spans="1:10" x14ac:dyDescent="0.35">
      <c r="A394" s="13">
        <v>41472</v>
      </c>
      <c r="B394" s="2" t="s">
        <v>7</v>
      </c>
      <c r="C394" s="2" t="s">
        <v>33</v>
      </c>
      <c r="D394" s="16">
        <v>50</v>
      </c>
      <c r="E394" s="2" t="s">
        <v>9</v>
      </c>
      <c r="F394" s="2" t="s">
        <v>34</v>
      </c>
      <c r="G394" s="16">
        <v>92697</v>
      </c>
      <c r="H394" s="32">
        <f>IF(F394="USD",VLOOKUP(A394,'FOREX CONV'!$A$2:$F$871,2,FALSE),IF(F394="GBP",VLOOKUP(A394,'FOREX CONV'!$A$2:$F$871,3,FALSE),IF(F394="EUR",VLOOKUP(A394,'FOREX CONV'!$A$2:$F$871,4,FALSE),IF(F394="YEN",VLOOKUP(A394,'FOREX CONV'!$A$2:$F$871,5,FALSE),1))))</f>
        <v>1</v>
      </c>
      <c r="I394" s="33">
        <f t="shared" si="6"/>
        <v>92697</v>
      </c>
      <c r="J394" t="str">
        <f>VLOOKUP(C394,'REGION CLASSIFICATION'!$A$2:$B$67,2,FALSE)</f>
        <v>INDIA</v>
      </c>
    </row>
    <row r="395" spans="1:10" x14ac:dyDescent="0.35">
      <c r="A395" s="13">
        <v>41498</v>
      </c>
      <c r="B395" s="2" t="s">
        <v>7</v>
      </c>
      <c r="C395" s="2" t="s">
        <v>33</v>
      </c>
      <c r="D395" s="16">
        <v>50</v>
      </c>
      <c r="E395" s="2" t="s">
        <v>9</v>
      </c>
      <c r="F395" s="2" t="s">
        <v>34</v>
      </c>
      <c r="G395" s="16">
        <v>92997</v>
      </c>
      <c r="H395" s="32">
        <f>IF(F395="USD",VLOOKUP(A395,'FOREX CONV'!$A$2:$F$871,2,FALSE),IF(F395="GBP",VLOOKUP(A395,'FOREX CONV'!$A$2:$F$871,3,FALSE),IF(F395="EUR",VLOOKUP(A395,'FOREX CONV'!$A$2:$F$871,4,FALSE),IF(F395="YEN",VLOOKUP(A395,'FOREX CONV'!$A$2:$F$871,5,FALSE),1))))</f>
        <v>1</v>
      </c>
      <c r="I395" s="33">
        <f t="shared" si="6"/>
        <v>92997</v>
      </c>
      <c r="J395" t="str">
        <f>VLOOKUP(C395,'REGION CLASSIFICATION'!$A$2:$B$67,2,FALSE)</f>
        <v>INDIA</v>
      </c>
    </row>
    <row r="396" spans="1:10" x14ac:dyDescent="0.35">
      <c r="A396" s="13">
        <v>41524</v>
      </c>
      <c r="B396" s="2" t="s">
        <v>7</v>
      </c>
      <c r="C396" s="2" t="s">
        <v>33</v>
      </c>
      <c r="D396" s="16">
        <v>50</v>
      </c>
      <c r="E396" s="2" t="s">
        <v>9</v>
      </c>
      <c r="F396" s="2" t="s">
        <v>34</v>
      </c>
      <c r="G396" s="16">
        <v>93947</v>
      </c>
      <c r="H396" s="32">
        <f>IF(F396="USD",VLOOKUP(A396,'FOREX CONV'!$A$2:$F$871,2,FALSE),IF(F396="GBP",VLOOKUP(A396,'FOREX CONV'!$A$2:$F$871,3,FALSE),IF(F396="EUR",VLOOKUP(A396,'FOREX CONV'!$A$2:$F$871,4,FALSE),IF(F396="YEN",VLOOKUP(A396,'FOREX CONV'!$A$2:$F$871,5,FALSE),1))))</f>
        <v>1</v>
      </c>
      <c r="I396" s="33">
        <f t="shared" si="6"/>
        <v>93947</v>
      </c>
      <c r="J396" t="str">
        <f>VLOOKUP(C396,'REGION CLASSIFICATION'!$A$2:$B$67,2,FALSE)</f>
        <v>INDIA</v>
      </c>
    </row>
    <row r="397" spans="1:10" x14ac:dyDescent="0.35">
      <c r="A397" s="13">
        <v>41568</v>
      </c>
      <c r="B397" s="2" t="s">
        <v>7</v>
      </c>
      <c r="C397" s="2" t="s">
        <v>33</v>
      </c>
      <c r="D397" s="16">
        <v>50</v>
      </c>
      <c r="E397" s="2" t="s">
        <v>9</v>
      </c>
      <c r="F397" s="2" t="s">
        <v>34</v>
      </c>
      <c r="G397" s="16">
        <v>92697</v>
      </c>
      <c r="H397" s="32">
        <f>IF(F397="USD",VLOOKUP(A397,'FOREX CONV'!$A$2:$F$871,2,FALSE),IF(F397="GBP",VLOOKUP(A397,'FOREX CONV'!$A$2:$F$871,3,FALSE),IF(F397="EUR",VLOOKUP(A397,'FOREX CONV'!$A$2:$F$871,4,FALSE),IF(F397="YEN",VLOOKUP(A397,'FOREX CONV'!$A$2:$F$871,5,FALSE),1))))</f>
        <v>1</v>
      </c>
      <c r="I397" s="33">
        <f t="shared" si="6"/>
        <v>92697</v>
      </c>
      <c r="J397" t="str">
        <f>VLOOKUP(C397,'REGION CLASSIFICATION'!$A$2:$B$67,2,FALSE)</f>
        <v>INDIA</v>
      </c>
    </row>
    <row r="398" spans="1:10" x14ac:dyDescent="0.35">
      <c r="A398" s="13">
        <v>41597</v>
      </c>
      <c r="B398" s="2" t="s">
        <v>7</v>
      </c>
      <c r="C398" s="2" t="s">
        <v>33</v>
      </c>
      <c r="D398" s="16">
        <v>50</v>
      </c>
      <c r="E398" s="2" t="s">
        <v>9</v>
      </c>
      <c r="F398" s="2" t="s">
        <v>34</v>
      </c>
      <c r="G398" s="16">
        <v>93852</v>
      </c>
      <c r="H398" s="32">
        <f>IF(F398="USD",VLOOKUP(A398,'FOREX CONV'!$A$2:$F$871,2,FALSE),IF(F398="GBP",VLOOKUP(A398,'FOREX CONV'!$A$2:$F$871,3,FALSE),IF(F398="EUR",VLOOKUP(A398,'FOREX CONV'!$A$2:$F$871,4,FALSE),IF(F398="YEN",VLOOKUP(A398,'FOREX CONV'!$A$2:$F$871,5,FALSE),1))))</f>
        <v>1</v>
      </c>
      <c r="I398" s="33">
        <f t="shared" si="6"/>
        <v>93852</v>
      </c>
      <c r="J398" t="str">
        <f>VLOOKUP(C398,'REGION CLASSIFICATION'!$A$2:$B$67,2,FALSE)</f>
        <v>INDIA</v>
      </c>
    </row>
    <row r="399" spans="1:10" x14ac:dyDescent="0.35">
      <c r="A399" s="13">
        <v>41600</v>
      </c>
      <c r="B399" s="2" t="s">
        <v>7</v>
      </c>
      <c r="C399" s="2" t="s">
        <v>33</v>
      </c>
      <c r="D399" s="16">
        <v>50</v>
      </c>
      <c r="E399" s="2" t="s">
        <v>9</v>
      </c>
      <c r="F399" s="2" t="s">
        <v>34</v>
      </c>
      <c r="G399" s="16">
        <v>94102</v>
      </c>
      <c r="H399" s="32">
        <f>IF(F399="USD",VLOOKUP(A399,'FOREX CONV'!$A$2:$F$871,2,FALSE),IF(F399="GBP",VLOOKUP(A399,'FOREX CONV'!$A$2:$F$871,3,FALSE),IF(F399="EUR",VLOOKUP(A399,'FOREX CONV'!$A$2:$F$871,4,FALSE),IF(F399="YEN",VLOOKUP(A399,'FOREX CONV'!$A$2:$F$871,5,FALSE),1))))</f>
        <v>1</v>
      </c>
      <c r="I399" s="33">
        <f t="shared" si="6"/>
        <v>94102</v>
      </c>
      <c r="J399" t="str">
        <f>VLOOKUP(C399,'REGION CLASSIFICATION'!$A$2:$B$67,2,FALSE)</f>
        <v>INDIA</v>
      </c>
    </row>
    <row r="400" spans="1:10" x14ac:dyDescent="0.35">
      <c r="A400" s="13">
        <v>41645</v>
      </c>
      <c r="B400" s="2" t="s">
        <v>7</v>
      </c>
      <c r="C400" s="5" t="s">
        <v>33</v>
      </c>
      <c r="D400" s="17">
        <v>50</v>
      </c>
      <c r="E400" s="5" t="s">
        <v>9</v>
      </c>
      <c r="F400" s="5" t="s">
        <v>34</v>
      </c>
      <c r="G400" s="17">
        <v>94102</v>
      </c>
      <c r="H400" s="32">
        <f>IF(F400="USD",VLOOKUP(A400,'FOREX CONV'!$A$2:$F$871,2,FALSE),IF(F400="GBP",VLOOKUP(A400,'FOREX CONV'!$A$2:$F$871,3,FALSE),IF(F400="EUR",VLOOKUP(A400,'FOREX CONV'!$A$2:$F$871,4,FALSE),IF(F400="YEN",VLOOKUP(A400,'FOREX CONV'!$A$2:$F$871,5,FALSE),1))))</f>
        <v>1</v>
      </c>
      <c r="I400" s="33">
        <f t="shared" si="6"/>
        <v>94102</v>
      </c>
      <c r="J400" t="str">
        <f>VLOOKUP(C400,'REGION CLASSIFICATION'!$A$2:$B$67,2,FALSE)</f>
        <v>INDIA</v>
      </c>
    </row>
    <row r="401" spans="1:10" x14ac:dyDescent="0.35">
      <c r="A401" s="13">
        <v>41666</v>
      </c>
      <c r="B401" s="2" t="s">
        <v>7</v>
      </c>
      <c r="C401" s="5" t="s">
        <v>33</v>
      </c>
      <c r="D401" s="17">
        <v>50</v>
      </c>
      <c r="E401" s="5" t="s">
        <v>9</v>
      </c>
      <c r="F401" s="5" t="s">
        <v>34</v>
      </c>
      <c r="G401" s="17">
        <v>94102</v>
      </c>
      <c r="H401" s="32">
        <f>IF(F401="USD",VLOOKUP(A401,'FOREX CONV'!$A$2:$F$871,2,FALSE),IF(F401="GBP",VLOOKUP(A401,'FOREX CONV'!$A$2:$F$871,3,FALSE),IF(F401="EUR",VLOOKUP(A401,'FOREX CONV'!$A$2:$F$871,4,FALSE),IF(F401="YEN",VLOOKUP(A401,'FOREX CONV'!$A$2:$F$871,5,FALSE),1))))</f>
        <v>1</v>
      </c>
      <c r="I401" s="33">
        <f t="shared" si="6"/>
        <v>94102</v>
      </c>
      <c r="J401" t="str">
        <f>VLOOKUP(C401,'REGION CLASSIFICATION'!$A$2:$B$67,2,FALSE)</f>
        <v>INDIA</v>
      </c>
    </row>
    <row r="402" spans="1:10" x14ac:dyDescent="0.35">
      <c r="A402" s="13">
        <v>41516</v>
      </c>
      <c r="B402" s="2" t="s">
        <v>7</v>
      </c>
      <c r="C402" s="2" t="s">
        <v>33</v>
      </c>
      <c r="D402" s="16">
        <v>75</v>
      </c>
      <c r="E402" s="2" t="s">
        <v>9</v>
      </c>
      <c r="F402" s="2" t="s">
        <v>34</v>
      </c>
      <c r="G402" s="16">
        <v>139046</v>
      </c>
      <c r="H402" s="32">
        <f>IF(F402="USD",VLOOKUP(A402,'FOREX CONV'!$A$2:$F$871,2,FALSE),IF(F402="GBP",VLOOKUP(A402,'FOREX CONV'!$A$2:$F$871,3,FALSE),IF(F402="EUR",VLOOKUP(A402,'FOREX CONV'!$A$2:$F$871,4,FALSE),IF(F402="YEN",VLOOKUP(A402,'FOREX CONV'!$A$2:$F$871,5,FALSE),1))))</f>
        <v>1</v>
      </c>
      <c r="I402" s="33">
        <f t="shared" si="6"/>
        <v>139046</v>
      </c>
      <c r="J402" t="str">
        <f>VLOOKUP(C402,'REGION CLASSIFICATION'!$A$2:$B$67,2,FALSE)</f>
        <v>INDIA</v>
      </c>
    </row>
    <row r="403" spans="1:10" x14ac:dyDescent="0.35">
      <c r="A403" s="13">
        <v>41383</v>
      </c>
      <c r="B403" s="2" t="s">
        <v>7</v>
      </c>
      <c r="C403" s="2" t="s">
        <v>33</v>
      </c>
      <c r="D403" s="16">
        <v>100</v>
      </c>
      <c r="E403" s="2" t="s">
        <v>9</v>
      </c>
      <c r="F403" s="2" t="s">
        <v>34</v>
      </c>
      <c r="G403" s="16">
        <v>183999</v>
      </c>
      <c r="H403" s="32">
        <f>IF(F403="USD",VLOOKUP(A403,'FOREX CONV'!$A$2:$F$871,2,FALSE),IF(F403="GBP",VLOOKUP(A403,'FOREX CONV'!$A$2:$F$871,3,FALSE),IF(F403="EUR",VLOOKUP(A403,'FOREX CONV'!$A$2:$F$871,4,FALSE),IF(F403="YEN",VLOOKUP(A403,'FOREX CONV'!$A$2:$F$871,5,FALSE),1))))</f>
        <v>1</v>
      </c>
      <c r="I403" s="33">
        <f t="shared" si="6"/>
        <v>183999</v>
      </c>
      <c r="J403" t="str">
        <f>VLOOKUP(C403,'REGION CLASSIFICATION'!$A$2:$B$67,2,FALSE)</f>
        <v>INDIA</v>
      </c>
    </row>
    <row r="404" spans="1:10" x14ac:dyDescent="0.35">
      <c r="A404" s="13">
        <v>41540</v>
      </c>
      <c r="B404" s="2" t="s">
        <v>7</v>
      </c>
      <c r="C404" s="2" t="s">
        <v>33</v>
      </c>
      <c r="D404" s="16">
        <v>100</v>
      </c>
      <c r="E404" s="2" t="s">
        <v>9</v>
      </c>
      <c r="F404" s="2" t="s">
        <v>34</v>
      </c>
      <c r="G404" s="16">
        <v>185394</v>
      </c>
      <c r="H404" s="32">
        <f>IF(F404="USD",VLOOKUP(A404,'FOREX CONV'!$A$2:$F$871,2,FALSE),IF(F404="GBP",VLOOKUP(A404,'FOREX CONV'!$A$2:$F$871,3,FALSE),IF(F404="EUR",VLOOKUP(A404,'FOREX CONV'!$A$2:$F$871,4,FALSE),IF(F404="YEN",VLOOKUP(A404,'FOREX CONV'!$A$2:$F$871,5,FALSE),1))))</f>
        <v>1</v>
      </c>
      <c r="I404" s="33">
        <f t="shared" si="6"/>
        <v>185394</v>
      </c>
      <c r="J404" t="str">
        <f>VLOOKUP(C404,'REGION CLASSIFICATION'!$A$2:$B$67,2,FALSE)</f>
        <v>INDIA</v>
      </c>
    </row>
    <row r="405" spans="1:10" x14ac:dyDescent="0.35">
      <c r="A405" s="13">
        <v>41639</v>
      </c>
      <c r="B405" s="2" t="s">
        <v>7</v>
      </c>
      <c r="C405" s="2" t="s">
        <v>33</v>
      </c>
      <c r="D405" s="16">
        <v>100</v>
      </c>
      <c r="E405" s="2" t="s">
        <v>9</v>
      </c>
      <c r="F405" s="2" t="s">
        <v>34</v>
      </c>
      <c r="G405" s="16">
        <v>188203</v>
      </c>
      <c r="H405" s="32">
        <f>IF(F405="USD",VLOOKUP(A405,'FOREX CONV'!$A$2:$F$871,2,FALSE),IF(F405="GBP",VLOOKUP(A405,'FOREX CONV'!$A$2:$F$871,3,FALSE),IF(F405="EUR",VLOOKUP(A405,'FOREX CONV'!$A$2:$F$871,4,FALSE),IF(F405="YEN",VLOOKUP(A405,'FOREX CONV'!$A$2:$F$871,5,FALSE),1))))</f>
        <v>1</v>
      </c>
      <c r="I405" s="33">
        <f t="shared" si="6"/>
        <v>188203</v>
      </c>
      <c r="J405" t="str">
        <f>VLOOKUP(C405,'REGION CLASSIFICATION'!$A$2:$B$67,2,FALSE)</f>
        <v>INDIA</v>
      </c>
    </row>
    <row r="406" spans="1:10" x14ac:dyDescent="0.35">
      <c r="A406" s="13">
        <v>41646</v>
      </c>
      <c r="B406" s="2" t="s">
        <v>7</v>
      </c>
      <c r="C406" s="5" t="s">
        <v>33</v>
      </c>
      <c r="D406" s="17">
        <v>125</v>
      </c>
      <c r="E406" s="5" t="s">
        <v>9</v>
      </c>
      <c r="F406" s="5" t="s">
        <v>34</v>
      </c>
      <c r="G406" s="17">
        <v>235254</v>
      </c>
      <c r="H406" s="32">
        <f>IF(F406="USD",VLOOKUP(A406,'FOREX CONV'!$A$2:$F$871,2,FALSE),IF(F406="GBP",VLOOKUP(A406,'FOREX CONV'!$A$2:$F$871,3,FALSE),IF(F406="EUR",VLOOKUP(A406,'FOREX CONV'!$A$2:$F$871,4,FALSE),IF(F406="YEN",VLOOKUP(A406,'FOREX CONV'!$A$2:$F$871,5,FALSE),1))))</f>
        <v>1</v>
      </c>
      <c r="I406" s="33">
        <f t="shared" si="6"/>
        <v>235254</v>
      </c>
      <c r="J406" t="str">
        <f>VLOOKUP(C406,'REGION CLASSIFICATION'!$A$2:$B$67,2,FALSE)</f>
        <v>INDIA</v>
      </c>
    </row>
    <row r="407" spans="1:10" x14ac:dyDescent="0.35">
      <c r="A407" s="13">
        <v>41674</v>
      </c>
      <c r="B407" s="2" t="s">
        <v>7</v>
      </c>
      <c r="C407" s="5" t="s">
        <v>33</v>
      </c>
      <c r="D407" s="17">
        <v>150</v>
      </c>
      <c r="E407" s="5" t="s">
        <v>9</v>
      </c>
      <c r="F407" s="5" t="s">
        <v>34</v>
      </c>
      <c r="G407" s="17">
        <v>282305</v>
      </c>
      <c r="H407" s="32">
        <f>IF(F407="USD",VLOOKUP(A407,'FOREX CONV'!$A$2:$F$871,2,FALSE),IF(F407="GBP",VLOOKUP(A407,'FOREX CONV'!$A$2:$F$871,3,FALSE),IF(F407="EUR",VLOOKUP(A407,'FOREX CONV'!$A$2:$F$871,4,FALSE),IF(F407="YEN",VLOOKUP(A407,'FOREX CONV'!$A$2:$F$871,5,FALSE),1))))</f>
        <v>1</v>
      </c>
      <c r="I407" s="33">
        <f t="shared" si="6"/>
        <v>282305</v>
      </c>
      <c r="J407" t="str">
        <f>VLOOKUP(C407,'REGION CLASSIFICATION'!$A$2:$B$67,2,FALSE)</f>
        <v>INDIA</v>
      </c>
    </row>
    <row r="408" spans="1:10" x14ac:dyDescent="0.35">
      <c r="A408" s="13">
        <v>41374</v>
      </c>
      <c r="B408" s="2" t="s">
        <v>7</v>
      </c>
      <c r="C408" s="2" t="s">
        <v>33</v>
      </c>
      <c r="D408" s="16">
        <v>200</v>
      </c>
      <c r="E408" s="2" t="s">
        <v>9</v>
      </c>
      <c r="F408" s="2" t="s">
        <v>34</v>
      </c>
      <c r="G408" s="16">
        <v>370788</v>
      </c>
      <c r="H408" s="32">
        <f>IF(F408="USD",VLOOKUP(A408,'FOREX CONV'!$A$2:$F$871,2,FALSE),IF(F408="GBP",VLOOKUP(A408,'FOREX CONV'!$A$2:$F$871,3,FALSE),IF(F408="EUR",VLOOKUP(A408,'FOREX CONV'!$A$2:$F$871,4,FALSE),IF(F408="YEN",VLOOKUP(A408,'FOREX CONV'!$A$2:$F$871,5,FALSE),1))))</f>
        <v>1</v>
      </c>
      <c r="I408" s="33">
        <f t="shared" si="6"/>
        <v>370788</v>
      </c>
      <c r="J408" t="str">
        <f>VLOOKUP(C408,'REGION CLASSIFICATION'!$A$2:$B$67,2,FALSE)</f>
        <v>INDIA</v>
      </c>
    </row>
    <row r="409" spans="1:10" x14ac:dyDescent="0.35">
      <c r="A409" s="13">
        <v>41487</v>
      </c>
      <c r="B409" s="2" t="s">
        <v>7</v>
      </c>
      <c r="C409" s="2" t="s">
        <v>33</v>
      </c>
      <c r="D409" s="16">
        <v>200</v>
      </c>
      <c r="E409" s="2" t="s">
        <v>9</v>
      </c>
      <c r="F409" s="2" t="s">
        <v>34</v>
      </c>
      <c r="G409" s="16">
        <v>370788</v>
      </c>
      <c r="H409" s="32">
        <f>IF(F409="USD",VLOOKUP(A409,'FOREX CONV'!$A$2:$F$871,2,FALSE),IF(F409="GBP",VLOOKUP(A409,'FOREX CONV'!$A$2:$F$871,3,FALSE),IF(F409="EUR",VLOOKUP(A409,'FOREX CONV'!$A$2:$F$871,4,FALSE),IF(F409="YEN",VLOOKUP(A409,'FOREX CONV'!$A$2:$F$871,5,FALSE),1))))</f>
        <v>1</v>
      </c>
      <c r="I409" s="33">
        <f t="shared" si="6"/>
        <v>370788</v>
      </c>
      <c r="J409" t="str">
        <f>VLOOKUP(C409,'REGION CLASSIFICATION'!$A$2:$B$67,2,FALSE)</f>
        <v>INDIA</v>
      </c>
    </row>
    <row r="410" spans="1:10" x14ac:dyDescent="0.35">
      <c r="A410" s="13">
        <v>41654</v>
      </c>
      <c r="B410" s="2" t="s">
        <v>7</v>
      </c>
      <c r="C410" s="5" t="s">
        <v>33</v>
      </c>
      <c r="D410" s="17">
        <v>200</v>
      </c>
      <c r="E410" s="5" t="s">
        <v>9</v>
      </c>
      <c r="F410" s="5" t="s">
        <v>34</v>
      </c>
      <c r="G410" s="17">
        <v>376406</v>
      </c>
      <c r="H410" s="32">
        <f>IF(F410="USD",VLOOKUP(A410,'FOREX CONV'!$A$2:$F$871,2,FALSE),IF(F410="GBP",VLOOKUP(A410,'FOREX CONV'!$A$2:$F$871,3,FALSE),IF(F410="EUR",VLOOKUP(A410,'FOREX CONV'!$A$2:$F$871,4,FALSE),IF(F410="YEN",VLOOKUP(A410,'FOREX CONV'!$A$2:$F$871,5,FALSE),1))))</f>
        <v>1</v>
      </c>
      <c r="I410" s="33">
        <f t="shared" si="6"/>
        <v>376406</v>
      </c>
      <c r="J410" t="str">
        <f>VLOOKUP(C410,'REGION CLASSIFICATION'!$A$2:$B$67,2,FALSE)</f>
        <v>INDIA</v>
      </c>
    </row>
    <row r="411" spans="1:10" x14ac:dyDescent="0.35">
      <c r="A411" s="13">
        <v>41481</v>
      </c>
      <c r="B411" s="2" t="s">
        <v>7</v>
      </c>
      <c r="C411" s="2" t="s">
        <v>33</v>
      </c>
      <c r="D411" s="16">
        <v>225</v>
      </c>
      <c r="E411" s="2" t="s">
        <v>9</v>
      </c>
      <c r="F411" s="2" t="s">
        <v>34</v>
      </c>
      <c r="G411" s="16">
        <v>417137</v>
      </c>
      <c r="H411" s="32">
        <f>IF(F411="USD",VLOOKUP(A411,'FOREX CONV'!$A$2:$F$871,2,FALSE),IF(F411="GBP",VLOOKUP(A411,'FOREX CONV'!$A$2:$F$871,3,FALSE),IF(F411="EUR",VLOOKUP(A411,'FOREX CONV'!$A$2:$F$871,4,FALSE),IF(F411="YEN",VLOOKUP(A411,'FOREX CONV'!$A$2:$F$871,5,FALSE),1))))</f>
        <v>1</v>
      </c>
      <c r="I411" s="33">
        <f t="shared" si="6"/>
        <v>417137</v>
      </c>
      <c r="J411" t="str">
        <f>VLOOKUP(C411,'REGION CLASSIFICATION'!$A$2:$B$67,2,FALSE)</f>
        <v>INDIA</v>
      </c>
    </row>
    <row r="412" spans="1:10" x14ac:dyDescent="0.35">
      <c r="A412" s="13">
        <v>41383</v>
      </c>
      <c r="B412" s="2" t="s">
        <v>7</v>
      </c>
      <c r="C412" s="2" t="s">
        <v>33</v>
      </c>
      <c r="D412" s="16">
        <v>250</v>
      </c>
      <c r="E412" s="2" t="s">
        <v>9</v>
      </c>
      <c r="F412" s="2" t="s">
        <v>34</v>
      </c>
      <c r="G412" s="16">
        <v>462235</v>
      </c>
      <c r="H412" s="32">
        <f>IF(F412="USD",VLOOKUP(A412,'FOREX CONV'!$A$2:$F$871,2,FALSE),IF(F412="GBP",VLOOKUP(A412,'FOREX CONV'!$A$2:$F$871,3,FALSE),IF(F412="EUR",VLOOKUP(A412,'FOREX CONV'!$A$2:$F$871,4,FALSE),IF(F412="YEN",VLOOKUP(A412,'FOREX CONV'!$A$2:$F$871,5,FALSE),1))))</f>
        <v>1</v>
      </c>
      <c r="I412" s="33">
        <f t="shared" si="6"/>
        <v>462235</v>
      </c>
      <c r="J412" t="str">
        <f>VLOOKUP(C412,'REGION CLASSIFICATION'!$A$2:$B$67,2,FALSE)</f>
        <v>INDIA</v>
      </c>
    </row>
    <row r="413" spans="1:10" x14ac:dyDescent="0.35">
      <c r="A413" s="13">
        <v>41461</v>
      </c>
      <c r="B413" s="2" t="s">
        <v>7</v>
      </c>
      <c r="C413" s="2" t="s">
        <v>33</v>
      </c>
      <c r="D413" s="16">
        <v>250</v>
      </c>
      <c r="E413" s="2" t="s">
        <v>9</v>
      </c>
      <c r="F413" s="2" t="s">
        <v>34</v>
      </c>
      <c r="G413" s="16">
        <v>462713</v>
      </c>
      <c r="H413" s="32">
        <f>IF(F413="USD",VLOOKUP(A413,'FOREX CONV'!$A$2:$F$871,2,FALSE),IF(F413="GBP",VLOOKUP(A413,'FOREX CONV'!$A$2:$F$871,3,FALSE),IF(F413="EUR",VLOOKUP(A413,'FOREX CONV'!$A$2:$F$871,4,FALSE),IF(F413="YEN",VLOOKUP(A413,'FOREX CONV'!$A$2:$F$871,5,FALSE),1))))</f>
        <v>1</v>
      </c>
      <c r="I413" s="33">
        <f t="shared" si="6"/>
        <v>462713</v>
      </c>
      <c r="J413" t="str">
        <f>VLOOKUP(C413,'REGION CLASSIFICATION'!$A$2:$B$67,2,FALSE)</f>
        <v>INDIA</v>
      </c>
    </row>
    <row r="414" spans="1:10" x14ac:dyDescent="0.35">
      <c r="A414" s="13">
        <v>41556</v>
      </c>
      <c r="B414" s="2" t="s">
        <v>7</v>
      </c>
      <c r="C414" s="2" t="s">
        <v>33</v>
      </c>
      <c r="D414" s="16">
        <v>250</v>
      </c>
      <c r="E414" s="2" t="s">
        <v>9</v>
      </c>
      <c r="F414" s="2" t="s">
        <v>34</v>
      </c>
      <c r="G414" s="16">
        <v>463485</v>
      </c>
      <c r="H414" s="32">
        <f>IF(F414="USD",VLOOKUP(A414,'FOREX CONV'!$A$2:$F$871,2,FALSE),IF(F414="GBP",VLOOKUP(A414,'FOREX CONV'!$A$2:$F$871,3,FALSE),IF(F414="EUR",VLOOKUP(A414,'FOREX CONV'!$A$2:$F$871,4,FALSE),IF(F414="YEN",VLOOKUP(A414,'FOREX CONV'!$A$2:$F$871,5,FALSE),1))))</f>
        <v>1</v>
      </c>
      <c r="I414" s="33">
        <f t="shared" si="6"/>
        <v>463485</v>
      </c>
      <c r="J414" t="str">
        <f>VLOOKUP(C414,'REGION CLASSIFICATION'!$A$2:$B$67,2,FALSE)</f>
        <v>INDIA</v>
      </c>
    </row>
    <row r="415" spans="1:10" x14ac:dyDescent="0.35">
      <c r="A415" s="13">
        <v>41695</v>
      </c>
      <c r="B415" s="2" t="s">
        <v>7</v>
      </c>
      <c r="C415" s="5" t="s">
        <v>33</v>
      </c>
      <c r="D415" s="17">
        <v>250</v>
      </c>
      <c r="E415" s="5" t="s">
        <v>9</v>
      </c>
      <c r="F415" s="5" t="s">
        <v>34</v>
      </c>
      <c r="G415" s="17">
        <v>477530</v>
      </c>
      <c r="H415" s="32">
        <f>IF(F415="USD",VLOOKUP(A415,'FOREX CONV'!$A$2:$F$871,2,FALSE),IF(F415="GBP",VLOOKUP(A415,'FOREX CONV'!$A$2:$F$871,3,FALSE),IF(F415="EUR",VLOOKUP(A415,'FOREX CONV'!$A$2:$F$871,4,FALSE),IF(F415="YEN",VLOOKUP(A415,'FOREX CONV'!$A$2:$F$871,5,FALSE),1))))</f>
        <v>1</v>
      </c>
      <c r="I415" s="33">
        <f t="shared" si="6"/>
        <v>477530</v>
      </c>
      <c r="J415" t="str">
        <f>VLOOKUP(C415,'REGION CLASSIFICATION'!$A$2:$B$67,2,FALSE)</f>
        <v>INDIA</v>
      </c>
    </row>
    <row r="416" spans="1:10" x14ac:dyDescent="0.35">
      <c r="A416" s="13">
        <v>41500</v>
      </c>
      <c r="B416" s="2" t="s">
        <v>7</v>
      </c>
      <c r="C416" s="2" t="s">
        <v>33</v>
      </c>
      <c r="D416" s="16">
        <v>300</v>
      </c>
      <c r="E416" s="2" t="s">
        <v>9</v>
      </c>
      <c r="F416" s="2" t="s">
        <v>34</v>
      </c>
      <c r="G416" s="16">
        <v>556182</v>
      </c>
      <c r="H416" s="32">
        <f>IF(F416="USD",VLOOKUP(A416,'FOREX CONV'!$A$2:$F$871,2,FALSE),IF(F416="GBP",VLOOKUP(A416,'FOREX CONV'!$A$2:$F$871,3,FALSE),IF(F416="EUR",VLOOKUP(A416,'FOREX CONV'!$A$2:$F$871,4,FALSE),IF(F416="YEN",VLOOKUP(A416,'FOREX CONV'!$A$2:$F$871,5,FALSE),1))))</f>
        <v>1</v>
      </c>
      <c r="I416" s="33">
        <f t="shared" si="6"/>
        <v>556182</v>
      </c>
      <c r="J416" t="str">
        <f>VLOOKUP(C416,'REGION CLASSIFICATION'!$A$2:$B$67,2,FALSE)</f>
        <v>INDIA</v>
      </c>
    </row>
    <row r="417" spans="1:10" x14ac:dyDescent="0.35">
      <c r="A417" s="13">
        <v>41691</v>
      </c>
      <c r="B417" s="2" t="s">
        <v>7</v>
      </c>
      <c r="C417" s="5" t="s">
        <v>33</v>
      </c>
      <c r="D417" s="17">
        <v>300</v>
      </c>
      <c r="E417" s="5" t="s">
        <v>9</v>
      </c>
      <c r="F417" s="5" t="s">
        <v>34</v>
      </c>
      <c r="G417" s="17">
        <v>573036</v>
      </c>
      <c r="H417" s="32">
        <f>IF(F417="USD",VLOOKUP(A417,'FOREX CONV'!$A$2:$F$871,2,FALSE),IF(F417="GBP",VLOOKUP(A417,'FOREX CONV'!$A$2:$F$871,3,FALSE),IF(F417="EUR",VLOOKUP(A417,'FOREX CONV'!$A$2:$F$871,4,FALSE),IF(F417="YEN",VLOOKUP(A417,'FOREX CONV'!$A$2:$F$871,5,FALSE),1))))</f>
        <v>1</v>
      </c>
      <c r="I417" s="33">
        <f t="shared" si="6"/>
        <v>573036</v>
      </c>
      <c r="J417" t="str">
        <f>VLOOKUP(C417,'REGION CLASSIFICATION'!$A$2:$B$67,2,FALSE)</f>
        <v>INDIA</v>
      </c>
    </row>
    <row r="418" spans="1:10" x14ac:dyDescent="0.35">
      <c r="A418" s="13">
        <v>41585</v>
      </c>
      <c r="B418" s="2" t="s">
        <v>7</v>
      </c>
      <c r="C418" s="2" t="s">
        <v>33</v>
      </c>
      <c r="D418" s="16">
        <v>350</v>
      </c>
      <c r="E418" s="2" t="s">
        <v>9</v>
      </c>
      <c r="F418" s="2" t="s">
        <v>34</v>
      </c>
      <c r="G418" s="16">
        <v>658711</v>
      </c>
      <c r="H418" s="32">
        <f>IF(F418="USD",VLOOKUP(A418,'FOREX CONV'!$A$2:$F$871,2,FALSE),IF(F418="GBP",VLOOKUP(A418,'FOREX CONV'!$A$2:$F$871,3,FALSE),IF(F418="EUR",VLOOKUP(A418,'FOREX CONV'!$A$2:$F$871,4,FALSE),IF(F418="YEN",VLOOKUP(A418,'FOREX CONV'!$A$2:$F$871,5,FALSE),1))))</f>
        <v>1</v>
      </c>
      <c r="I418" s="33">
        <f t="shared" si="6"/>
        <v>658711</v>
      </c>
      <c r="J418" t="str">
        <f>VLOOKUP(C418,'REGION CLASSIFICATION'!$A$2:$B$67,2,FALSE)</f>
        <v>INDIA</v>
      </c>
    </row>
    <row r="419" spans="1:10" x14ac:dyDescent="0.35">
      <c r="A419" s="13">
        <v>41557</v>
      </c>
      <c r="B419" s="2" t="s">
        <v>7</v>
      </c>
      <c r="C419" s="2" t="s">
        <v>33</v>
      </c>
      <c r="D419" s="16">
        <v>400</v>
      </c>
      <c r="E419" s="2" t="s">
        <v>9</v>
      </c>
      <c r="F419" s="2" t="s">
        <v>34</v>
      </c>
      <c r="G419" s="16">
        <v>764048</v>
      </c>
      <c r="H419" s="32">
        <f>IF(F419="USD",VLOOKUP(A419,'FOREX CONV'!$A$2:$F$871,2,FALSE),IF(F419="GBP",VLOOKUP(A419,'FOREX CONV'!$A$2:$F$871,3,FALSE),IF(F419="EUR",VLOOKUP(A419,'FOREX CONV'!$A$2:$F$871,4,FALSE),IF(F419="YEN",VLOOKUP(A419,'FOREX CONV'!$A$2:$F$871,5,FALSE),1))))</f>
        <v>1</v>
      </c>
      <c r="I419" s="33">
        <f t="shared" si="6"/>
        <v>764048</v>
      </c>
      <c r="J419" t="str">
        <f>VLOOKUP(C419,'REGION CLASSIFICATION'!$A$2:$B$67,2,FALSE)</f>
        <v>INDIA</v>
      </c>
    </row>
    <row r="420" spans="1:10" x14ac:dyDescent="0.35">
      <c r="A420" s="13">
        <v>41373</v>
      </c>
      <c r="B420" s="2" t="s">
        <v>7</v>
      </c>
      <c r="C420" s="2" t="s">
        <v>33</v>
      </c>
      <c r="D420" s="16">
        <v>500</v>
      </c>
      <c r="E420" s="2" t="s">
        <v>9</v>
      </c>
      <c r="F420" s="2" t="s">
        <v>34</v>
      </c>
      <c r="G420" s="16">
        <v>926970</v>
      </c>
      <c r="H420" s="32">
        <f>IF(F420="USD",VLOOKUP(A420,'FOREX CONV'!$A$2:$F$871,2,FALSE),IF(F420="GBP",VLOOKUP(A420,'FOREX CONV'!$A$2:$F$871,3,FALSE),IF(F420="EUR",VLOOKUP(A420,'FOREX CONV'!$A$2:$F$871,4,FALSE),IF(F420="YEN",VLOOKUP(A420,'FOREX CONV'!$A$2:$F$871,5,FALSE),1))))</f>
        <v>1</v>
      </c>
      <c r="I420" s="33">
        <f t="shared" si="6"/>
        <v>926970</v>
      </c>
      <c r="J420" t="str">
        <f>VLOOKUP(C420,'REGION CLASSIFICATION'!$A$2:$B$67,2,FALSE)</f>
        <v>INDIA</v>
      </c>
    </row>
    <row r="421" spans="1:10" x14ac:dyDescent="0.35">
      <c r="A421" s="13">
        <v>41505</v>
      </c>
      <c r="B421" s="2" t="s">
        <v>7</v>
      </c>
      <c r="C421" s="2" t="s">
        <v>33</v>
      </c>
      <c r="D421" s="16">
        <v>500</v>
      </c>
      <c r="E421" s="2" t="s">
        <v>9</v>
      </c>
      <c r="F421" s="2" t="s">
        <v>34</v>
      </c>
      <c r="G421" s="16">
        <v>926970</v>
      </c>
      <c r="H421" s="32">
        <f>IF(F421="USD",VLOOKUP(A421,'FOREX CONV'!$A$2:$F$871,2,FALSE),IF(F421="GBP",VLOOKUP(A421,'FOREX CONV'!$A$2:$F$871,3,FALSE),IF(F421="EUR",VLOOKUP(A421,'FOREX CONV'!$A$2:$F$871,4,FALSE),IF(F421="YEN",VLOOKUP(A421,'FOREX CONV'!$A$2:$F$871,5,FALSE),1))))</f>
        <v>1</v>
      </c>
      <c r="I421" s="33">
        <f t="shared" si="6"/>
        <v>926970</v>
      </c>
      <c r="J421" t="str">
        <f>VLOOKUP(C421,'REGION CLASSIFICATION'!$A$2:$B$67,2,FALSE)</f>
        <v>INDIA</v>
      </c>
    </row>
    <row r="422" spans="1:10" x14ac:dyDescent="0.35">
      <c r="A422" s="13">
        <v>41591</v>
      </c>
      <c r="B422" s="2" t="s">
        <v>7</v>
      </c>
      <c r="C422" s="2" t="s">
        <v>33</v>
      </c>
      <c r="D422" s="16">
        <v>500</v>
      </c>
      <c r="E422" s="2" t="s">
        <v>9</v>
      </c>
      <c r="F422" s="2" t="s">
        <v>34</v>
      </c>
      <c r="G422" s="16">
        <v>933515</v>
      </c>
      <c r="H422" s="32">
        <f>IF(F422="USD",VLOOKUP(A422,'FOREX CONV'!$A$2:$F$871,2,FALSE),IF(F422="GBP",VLOOKUP(A422,'FOREX CONV'!$A$2:$F$871,3,FALSE),IF(F422="EUR",VLOOKUP(A422,'FOREX CONV'!$A$2:$F$871,4,FALSE),IF(F422="YEN",VLOOKUP(A422,'FOREX CONV'!$A$2:$F$871,5,FALSE),1))))</f>
        <v>1</v>
      </c>
      <c r="I422" s="33">
        <f t="shared" si="6"/>
        <v>933515</v>
      </c>
      <c r="J422" t="str">
        <f>VLOOKUP(C422,'REGION CLASSIFICATION'!$A$2:$B$67,2,FALSE)</f>
        <v>INDIA</v>
      </c>
    </row>
    <row r="423" spans="1:10" x14ac:dyDescent="0.35">
      <c r="A423" s="13">
        <v>41639</v>
      </c>
      <c r="B423" s="2" t="s">
        <v>7</v>
      </c>
      <c r="C423" s="2" t="s">
        <v>33</v>
      </c>
      <c r="D423" s="16">
        <v>500</v>
      </c>
      <c r="E423" s="2" t="s">
        <v>9</v>
      </c>
      <c r="F423" s="2" t="s">
        <v>34</v>
      </c>
      <c r="G423" s="16">
        <v>941015</v>
      </c>
      <c r="H423" s="32">
        <f>IF(F423="USD",VLOOKUP(A423,'FOREX CONV'!$A$2:$F$871,2,FALSE),IF(F423="GBP",VLOOKUP(A423,'FOREX CONV'!$A$2:$F$871,3,FALSE),IF(F423="EUR",VLOOKUP(A423,'FOREX CONV'!$A$2:$F$871,4,FALSE),IF(F423="YEN",VLOOKUP(A423,'FOREX CONV'!$A$2:$F$871,5,FALSE),1))))</f>
        <v>1</v>
      </c>
      <c r="I423" s="33">
        <f t="shared" si="6"/>
        <v>941015</v>
      </c>
      <c r="J423" t="str">
        <f>VLOOKUP(C423,'REGION CLASSIFICATION'!$A$2:$B$67,2,FALSE)</f>
        <v>INDIA</v>
      </c>
    </row>
    <row r="424" spans="1:10" x14ac:dyDescent="0.35">
      <c r="A424" s="13">
        <v>41398</v>
      </c>
      <c r="B424" s="2" t="s">
        <v>7</v>
      </c>
      <c r="C424" s="2" t="s">
        <v>33</v>
      </c>
      <c r="D424" s="16">
        <v>600</v>
      </c>
      <c r="E424" s="2" t="s">
        <v>9</v>
      </c>
      <c r="F424" s="2" t="s">
        <v>34</v>
      </c>
      <c r="G424" s="16">
        <v>1109364</v>
      </c>
      <c r="H424" s="32">
        <f>IF(F424="USD",VLOOKUP(A424,'FOREX CONV'!$A$2:$F$871,2,FALSE),IF(F424="GBP",VLOOKUP(A424,'FOREX CONV'!$A$2:$F$871,3,FALSE),IF(F424="EUR",VLOOKUP(A424,'FOREX CONV'!$A$2:$F$871,4,FALSE),IF(F424="YEN",VLOOKUP(A424,'FOREX CONV'!$A$2:$F$871,5,FALSE),1))))</f>
        <v>1</v>
      </c>
      <c r="I424" s="33">
        <f t="shared" si="6"/>
        <v>1109364</v>
      </c>
      <c r="J424" t="str">
        <f>VLOOKUP(C424,'REGION CLASSIFICATION'!$A$2:$B$67,2,FALSE)</f>
        <v>INDIA</v>
      </c>
    </row>
    <row r="425" spans="1:10" x14ac:dyDescent="0.35">
      <c r="A425" s="13">
        <v>41446</v>
      </c>
      <c r="B425" s="2" t="s">
        <v>7</v>
      </c>
      <c r="C425" s="2" t="s">
        <v>33</v>
      </c>
      <c r="D425" s="16">
        <v>1000</v>
      </c>
      <c r="E425" s="2" t="s">
        <v>9</v>
      </c>
      <c r="F425" s="2" t="s">
        <v>34</v>
      </c>
      <c r="G425" s="16">
        <v>1853940</v>
      </c>
      <c r="H425" s="32">
        <f>IF(F425="USD",VLOOKUP(A425,'FOREX CONV'!$A$2:$F$871,2,FALSE),IF(F425="GBP",VLOOKUP(A425,'FOREX CONV'!$A$2:$F$871,3,FALSE),IF(F425="EUR",VLOOKUP(A425,'FOREX CONV'!$A$2:$F$871,4,FALSE),IF(F425="YEN",VLOOKUP(A425,'FOREX CONV'!$A$2:$F$871,5,FALSE),1))))</f>
        <v>1</v>
      </c>
      <c r="I425" s="33">
        <f t="shared" si="6"/>
        <v>1853940</v>
      </c>
      <c r="J425" t="str">
        <f>VLOOKUP(C425,'REGION CLASSIFICATION'!$A$2:$B$67,2,FALSE)</f>
        <v>INDIA</v>
      </c>
    </row>
    <row r="426" spans="1:10" x14ac:dyDescent="0.35">
      <c r="A426" s="13">
        <v>41639</v>
      </c>
      <c r="B426" s="2" t="s">
        <v>7</v>
      </c>
      <c r="C426" s="2" t="s">
        <v>33</v>
      </c>
      <c r="D426" s="16">
        <v>1500</v>
      </c>
      <c r="E426" s="2" t="s">
        <v>9</v>
      </c>
      <c r="F426" s="2" t="s">
        <v>34</v>
      </c>
      <c r="G426" s="16">
        <v>2823045</v>
      </c>
      <c r="H426" s="32">
        <f>IF(F426="USD",VLOOKUP(A426,'FOREX CONV'!$A$2:$F$871,2,FALSE),IF(F426="GBP",VLOOKUP(A426,'FOREX CONV'!$A$2:$F$871,3,FALSE),IF(F426="EUR",VLOOKUP(A426,'FOREX CONV'!$A$2:$F$871,4,FALSE),IF(F426="YEN",VLOOKUP(A426,'FOREX CONV'!$A$2:$F$871,5,FALSE),1))))</f>
        <v>1</v>
      </c>
      <c r="I426" s="33">
        <f t="shared" si="6"/>
        <v>2823045</v>
      </c>
      <c r="J426" t="str">
        <f>VLOOKUP(C426,'REGION CLASSIFICATION'!$A$2:$B$67,2,FALSE)</f>
        <v>INDIA</v>
      </c>
    </row>
    <row r="427" spans="1:10" x14ac:dyDescent="0.35">
      <c r="A427" s="13">
        <v>41530</v>
      </c>
      <c r="B427" s="2" t="s">
        <v>7</v>
      </c>
      <c r="C427" s="2" t="s">
        <v>33</v>
      </c>
      <c r="D427" s="16">
        <v>2000</v>
      </c>
      <c r="E427" s="2" t="s">
        <v>9</v>
      </c>
      <c r="F427" s="2" t="s">
        <v>34</v>
      </c>
      <c r="G427" s="16">
        <v>3782038</v>
      </c>
      <c r="H427" s="32">
        <f>IF(F427="USD",VLOOKUP(A427,'FOREX CONV'!$A$2:$F$871,2,FALSE),IF(F427="GBP",VLOOKUP(A427,'FOREX CONV'!$A$2:$F$871,3,FALSE),IF(F427="EUR",VLOOKUP(A427,'FOREX CONV'!$A$2:$F$871,4,FALSE),IF(F427="YEN",VLOOKUP(A427,'FOREX CONV'!$A$2:$F$871,5,FALSE),1))))</f>
        <v>1</v>
      </c>
      <c r="I427" s="33">
        <f t="shared" si="6"/>
        <v>3782038</v>
      </c>
      <c r="J427" t="str">
        <f>VLOOKUP(C427,'REGION CLASSIFICATION'!$A$2:$B$67,2,FALSE)</f>
        <v>INDIA</v>
      </c>
    </row>
    <row r="428" spans="1:10" x14ac:dyDescent="0.35">
      <c r="A428" s="13">
        <v>41414</v>
      </c>
      <c r="B428" s="2" t="s">
        <v>7</v>
      </c>
      <c r="C428" s="2" t="s">
        <v>33</v>
      </c>
      <c r="D428" s="16">
        <v>2100</v>
      </c>
      <c r="E428" s="2" t="s">
        <v>9</v>
      </c>
      <c r="F428" s="2" t="s">
        <v>34</v>
      </c>
      <c r="G428" s="16">
        <v>3910971</v>
      </c>
      <c r="H428" s="32">
        <f>IF(F428="USD",VLOOKUP(A428,'FOREX CONV'!$A$2:$F$871,2,FALSE),IF(F428="GBP",VLOOKUP(A428,'FOREX CONV'!$A$2:$F$871,3,FALSE),IF(F428="EUR",VLOOKUP(A428,'FOREX CONV'!$A$2:$F$871,4,FALSE),IF(F428="YEN",VLOOKUP(A428,'FOREX CONV'!$A$2:$F$871,5,FALSE),1))))</f>
        <v>1</v>
      </c>
      <c r="I428" s="33">
        <f t="shared" si="6"/>
        <v>3910971</v>
      </c>
      <c r="J428" t="str">
        <f>VLOOKUP(C428,'REGION CLASSIFICATION'!$A$2:$B$67,2,FALSE)</f>
        <v>INDIA</v>
      </c>
    </row>
    <row r="429" spans="1:10" x14ac:dyDescent="0.35">
      <c r="A429" s="13">
        <v>41576</v>
      </c>
      <c r="B429" s="2" t="s">
        <v>7</v>
      </c>
      <c r="C429" s="2" t="s">
        <v>33</v>
      </c>
      <c r="D429" s="16">
        <v>4000</v>
      </c>
      <c r="E429" s="2" t="s">
        <v>9</v>
      </c>
      <c r="F429" s="2" t="s">
        <v>34</v>
      </c>
      <c r="G429" s="16">
        <v>7632840</v>
      </c>
      <c r="H429" s="32">
        <f>IF(F429="USD",VLOOKUP(A429,'FOREX CONV'!$A$2:$F$871,2,FALSE),IF(F429="GBP",VLOOKUP(A429,'FOREX CONV'!$A$2:$F$871,3,FALSE),IF(F429="EUR",VLOOKUP(A429,'FOREX CONV'!$A$2:$F$871,4,FALSE),IF(F429="YEN",VLOOKUP(A429,'FOREX CONV'!$A$2:$F$871,5,FALSE),1))))</f>
        <v>1</v>
      </c>
      <c r="I429" s="33">
        <f t="shared" si="6"/>
        <v>7632840</v>
      </c>
      <c r="J429" t="str">
        <f>VLOOKUP(C429,'REGION CLASSIFICATION'!$A$2:$B$67,2,FALSE)</f>
        <v>INDIA</v>
      </c>
    </row>
    <row r="430" spans="1:10" x14ac:dyDescent="0.35">
      <c r="A430" s="13">
        <v>41632</v>
      </c>
      <c r="B430" s="2" t="s">
        <v>15</v>
      </c>
      <c r="C430" s="2" t="s">
        <v>33</v>
      </c>
      <c r="D430" s="16">
        <v>1</v>
      </c>
      <c r="E430" s="2" t="s">
        <v>9</v>
      </c>
      <c r="F430" s="2" t="s">
        <v>34</v>
      </c>
      <c r="G430" s="16">
        <v>10527</v>
      </c>
      <c r="H430" s="32">
        <f>IF(F430="USD",VLOOKUP(A430,'FOREX CONV'!$A$2:$F$871,2,FALSE),IF(F430="GBP",VLOOKUP(A430,'FOREX CONV'!$A$2:$F$871,3,FALSE),IF(F430="EUR",VLOOKUP(A430,'FOREX CONV'!$A$2:$F$871,4,FALSE),IF(F430="YEN",VLOOKUP(A430,'FOREX CONV'!$A$2:$F$871,5,FALSE),1))))</f>
        <v>1</v>
      </c>
      <c r="I430" s="33">
        <f t="shared" si="6"/>
        <v>10527</v>
      </c>
      <c r="J430" t="str">
        <f>VLOOKUP(C430,'REGION CLASSIFICATION'!$A$2:$B$67,2,FALSE)</f>
        <v>INDIA</v>
      </c>
    </row>
    <row r="431" spans="1:10" x14ac:dyDescent="0.35">
      <c r="A431" s="13">
        <v>41425</v>
      </c>
      <c r="B431" s="2" t="s">
        <v>15</v>
      </c>
      <c r="C431" s="2" t="s">
        <v>33</v>
      </c>
      <c r="D431" s="16">
        <v>150</v>
      </c>
      <c r="E431" s="2" t="s">
        <v>9</v>
      </c>
      <c r="F431" s="2" t="s">
        <v>34</v>
      </c>
      <c r="G431" s="16">
        <v>446968</v>
      </c>
      <c r="H431" s="32">
        <f>IF(F431="USD",VLOOKUP(A431,'FOREX CONV'!$A$2:$F$871,2,FALSE),IF(F431="GBP",VLOOKUP(A431,'FOREX CONV'!$A$2:$F$871,3,FALSE),IF(F431="EUR",VLOOKUP(A431,'FOREX CONV'!$A$2:$F$871,4,FALSE),IF(F431="YEN",VLOOKUP(A431,'FOREX CONV'!$A$2:$F$871,5,FALSE),1))))</f>
        <v>1</v>
      </c>
      <c r="I431" s="33">
        <f t="shared" si="6"/>
        <v>446968</v>
      </c>
      <c r="J431" t="str">
        <f>VLOOKUP(C431,'REGION CLASSIFICATION'!$A$2:$B$67,2,FALSE)</f>
        <v>INDIA</v>
      </c>
    </row>
    <row r="432" spans="1:10" x14ac:dyDescent="0.35">
      <c r="A432" s="13">
        <v>41625</v>
      </c>
      <c r="B432" s="2" t="s">
        <v>15</v>
      </c>
      <c r="C432" s="2" t="s">
        <v>33</v>
      </c>
      <c r="D432" s="16">
        <v>250</v>
      </c>
      <c r="E432" s="2" t="s">
        <v>9</v>
      </c>
      <c r="F432" s="2" t="s">
        <v>34</v>
      </c>
      <c r="G432" s="16">
        <v>796352</v>
      </c>
      <c r="H432" s="32">
        <f>IF(F432="USD",VLOOKUP(A432,'FOREX CONV'!$A$2:$F$871,2,FALSE),IF(F432="GBP",VLOOKUP(A432,'FOREX CONV'!$A$2:$F$871,3,FALSE),IF(F432="EUR",VLOOKUP(A432,'FOREX CONV'!$A$2:$F$871,4,FALSE),IF(F432="YEN",VLOOKUP(A432,'FOREX CONV'!$A$2:$F$871,5,FALSE),1))))</f>
        <v>1</v>
      </c>
      <c r="I432" s="33">
        <f t="shared" si="6"/>
        <v>796352</v>
      </c>
      <c r="J432" t="str">
        <f>VLOOKUP(C432,'REGION CLASSIFICATION'!$A$2:$B$67,2,FALSE)</f>
        <v>INDIA</v>
      </c>
    </row>
    <row r="433" spans="1:10" x14ac:dyDescent="0.35">
      <c r="A433" s="13">
        <v>41520</v>
      </c>
      <c r="B433" s="2" t="s">
        <v>15</v>
      </c>
      <c r="C433" s="2" t="s">
        <v>33</v>
      </c>
      <c r="D433" s="16">
        <v>300</v>
      </c>
      <c r="E433" s="2" t="s">
        <v>9</v>
      </c>
      <c r="F433" s="2" t="s">
        <v>34</v>
      </c>
      <c r="G433" s="16">
        <v>804936</v>
      </c>
      <c r="H433" s="32">
        <f>IF(F433="USD",VLOOKUP(A433,'FOREX CONV'!$A$2:$F$871,2,FALSE),IF(F433="GBP",VLOOKUP(A433,'FOREX CONV'!$A$2:$F$871,3,FALSE),IF(F433="EUR",VLOOKUP(A433,'FOREX CONV'!$A$2:$F$871,4,FALSE),IF(F433="YEN",VLOOKUP(A433,'FOREX CONV'!$A$2:$F$871,5,FALSE),1))))</f>
        <v>1</v>
      </c>
      <c r="I433" s="33">
        <f t="shared" si="6"/>
        <v>804936</v>
      </c>
      <c r="J433" t="str">
        <f>VLOOKUP(C433,'REGION CLASSIFICATION'!$A$2:$B$67,2,FALSE)</f>
        <v>INDIA</v>
      </c>
    </row>
    <row r="434" spans="1:10" x14ac:dyDescent="0.35">
      <c r="A434" s="13">
        <v>41455</v>
      </c>
      <c r="B434" s="2" t="s">
        <v>15</v>
      </c>
      <c r="C434" s="2" t="s">
        <v>33</v>
      </c>
      <c r="D434" s="16">
        <v>375</v>
      </c>
      <c r="E434" s="2" t="s">
        <v>9</v>
      </c>
      <c r="F434" s="2" t="s">
        <v>34</v>
      </c>
      <c r="G434" s="16">
        <v>1217128</v>
      </c>
      <c r="H434" s="32">
        <f>IF(F434="USD",VLOOKUP(A434,'FOREX CONV'!$A$2:$F$871,2,FALSE),IF(F434="GBP",VLOOKUP(A434,'FOREX CONV'!$A$2:$F$871,3,FALSE),IF(F434="EUR",VLOOKUP(A434,'FOREX CONV'!$A$2:$F$871,4,FALSE),IF(F434="YEN",VLOOKUP(A434,'FOREX CONV'!$A$2:$F$871,5,FALSE),1))))</f>
        <v>1</v>
      </c>
      <c r="I434" s="33">
        <f t="shared" si="6"/>
        <v>1217128</v>
      </c>
      <c r="J434" t="str">
        <f>VLOOKUP(C434,'REGION CLASSIFICATION'!$A$2:$B$67,2,FALSE)</f>
        <v>INDIA</v>
      </c>
    </row>
    <row r="435" spans="1:10" x14ac:dyDescent="0.35">
      <c r="A435" s="13">
        <v>41695</v>
      </c>
      <c r="B435" s="2" t="s">
        <v>15</v>
      </c>
      <c r="C435" s="5" t="s">
        <v>33</v>
      </c>
      <c r="D435" s="17">
        <v>400</v>
      </c>
      <c r="E435" s="5" t="s">
        <v>9</v>
      </c>
      <c r="F435" s="5" t="s">
        <v>34</v>
      </c>
      <c r="G435" s="17">
        <v>1342280</v>
      </c>
      <c r="H435" s="32">
        <f>IF(F435="USD",VLOOKUP(A435,'FOREX CONV'!$A$2:$F$871,2,FALSE),IF(F435="GBP",VLOOKUP(A435,'FOREX CONV'!$A$2:$F$871,3,FALSE),IF(F435="EUR",VLOOKUP(A435,'FOREX CONV'!$A$2:$F$871,4,FALSE),IF(F435="YEN",VLOOKUP(A435,'FOREX CONV'!$A$2:$F$871,5,FALSE),1))))</f>
        <v>1</v>
      </c>
      <c r="I435" s="33">
        <f t="shared" si="6"/>
        <v>1342280</v>
      </c>
      <c r="J435" t="str">
        <f>VLOOKUP(C435,'REGION CLASSIFICATION'!$A$2:$B$67,2,FALSE)</f>
        <v>INDIA</v>
      </c>
    </row>
    <row r="436" spans="1:10" x14ac:dyDescent="0.35">
      <c r="A436" s="13">
        <v>41559</v>
      </c>
      <c r="B436" s="2" t="s">
        <v>15</v>
      </c>
      <c r="C436" s="2" t="s">
        <v>33</v>
      </c>
      <c r="D436" s="16">
        <v>500</v>
      </c>
      <c r="E436" s="2" t="s">
        <v>9</v>
      </c>
      <c r="F436" s="2" t="s">
        <v>34</v>
      </c>
      <c r="G436" s="16">
        <v>1719108</v>
      </c>
      <c r="H436" s="32">
        <f>IF(F436="USD",VLOOKUP(A436,'FOREX CONV'!$A$2:$F$871,2,FALSE),IF(F436="GBP",VLOOKUP(A436,'FOREX CONV'!$A$2:$F$871,3,FALSE),IF(F436="EUR",VLOOKUP(A436,'FOREX CONV'!$A$2:$F$871,4,FALSE),IF(F436="YEN",VLOOKUP(A436,'FOREX CONV'!$A$2:$F$871,5,FALSE),1))))</f>
        <v>1</v>
      </c>
      <c r="I436" s="33">
        <f t="shared" si="6"/>
        <v>1719108</v>
      </c>
      <c r="J436" t="str">
        <f>VLOOKUP(C436,'REGION CLASSIFICATION'!$A$2:$B$67,2,FALSE)</f>
        <v>INDIA</v>
      </c>
    </row>
    <row r="437" spans="1:10" x14ac:dyDescent="0.35">
      <c r="A437" s="13">
        <v>41723</v>
      </c>
      <c r="B437" s="2" t="s">
        <v>15</v>
      </c>
      <c r="C437" s="6" t="s">
        <v>33</v>
      </c>
      <c r="D437" s="18">
        <v>675</v>
      </c>
      <c r="E437" s="6" t="s">
        <v>9</v>
      </c>
      <c r="F437" s="6" t="s">
        <v>34</v>
      </c>
      <c r="G437" s="18">
        <v>2361023</v>
      </c>
      <c r="H437" s="32">
        <f>IF(F437="USD",VLOOKUP(A437,'FOREX CONV'!$A$2:$F$871,2,FALSE),IF(F437="GBP",VLOOKUP(A437,'FOREX CONV'!$A$2:$F$871,3,FALSE),IF(F437="EUR",VLOOKUP(A437,'FOREX CONV'!$A$2:$F$871,4,FALSE),IF(F437="YEN",VLOOKUP(A437,'FOREX CONV'!$A$2:$F$871,5,FALSE),1))))</f>
        <v>1</v>
      </c>
      <c r="I437" s="33">
        <f t="shared" si="6"/>
        <v>2361023</v>
      </c>
      <c r="J437" t="str">
        <f>VLOOKUP(C437,'REGION CLASSIFICATION'!$A$2:$B$67,2,FALSE)</f>
        <v>INDIA</v>
      </c>
    </row>
    <row r="438" spans="1:10" x14ac:dyDescent="0.35">
      <c r="A438" s="13">
        <v>41675</v>
      </c>
      <c r="B438" s="2" t="s">
        <v>15</v>
      </c>
      <c r="C438" s="5" t="s">
        <v>33</v>
      </c>
      <c r="D438" s="17">
        <v>1500</v>
      </c>
      <c r="E438" s="5" t="s">
        <v>9</v>
      </c>
      <c r="F438" s="5" t="s">
        <v>34</v>
      </c>
      <c r="G438" s="17">
        <v>4439448</v>
      </c>
      <c r="H438" s="32">
        <f>IF(F438="USD",VLOOKUP(A438,'FOREX CONV'!$A$2:$F$871,2,FALSE),IF(F438="GBP",VLOOKUP(A438,'FOREX CONV'!$A$2:$F$871,3,FALSE),IF(F438="EUR",VLOOKUP(A438,'FOREX CONV'!$A$2:$F$871,4,FALSE),IF(F438="YEN",VLOOKUP(A438,'FOREX CONV'!$A$2:$F$871,5,FALSE),1))))</f>
        <v>1</v>
      </c>
      <c r="I438" s="33">
        <f t="shared" si="6"/>
        <v>4439448</v>
      </c>
      <c r="J438" t="str">
        <f>VLOOKUP(C438,'REGION CLASSIFICATION'!$A$2:$B$67,2,FALSE)</f>
        <v>INDIA</v>
      </c>
    </row>
    <row r="439" spans="1:10" x14ac:dyDescent="0.35">
      <c r="A439" s="13">
        <v>41414</v>
      </c>
      <c r="B439" s="2" t="s">
        <v>15</v>
      </c>
      <c r="C439" s="2" t="s">
        <v>33</v>
      </c>
      <c r="D439" s="16">
        <v>2000</v>
      </c>
      <c r="E439" s="2" t="s">
        <v>9</v>
      </c>
      <c r="F439" s="2" t="s">
        <v>34</v>
      </c>
      <c r="G439" s="16">
        <v>5214628</v>
      </c>
      <c r="H439" s="32">
        <f>IF(F439="USD",VLOOKUP(A439,'FOREX CONV'!$A$2:$F$871,2,FALSE),IF(F439="GBP",VLOOKUP(A439,'FOREX CONV'!$A$2:$F$871,3,FALSE),IF(F439="EUR",VLOOKUP(A439,'FOREX CONV'!$A$2:$F$871,4,FALSE),IF(F439="YEN",VLOOKUP(A439,'FOREX CONV'!$A$2:$F$871,5,FALSE),1))))</f>
        <v>1</v>
      </c>
      <c r="I439" s="33">
        <f t="shared" si="6"/>
        <v>5214628</v>
      </c>
      <c r="J439" t="str">
        <f>VLOOKUP(C439,'REGION CLASSIFICATION'!$A$2:$B$67,2,FALSE)</f>
        <v>INDIA</v>
      </c>
    </row>
    <row r="440" spans="1:10" x14ac:dyDescent="0.35">
      <c r="A440" s="13">
        <v>41442</v>
      </c>
      <c r="B440" s="2" t="s">
        <v>15</v>
      </c>
      <c r="C440" s="2" t="s">
        <v>33</v>
      </c>
      <c r="D440" s="16">
        <v>2000</v>
      </c>
      <c r="E440" s="2" t="s">
        <v>9</v>
      </c>
      <c r="F440" s="2" t="s">
        <v>34</v>
      </c>
      <c r="G440" s="16">
        <v>5138576</v>
      </c>
      <c r="H440" s="32">
        <f>IF(F440="USD",VLOOKUP(A440,'FOREX CONV'!$A$2:$F$871,2,FALSE),IF(F440="GBP",VLOOKUP(A440,'FOREX CONV'!$A$2:$F$871,3,FALSE),IF(F440="EUR",VLOOKUP(A440,'FOREX CONV'!$A$2:$F$871,4,FALSE),IF(F440="YEN",VLOOKUP(A440,'FOREX CONV'!$A$2:$F$871,5,FALSE),1))))</f>
        <v>1</v>
      </c>
      <c r="I440" s="33">
        <f t="shared" si="6"/>
        <v>5138576</v>
      </c>
      <c r="J440" t="str">
        <f>VLOOKUP(C440,'REGION CLASSIFICATION'!$A$2:$B$67,2,FALSE)</f>
        <v>INDIA</v>
      </c>
    </row>
    <row r="441" spans="1:10" x14ac:dyDescent="0.35">
      <c r="A441" s="13">
        <v>41531</v>
      </c>
      <c r="B441" s="2" t="s">
        <v>15</v>
      </c>
      <c r="C441" s="2" t="s">
        <v>33</v>
      </c>
      <c r="D441" s="16">
        <v>2000</v>
      </c>
      <c r="E441" s="2" t="s">
        <v>9</v>
      </c>
      <c r="F441" s="2" t="s">
        <v>34</v>
      </c>
      <c r="G441" s="16">
        <v>5366240</v>
      </c>
      <c r="H441" s="32">
        <f>IF(F441="USD",VLOOKUP(A441,'FOREX CONV'!$A$2:$F$871,2,FALSE),IF(F441="GBP",VLOOKUP(A441,'FOREX CONV'!$A$2:$F$871,3,FALSE),IF(F441="EUR",VLOOKUP(A441,'FOREX CONV'!$A$2:$F$871,4,FALSE),IF(F441="YEN",VLOOKUP(A441,'FOREX CONV'!$A$2:$F$871,5,FALSE),1))))</f>
        <v>1</v>
      </c>
      <c r="I441" s="33">
        <f t="shared" si="6"/>
        <v>5366240</v>
      </c>
      <c r="J441" t="str">
        <f>VLOOKUP(C441,'REGION CLASSIFICATION'!$A$2:$B$67,2,FALSE)</f>
        <v>INDIA</v>
      </c>
    </row>
    <row r="442" spans="1:10" x14ac:dyDescent="0.35">
      <c r="A442" s="13">
        <v>41689</v>
      </c>
      <c r="B442" s="2" t="s">
        <v>15</v>
      </c>
      <c r="C442" s="5" t="s">
        <v>33</v>
      </c>
      <c r="D442" s="17">
        <v>2000</v>
      </c>
      <c r="E442" s="5" t="s">
        <v>9</v>
      </c>
      <c r="F442" s="5" t="s">
        <v>34</v>
      </c>
      <c r="G442" s="17">
        <v>5993957</v>
      </c>
      <c r="H442" s="32">
        <f>IF(F442="USD",VLOOKUP(A442,'FOREX CONV'!$A$2:$F$871,2,FALSE),IF(F442="GBP",VLOOKUP(A442,'FOREX CONV'!$A$2:$F$871,3,FALSE),IF(F442="EUR",VLOOKUP(A442,'FOREX CONV'!$A$2:$F$871,4,FALSE),IF(F442="YEN",VLOOKUP(A442,'FOREX CONV'!$A$2:$F$871,5,FALSE),1))))</f>
        <v>1</v>
      </c>
      <c r="I442" s="33">
        <f t="shared" si="6"/>
        <v>5993957</v>
      </c>
      <c r="J442" t="str">
        <f>VLOOKUP(C442,'REGION CLASSIFICATION'!$A$2:$B$67,2,FALSE)</f>
        <v>INDIA</v>
      </c>
    </row>
    <row r="443" spans="1:10" x14ac:dyDescent="0.35">
      <c r="A443" s="13">
        <v>41585</v>
      </c>
      <c r="B443" s="2" t="s">
        <v>15</v>
      </c>
      <c r="C443" s="2" t="s">
        <v>33</v>
      </c>
      <c r="D443" s="16">
        <v>3000</v>
      </c>
      <c r="E443" s="2" t="s">
        <v>9</v>
      </c>
      <c r="F443" s="2" t="s">
        <v>34</v>
      </c>
      <c r="G443" s="16">
        <v>7907683</v>
      </c>
      <c r="H443" s="32">
        <f>IF(F443="USD",VLOOKUP(A443,'FOREX CONV'!$A$2:$F$871,2,FALSE),IF(F443="GBP",VLOOKUP(A443,'FOREX CONV'!$A$2:$F$871,3,FALSE),IF(F443="EUR",VLOOKUP(A443,'FOREX CONV'!$A$2:$F$871,4,FALSE),IF(F443="YEN",VLOOKUP(A443,'FOREX CONV'!$A$2:$F$871,5,FALSE),1))))</f>
        <v>1</v>
      </c>
      <c r="I443" s="33">
        <f t="shared" si="6"/>
        <v>7907683</v>
      </c>
      <c r="J443" t="str">
        <f>VLOOKUP(C443,'REGION CLASSIFICATION'!$A$2:$B$67,2,FALSE)</f>
        <v>INDIA</v>
      </c>
    </row>
    <row r="444" spans="1:10" x14ac:dyDescent="0.35">
      <c r="A444" s="13">
        <v>41729</v>
      </c>
      <c r="B444" s="2" t="s">
        <v>15</v>
      </c>
      <c r="C444" s="6" t="s">
        <v>33</v>
      </c>
      <c r="D444" s="18">
        <v>3000</v>
      </c>
      <c r="E444" s="6" t="s">
        <v>9</v>
      </c>
      <c r="F444" s="6" t="s">
        <v>34</v>
      </c>
      <c r="G444" s="18">
        <v>7746390</v>
      </c>
      <c r="H444" s="32">
        <f>IF(F444="USD",VLOOKUP(A444,'FOREX CONV'!$A$2:$F$871,2,FALSE),IF(F444="GBP",VLOOKUP(A444,'FOREX CONV'!$A$2:$F$871,3,FALSE),IF(F444="EUR",VLOOKUP(A444,'FOREX CONV'!$A$2:$F$871,4,FALSE),IF(F444="YEN",VLOOKUP(A444,'FOREX CONV'!$A$2:$F$871,5,FALSE),1))))</f>
        <v>1</v>
      </c>
      <c r="I444" s="33">
        <f t="shared" si="6"/>
        <v>7746390</v>
      </c>
      <c r="J444" t="str">
        <f>VLOOKUP(C444,'REGION CLASSIFICATION'!$A$2:$B$67,2,FALSE)</f>
        <v>INDIA</v>
      </c>
    </row>
    <row r="445" spans="1:10" x14ac:dyDescent="0.35">
      <c r="A445" s="13">
        <v>41477</v>
      </c>
      <c r="B445" s="2" t="s">
        <v>15</v>
      </c>
      <c r="C445" s="2" t="s">
        <v>33</v>
      </c>
      <c r="D445" s="16">
        <v>4000</v>
      </c>
      <c r="E445" s="2" t="s">
        <v>9</v>
      </c>
      <c r="F445" s="2" t="s">
        <v>34</v>
      </c>
      <c r="G445" s="16">
        <v>10429255</v>
      </c>
      <c r="H445" s="32">
        <f>IF(F445="USD",VLOOKUP(A445,'FOREX CONV'!$A$2:$F$871,2,FALSE),IF(F445="GBP",VLOOKUP(A445,'FOREX CONV'!$A$2:$F$871,3,FALSE),IF(F445="EUR",VLOOKUP(A445,'FOREX CONV'!$A$2:$F$871,4,FALSE),IF(F445="YEN",VLOOKUP(A445,'FOREX CONV'!$A$2:$F$871,5,FALSE),1))))</f>
        <v>1</v>
      </c>
      <c r="I445" s="33">
        <f t="shared" si="6"/>
        <v>10429255</v>
      </c>
      <c r="J445" t="str">
        <f>VLOOKUP(C445,'REGION CLASSIFICATION'!$A$2:$B$67,2,FALSE)</f>
        <v>INDIA</v>
      </c>
    </row>
    <row r="446" spans="1:10" x14ac:dyDescent="0.35">
      <c r="A446" s="13">
        <v>41668</v>
      </c>
      <c r="B446" s="2" t="s">
        <v>15</v>
      </c>
      <c r="C446" s="5" t="s">
        <v>33</v>
      </c>
      <c r="D446" s="17">
        <v>5000</v>
      </c>
      <c r="E446" s="5" t="s">
        <v>9</v>
      </c>
      <c r="F446" s="5" t="s">
        <v>34</v>
      </c>
      <c r="G446" s="17">
        <v>12910650</v>
      </c>
      <c r="H446" s="32">
        <f>IF(F446="USD",VLOOKUP(A446,'FOREX CONV'!$A$2:$F$871,2,FALSE),IF(F446="GBP",VLOOKUP(A446,'FOREX CONV'!$A$2:$F$871,3,FALSE),IF(F446="EUR",VLOOKUP(A446,'FOREX CONV'!$A$2:$F$871,4,FALSE),IF(F446="YEN",VLOOKUP(A446,'FOREX CONV'!$A$2:$F$871,5,FALSE),1))))</f>
        <v>1</v>
      </c>
      <c r="I446" s="33">
        <f t="shared" si="6"/>
        <v>12910650</v>
      </c>
      <c r="J446" t="str">
        <f>VLOOKUP(C446,'REGION CLASSIFICATION'!$A$2:$B$67,2,FALSE)</f>
        <v>INDIA</v>
      </c>
    </row>
    <row r="447" spans="1:10" x14ac:dyDescent="0.35">
      <c r="A447" s="13">
        <v>41498</v>
      </c>
      <c r="B447" s="2" t="s">
        <v>13</v>
      </c>
      <c r="C447" s="2" t="s">
        <v>33</v>
      </c>
      <c r="D447" s="16">
        <v>5</v>
      </c>
      <c r="E447" s="2" t="s">
        <v>9</v>
      </c>
      <c r="F447" s="2" t="s">
        <v>34</v>
      </c>
      <c r="G447" s="16">
        <v>67618</v>
      </c>
      <c r="H447" s="32">
        <f>IF(F447="USD",VLOOKUP(A447,'FOREX CONV'!$A$2:$F$871,2,FALSE),IF(F447="GBP",VLOOKUP(A447,'FOREX CONV'!$A$2:$F$871,3,FALSE),IF(F447="EUR",VLOOKUP(A447,'FOREX CONV'!$A$2:$F$871,4,FALSE),IF(F447="YEN",VLOOKUP(A447,'FOREX CONV'!$A$2:$F$871,5,FALSE),1))))</f>
        <v>1</v>
      </c>
      <c r="I447" s="33">
        <f t="shared" si="6"/>
        <v>67618</v>
      </c>
      <c r="J447" t="str">
        <f>VLOOKUP(C447,'REGION CLASSIFICATION'!$A$2:$B$67,2,FALSE)</f>
        <v>INDIA</v>
      </c>
    </row>
    <row r="448" spans="1:10" x14ac:dyDescent="0.35">
      <c r="A448" s="13">
        <v>41546</v>
      </c>
      <c r="B448" s="2" t="s">
        <v>13</v>
      </c>
      <c r="C448" s="2" t="s">
        <v>33</v>
      </c>
      <c r="D448" s="16">
        <v>5</v>
      </c>
      <c r="E448" s="2" t="s">
        <v>9</v>
      </c>
      <c r="F448" s="2" t="s">
        <v>34</v>
      </c>
      <c r="G448" s="16">
        <v>27247</v>
      </c>
      <c r="H448" s="32">
        <f>IF(F448="USD",VLOOKUP(A448,'FOREX CONV'!$A$2:$F$871,2,FALSE),IF(F448="GBP",VLOOKUP(A448,'FOREX CONV'!$A$2:$F$871,3,FALSE),IF(F448="EUR",VLOOKUP(A448,'FOREX CONV'!$A$2:$F$871,4,FALSE),IF(F448="YEN",VLOOKUP(A448,'FOREX CONV'!$A$2:$F$871,5,FALSE),1))))</f>
        <v>1</v>
      </c>
      <c r="I448" s="33">
        <f t="shared" si="6"/>
        <v>27247</v>
      </c>
      <c r="J448" t="str">
        <f>VLOOKUP(C448,'REGION CLASSIFICATION'!$A$2:$B$67,2,FALSE)</f>
        <v>INDIA</v>
      </c>
    </row>
    <row r="449" spans="1:10" x14ac:dyDescent="0.35">
      <c r="A449" s="13">
        <v>41669</v>
      </c>
      <c r="B449" s="2" t="s">
        <v>13</v>
      </c>
      <c r="C449" s="5" t="s">
        <v>33</v>
      </c>
      <c r="D449" s="17">
        <v>10</v>
      </c>
      <c r="E449" s="5" t="s">
        <v>9</v>
      </c>
      <c r="F449" s="5" t="s">
        <v>34</v>
      </c>
      <c r="G449" s="17">
        <v>54495</v>
      </c>
      <c r="H449" s="32">
        <f>IF(F449="USD",VLOOKUP(A449,'FOREX CONV'!$A$2:$F$871,2,FALSE),IF(F449="GBP",VLOOKUP(A449,'FOREX CONV'!$A$2:$F$871,3,FALSE),IF(F449="EUR",VLOOKUP(A449,'FOREX CONV'!$A$2:$F$871,4,FALSE),IF(F449="YEN",VLOOKUP(A449,'FOREX CONV'!$A$2:$F$871,5,FALSE),1))))</f>
        <v>1</v>
      </c>
      <c r="I449" s="33">
        <f t="shared" si="6"/>
        <v>54495</v>
      </c>
      <c r="J449" t="str">
        <f>VLOOKUP(C449,'REGION CLASSIFICATION'!$A$2:$B$67,2,FALSE)</f>
        <v>INDIA</v>
      </c>
    </row>
    <row r="450" spans="1:10" x14ac:dyDescent="0.35">
      <c r="A450" s="13">
        <v>41598</v>
      </c>
      <c r="B450" s="2" t="s">
        <v>13</v>
      </c>
      <c r="C450" s="2" t="s">
        <v>33</v>
      </c>
      <c r="D450" s="16">
        <v>12</v>
      </c>
      <c r="E450" s="2" t="s">
        <v>9</v>
      </c>
      <c r="F450" s="2" t="s">
        <v>34</v>
      </c>
      <c r="G450" s="16">
        <v>142617</v>
      </c>
      <c r="H450" s="32">
        <f>IF(F450="USD",VLOOKUP(A450,'FOREX CONV'!$A$2:$F$871,2,FALSE),IF(F450="GBP",VLOOKUP(A450,'FOREX CONV'!$A$2:$F$871,3,FALSE),IF(F450="EUR",VLOOKUP(A450,'FOREX CONV'!$A$2:$F$871,4,FALSE),IF(F450="YEN",VLOOKUP(A450,'FOREX CONV'!$A$2:$F$871,5,FALSE),1))))</f>
        <v>1</v>
      </c>
      <c r="I450" s="33">
        <f t="shared" si="6"/>
        <v>142617</v>
      </c>
      <c r="J450" t="str">
        <f>VLOOKUP(C450,'REGION CLASSIFICATION'!$A$2:$B$67,2,FALSE)</f>
        <v>INDIA</v>
      </c>
    </row>
    <row r="451" spans="1:10" x14ac:dyDescent="0.35">
      <c r="A451" s="13">
        <v>41537</v>
      </c>
      <c r="B451" s="2" t="s">
        <v>13</v>
      </c>
      <c r="C451" s="2" t="s">
        <v>33</v>
      </c>
      <c r="D451" s="16">
        <v>50</v>
      </c>
      <c r="E451" s="2" t="s">
        <v>9</v>
      </c>
      <c r="F451" s="2" t="s">
        <v>34</v>
      </c>
      <c r="G451" s="16">
        <v>372473</v>
      </c>
      <c r="H451" s="32">
        <f>IF(F451="USD",VLOOKUP(A451,'FOREX CONV'!$A$2:$F$871,2,FALSE),IF(F451="GBP",VLOOKUP(A451,'FOREX CONV'!$A$2:$F$871,3,FALSE),IF(F451="EUR",VLOOKUP(A451,'FOREX CONV'!$A$2:$F$871,4,FALSE),IF(F451="YEN",VLOOKUP(A451,'FOREX CONV'!$A$2:$F$871,5,FALSE),1))))</f>
        <v>1</v>
      </c>
      <c r="I451" s="33">
        <f t="shared" ref="I451:I514" si="7">G451*H451</f>
        <v>372473</v>
      </c>
      <c r="J451" t="str">
        <f>VLOOKUP(C451,'REGION CLASSIFICATION'!$A$2:$B$67,2,FALSE)</f>
        <v>INDIA</v>
      </c>
    </row>
    <row r="452" spans="1:10" x14ac:dyDescent="0.35">
      <c r="A452" s="13">
        <v>41729</v>
      </c>
      <c r="B452" s="2" t="s">
        <v>13</v>
      </c>
      <c r="C452" s="6" t="s">
        <v>33</v>
      </c>
      <c r="D452" s="18">
        <v>50</v>
      </c>
      <c r="E452" s="6" t="s">
        <v>9</v>
      </c>
      <c r="F452" s="6" t="s">
        <v>34</v>
      </c>
      <c r="G452" s="18">
        <v>277922</v>
      </c>
      <c r="H452" s="32">
        <f>IF(F452="USD",VLOOKUP(A452,'FOREX CONV'!$A$2:$F$871,2,FALSE),IF(F452="GBP",VLOOKUP(A452,'FOREX CONV'!$A$2:$F$871,3,FALSE),IF(F452="EUR",VLOOKUP(A452,'FOREX CONV'!$A$2:$F$871,4,FALSE),IF(F452="YEN",VLOOKUP(A452,'FOREX CONV'!$A$2:$F$871,5,FALSE),1))))</f>
        <v>1</v>
      </c>
      <c r="I452" s="33">
        <f t="shared" si="7"/>
        <v>277922</v>
      </c>
      <c r="J452" t="str">
        <f>VLOOKUP(C452,'REGION CLASSIFICATION'!$A$2:$B$67,2,FALSE)</f>
        <v>INDIA</v>
      </c>
    </row>
    <row r="453" spans="1:10" x14ac:dyDescent="0.35">
      <c r="A453" s="13">
        <v>41729</v>
      </c>
      <c r="B453" s="2" t="s">
        <v>13</v>
      </c>
      <c r="C453" s="6" t="s">
        <v>33</v>
      </c>
      <c r="D453" s="18">
        <v>70</v>
      </c>
      <c r="E453" s="6" t="s">
        <v>9</v>
      </c>
      <c r="F453" s="6" t="s">
        <v>34</v>
      </c>
      <c r="G453" s="18">
        <v>845572</v>
      </c>
      <c r="H453" s="32">
        <f>IF(F453="USD",VLOOKUP(A453,'FOREX CONV'!$A$2:$F$871,2,FALSE),IF(F453="GBP",VLOOKUP(A453,'FOREX CONV'!$A$2:$F$871,3,FALSE),IF(F453="EUR",VLOOKUP(A453,'FOREX CONV'!$A$2:$F$871,4,FALSE),IF(F453="YEN",VLOOKUP(A453,'FOREX CONV'!$A$2:$F$871,5,FALSE),1))))</f>
        <v>1</v>
      </c>
      <c r="I453" s="33">
        <f t="shared" si="7"/>
        <v>845572</v>
      </c>
      <c r="J453" t="str">
        <f>VLOOKUP(C453,'REGION CLASSIFICATION'!$A$2:$B$67,2,FALSE)</f>
        <v>INDIA</v>
      </c>
    </row>
    <row r="454" spans="1:10" x14ac:dyDescent="0.35">
      <c r="A454" s="13">
        <v>41445</v>
      </c>
      <c r="B454" s="2" t="s">
        <v>13</v>
      </c>
      <c r="C454" s="2" t="s">
        <v>33</v>
      </c>
      <c r="D454" s="16">
        <v>100</v>
      </c>
      <c r="E454" s="2" t="s">
        <v>9</v>
      </c>
      <c r="F454" s="2" t="s">
        <v>34</v>
      </c>
      <c r="G454" s="16">
        <v>891990</v>
      </c>
      <c r="H454" s="32">
        <f>IF(F454="USD",VLOOKUP(A454,'FOREX CONV'!$A$2:$F$871,2,FALSE),IF(F454="GBP",VLOOKUP(A454,'FOREX CONV'!$A$2:$F$871,3,FALSE),IF(F454="EUR",VLOOKUP(A454,'FOREX CONV'!$A$2:$F$871,4,FALSE),IF(F454="YEN",VLOOKUP(A454,'FOREX CONV'!$A$2:$F$871,5,FALSE),1))))</f>
        <v>1</v>
      </c>
      <c r="I454" s="33">
        <f t="shared" si="7"/>
        <v>891990</v>
      </c>
      <c r="J454" t="str">
        <f>VLOOKUP(C454,'REGION CLASSIFICATION'!$A$2:$B$67,2,FALSE)</f>
        <v>INDIA</v>
      </c>
    </row>
    <row r="455" spans="1:10" x14ac:dyDescent="0.35">
      <c r="A455" s="13">
        <v>41628</v>
      </c>
      <c r="B455" s="2" t="s">
        <v>13</v>
      </c>
      <c r="C455" s="2" t="s">
        <v>33</v>
      </c>
      <c r="D455" s="16">
        <v>105</v>
      </c>
      <c r="E455" s="2" t="s">
        <v>9</v>
      </c>
      <c r="F455" s="2" t="s">
        <v>34</v>
      </c>
      <c r="G455" s="16">
        <v>1268358</v>
      </c>
      <c r="H455" s="32">
        <f>IF(F455="USD",VLOOKUP(A455,'FOREX CONV'!$A$2:$F$871,2,FALSE),IF(F455="GBP",VLOOKUP(A455,'FOREX CONV'!$A$2:$F$871,3,FALSE),IF(F455="EUR",VLOOKUP(A455,'FOREX CONV'!$A$2:$F$871,4,FALSE),IF(F455="YEN",VLOOKUP(A455,'FOREX CONV'!$A$2:$F$871,5,FALSE),1))))</f>
        <v>1</v>
      </c>
      <c r="I455" s="33">
        <f t="shared" si="7"/>
        <v>1268358</v>
      </c>
      <c r="J455" t="str">
        <f>VLOOKUP(C455,'REGION CLASSIFICATION'!$A$2:$B$67,2,FALSE)</f>
        <v>INDIA</v>
      </c>
    </row>
    <row r="456" spans="1:10" x14ac:dyDescent="0.35">
      <c r="A456" s="13">
        <v>41598</v>
      </c>
      <c r="B456" s="2" t="s">
        <v>13</v>
      </c>
      <c r="C456" s="2" t="s">
        <v>33</v>
      </c>
      <c r="D456" s="16">
        <v>200</v>
      </c>
      <c r="E456" s="2" t="s">
        <v>9</v>
      </c>
      <c r="F456" s="2" t="s">
        <v>34</v>
      </c>
      <c r="G456" s="16">
        <v>2053260</v>
      </c>
      <c r="H456" s="32">
        <f>IF(F456="USD",VLOOKUP(A456,'FOREX CONV'!$A$2:$F$871,2,FALSE),IF(F456="GBP",VLOOKUP(A456,'FOREX CONV'!$A$2:$F$871,3,FALSE),IF(F456="EUR",VLOOKUP(A456,'FOREX CONV'!$A$2:$F$871,4,FALSE),IF(F456="YEN",VLOOKUP(A456,'FOREX CONV'!$A$2:$F$871,5,FALSE),1))))</f>
        <v>1</v>
      </c>
      <c r="I456" s="33">
        <f t="shared" si="7"/>
        <v>2053260</v>
      </c>
      <c r="J456" t="str">
        <f>VLOOKUP(C456,'REGION CLASSIFICATION'!$A$2:$B$67,2,FALSE)</f>
        <v>INDIA</v>
      </c>
    </row>
    <row r="457" spans="1:10" x14ac:dyDescent="0.35">
      <c r="A457" s="13">
        <v>41444</v>
      </c>
      <c r="B457" s="2" t="s">
        <v>13</v>
      </c>
      <c r="C457" s="2" t="s">
        <v>33</v>
      </c>
      <c r="D457" s="16">
        <v>216</v>
      </c>
      <c r="E457" s="2" t="s">
        <v>9</v>
      </c>
      <c r="F457" s="2" t="s">
        <v>34</v>
      </c>
      <c r="G457" s="16">
        <v>1745816</v>
      </c>
      <c r="H457" s="32">
        <f>IF(F457="USD",VLOOKUP(A457,'FOREX CONV'!$A$2:$F$871,2,FALSE),IF(F457="GBP",VLOOKUP(A457,'FOREX CONV'!$A$2:$F$871,3,FALSE),IF(F457="EUR",VLOOKUP(A457,'FOREX CONV'!$A$2:$F$871,4,FALSE),IF(F457="YEN",VLOOKUP(A457,'FOREX CONV'!$A$2:$F$871,5,FALSE),1))))</f>
        <v>1</v>
      </c>
      <c r="I457" s="33">
        <f t="shared" si="7"/>
        <v>1745816</v>
      </c>
      <c r="J457" t="str">
        <f>VLOOKUP(C457,'REGION CLASSIFICATION'!$A$2:$B$67,2,FALSE)</f>
        <v>INDIA</v>
      </c>
    </row>
    <row r="458" spans="1:10" x14ac:dyDescent="0.35">
      <c r="A458" s="13">
        <v>41656</v>
      </c>
      <c r="B458" s="2" t="s">
        <v>13</v>
      </c>
      <c r="C458" s="5" t="s">
        <v>33</v>
      </c>
      <c r="D458" s="17">
        <v>250</v>
      </c>
      <c r="E458" s="5" t="s">
        <v>9</v>
      </c>
      <c r="F458" s="5" t="s">
        <v>34</v>
      </c>
      <c r="G458" s="17">
        <v>2295000</v>
      </c>
      <c r="H458" s="32">
        <f>IF(F458="USD",VLOOKUP(A458,'FOREX CONV'!$A$2:$F$871,2,FALSE),IF(F458="GBP",VLOOKUP(A458,'FOREX CONV'!$A$2:$F$871,3,FALSE),IF(F458="EUR",VLOOKUP(A458,'FOREX CONV'!$A$2:$F$871,4,FALSE),IF(F458="YEN",VLOOKUP(A458,'FOREX CONV'!$A$2:$F$871,5,FALSE),1))))</f>
        <v>1</v>
      </c>
      <c r="I458" s="33">
        <f t="shared" si="7"/>
        <v>2295000</v>
      </c>
      <c r="J458" t="str">
        <f>VLOOKUP(C458,'REGION CLASSIFICATION'!$A$2:$B$67,2,FALSE)</f>
        <v>INDIA</v>
      </c>
    </row>
    <row r="459" spans="1:10" x14ac:dyDescent="0.35">
      <c r="A459" s="13">
        <v>41505</v>
      </c>
      <c r="B459" s="2" t="s">
        <v>13</v>
      </c>
      <c r="C459" s="2" t="s">
        <v>33</v>
      </c>
      <c r="D459" s="16">
        <v>400</v>
      </c>
      <c r="E459" s="2" t="s">
        <v>9</v>
      </c>
      <c r="F459" s="2" t="s">
        <v>34</v>
      </c>
      <c r="G459" s="16">
        <v>4097768</v>
      </c>
      <c r="H459" s="32">
        <f>IF(F459="USD",VLOOKUP(A459,'FOREX CONV'!$A$2:$F$871,2,FALSE),IF(F459="GBP",VLOOKUP(A459,'FOREX CONV'!$A$2:$F$871,3,FALSE),IF(F459="EUR",VLOOKUP(A459,'FOREX CONV'!$A$2:$F$871,4,FALSE),IF(F459="YEN",VLOOKUP(A459,'FOREX CONV'!$A$2:$F$871,5,FALSE),1))))</f>
        <v>1</v>
      </c>
      <c r="I459" s="33">
        <f t="shared" si="7"/>
        <v>4097768</v>
      </c>
      <c r="J459" t="str">
        <f>VLOOKUP(C459,'REGION CLASSIFICATION'!$A$2:$B$67,2,FALSE)</f>
        <v>INDIA</v>
      </c>
    </row>
    <row r="460" spans="1:10" x14ac:dyDescent="0.35">
      <c r="A460" s="13">
        <v>41471</v>
      </c>
      <c r="B460" s="2" t="s">
        <v>13</v>
      </c>
      <c r="C460" s="2" t="s">
        <v>33</v>
      </c>
      <c r="D460" s="16">
        <v>506</v>
      </c>
      <c r="E460" s="2" t="s">
        <v>9</v>
      </c>
      <c r="F460" s="2" t="s">
        <v>34</v>
      </c>
      <c r="G460" s="16">
        <v>4089735</v>
      </c>
      <c r="H460" s="32">
        <f>IF(F460="USD",VLOOKUP(A460,'FOREX CONV'!$A$2:$F$871,2,FALSE),IF(F460="GBP",VLOOKUP(A460,'FOREX CONV'!$A$2:$F$871,3,FALSE),IF(F460="EUR",VLOOKUP(A460,'FOREX CONV'!$A$2:$F$871,4,FALSE),IF(F460="YEN",VLOOKUP(A460,'FOREX CONV'!$A$2:$F$871,5,FALSE),1))))</f>
        <v>1</v>
      </c>
      <c r="I460" s="33">
        <f t="shared" si="7"/>
        <v>4089735</v>
      </c>
      <c r="J460" t="str">
        <f>VLOOKUP(C460,'REGION CLASSIFICATION'!$A$2:$B$67,2,FALSE)</f>
        <v>INDIA</v>
      </c>
    </row>
    <row r="461" spans="1:10" x14ac:dyDescent="0.35">
      <c r="A461" s="13">
        <v>41590</v>
      </c>
      <c r="B461" s="2" t="s">
        <v>25</v>
      </c>
      <c r="C461" s="2" t="s">
        <v>33</v>
      </c>
      <c r="D461" s="16">
        <v>2.7</v>
      </c>
      <c r="E461" s="2" t="s">
        <v>9</v>
      </c>
      <c r="F461" s="2" t="s">
        <v>34</v>
      </c>
      <c r="G461" s="16">
        <v>56003</v>
      </c>
      <c r="H461" s="32">
        <f>IF(F461="USD",VLOOKUP(A461,'FOREX CONV'!$A$2:$F$871,2,FALSE),IF(F461="GBP",VLOOKUP(A461,'FOREX CONV'!$A$2:$F$871,3,FALSE),IF(F461="EUR",VLOOKUP(A461,'FOREX CONV'!$A$2:$F$871,4,FALSE),IF(F461="YEN",VLOOKUP(A461,'FOREX CONV'!$A$2:$F$871,5,FALSE),1))))</f>
        <v>1</v>
      </c>
      <c r="I461" s="33">
        <f t="shared" si="7"/>
        <v>56003</v>
      </c>
      <c r="J461" t="str">
        <f>VLOOKUP(C461,'REGION CLASSIFICATION'!$A$2:$B$67,2,FALSE)</f>
        <v>INDIA</v>
      </c>
    </row>
    <row r="462" spans="1:10" x14ac:dyDescent="0.35">
      <c r="A462" s="13">
        <v>41445</v>
      </c>
      <c r="B462" s="2" t="s">
        <v>25</v>
      </c>
      <c r="C462" s="2" t="s">
        <v>33</v>
      </c>
      <c r="D462" s="16">
        <v>25</v>
      </c>
      <c r="E462" s="2" t="s">
        <v>9</v>
      </c>
      <c r="F462" s="2" t="s">
        <v>34</v>
      </c>
      <c r="G462" s="16">
        <v>618879</v>
      </c>
      <c r="H462" s="32">
        <f>IF(F462="USD",VLOOKUP(A462,'FOREX CONV'!$A$2:$F$871,2,FALSE),IF(F462="GBP",VLOOKUP(A462,'FOREX CONV'!$A$2:$F$871,3,FALSE),IF(F462="EUR",VLOOKUP(A462,'FOREX CONV'!$A$2:$F$871,4,FALSE),IF(F462="YEN",VLOOKUP(A462,'FOREX CONV'!$A$2:$F$871,5,FALSE),1))))</f>
        <v>1</v>
      </c>
      <c r="I462" s="33">
        <f t="shared" si="7"/>
        <v>618879</v>
      </c>
      <c r="J462" t="str">
        <f>VLOOKUP(C462,'REGION CLASSIFICATION'!$A$2:$B$67,2,FALSE)</f>
        <v>INDIA</v>
      </c>
    </row>
    <row r="463" spans="1:10" x14ac:dyDescent="0.35">
      <c r="A463" s="13">
        <v>41479</v>
      </c>
      <c r="B463" s="2" t="s">
        <v>25</v>
      </c>
      <c r="C463" s="2" t="s">
        <v>33</v>
      </c>
      <c r="D463" s="16">
        <v>90</v>
      </c>
      <c r="E463" s="2" t="s">
        <v>9</v>
      </c>
      <c r="F463" s="2" t="s">
        <v>34</v>
      </c>
      <c r="G463" s="16">
        <v>2484617</v>
      </c>
      <c r="H463" s="32">
        <f>IF(F463="USD",VLOOKUP(A463,'FOREX CONV'!$A$2:$F$871,2,FALSE),IF(F463="GBP",VLOOKUP(A463,'FOREX CONV'!$A$2:$F$871,3,FALSE),IF(F463="EUR",VLOOKUP(A463,'FOREX CONV'!$A$2:$F$871,4,FALSE),IF(F463="YEN",VLOOKUP(A463,'FOREX CONV'!$A$2:$F$871,5,FALSE),1))))</f>
        <v>1</v>
      </c>
      <c r="I463" s="33">
        <f t="shared" si="7"/>
        <v>2484617</v>
      </c>
      <c r="J463" t="str">
        <f>VLOOKUP(C463,'REGION CLASSIFICATION'!$A$2:$B$67,2,FALSE)</f>
        <v>INDIA</v>
      </c>
    </row>
    <row r="464" spans="1:10" x14ac:dyDescent="0.35">
      <c r="A464" s="13">
        <v>41537</v>
      </c>
      <c r="B464" s="2" t="s">
        <v>25</v>
      </c>
      <c r="C464" s="2" t="s">
        <v>33</v>
      </c>
      <c r="D464" s="16">
        <v>150</v>
      </c>
      <c r="E464" s="2" t="s">
        <v>9</v>
      </c>
      <c r="F464" s="2" t="s">
        <v>34</v>
      </c>
      <c r="G464" s="16">
        <v>4141028</v>
      </c>
      <c r="H464" s="32">
        <f>IF(F464="USD",VLOOKUP(A464,'FOREX CONV'!$A$2:$F$871,2,FALSE),IF(F464="GBP",VLOOKUP(A464,'FOREX CONV'!$A$2:$F$871,3,FALSE),IF(F464="EUR",VLOOKUP(A464,'FOREX CONV'!$A$2:$F$871,4,FALSE),IF(F464="YEN",VLOOKUP(A464,'FOREX CONV'!$A$2:$F$871,5,FALSE),1))))</f>
        <v>1</v>
      </c>
      <c r="I464" s="33">
        <f t="shared" si="7"/>
        <v>4141028</v>
      </c>
      <c r="J464" t="str">
        <f>VLOOKUP(C464,'REGION CLASSIFICATION'!$A$2:$B$67,2,FALSE)</f>
        <v>INDIA</v>
      </c>
    </row>
    <row r="465" spans="1:10" x14ac:dyDescent="0.35">
      <c r="A465" s="13">
        <v>41600</v>
      </c>
      <c r="B465" s="2" t="s">
        <v>25</v>
      </c>
      <c r="C465" s="2" t="s">
        <v>33</v>
      </c>
      <c r="D465" s="16">
        <v>299</v>
      </c>
      <c r="E465" s="2" t="s">
        <v>9</v>
      </c>
      <c r="F465" s="2" t="s">
        <v>34</v>
      </c>
      <c r="G465" s="16">
        <v>1982370</v>
      </c>
      <c r="H465" s="32">
        <f>IF(F465="USD",VLOOKUP(A465,'FOREX CONV'!$A$2:$F$871,2,FALSE),IF(F465="GBP",VLOOKUP(A465,'FOREX CONV'!$A$2:$F$871,3,FALSE),IF(F465="EUR",VLOOKUP(A465,'FOREX CONV'!$A$2:$F$871,4,FALSE),IF(F465="YEN",VLOOKUP(A465,'FOREX CONV'!$A$2:$F$871,5,FALSE),1))))</f>
        <v>1</v>
      </c>
      <c r="I465" s="33">
        <f t="shared" si="7"/>
        <v>1982370</v>
      </c>
      <c r="J465" t="str">
        <f>VLOOKUP(C465,'REGION CLASSIFICATION'!$A$2:$B$67,2,FALSE)</f>
        <v>INDIA</v>
      </c>
    </row>
    <row r="466" spans="1:10" x14ac:dyDescent="0.35">
      <c r="A466" s="13">
        <v>41394</v>
      </c>
      <c r="B466" s="2" t="s">
        <v>11</v>
      </c>
      <c r="C466" s="2" t="s">
        <v>33</v>
      </c>
      <c r="D466" s="16">
        <v>1</v>
      </c>
      <c r="E466" s="2" t="s">
        <v>9</v>
      </c>
      <c r="F466" s="2" t="s">
        <v>34</v>
      </c>
      <c r="G466" s="16">
        <v>16045</v>
      </c>
      <c r="H466" s="32">
        <f>IF(F466="USD",VLOOKUP(A466,'FOREX CONV'!$A$2:$F$871,2,FALSE),IF(F466="GBP",VLOOKUP(A466,'FOREX CONV'!$A$2:$F$871,3,FALSE),IF(F466="EUR",VLOOKUP(A466,'FOREX CONV'!$A$2:$F$871,4,FALSE),IF(F466="YEN",VLOOKUP(A466,'FOREX CONV'!$A$2:$F$871,5,FALSE),1))))</f>
        <v>1</v>
      </c>
      <c r="I466" s="33">
        <f t="shared" si="7"/>
        <v>16045</v>
      </c>
      <c r="J466" t="str">
        <f>VLOOKUP(C466,'REGION CLASSIFICATION'!$A$2:$B$67,2,FALSE)</f>
        <v>INDIA</v>
      </c>
    </row>
    <row r="467" spans="1:10" x14ac:dyDescent="0.35">
      <c r="A467" s="13">
        <v>41368</v>
      </c>
      <c r="B467" s="2" t="s">
        <v>7</v>
      </c>
      <c r="C467" s="2" t="s">
        <v>33</v>
      </c>
      <c r="D467" s="16">
        <v>25</v>
      </c>
      <c r="E467" s="2" t="s">
        <v>9</v>
      </c>
      <c r="F467" s="2" t="s">
        <v>34</v>
      </c>
      <c r="G467" s="16">
        <v>46349</v>
      </c>
      <c r="H467" s="32">
        <f>IF(F467="USD",VLOOKUP(A467,'FOREX CONV'!$A$2:$F$871,2,FALSE),IF(F467="GBP",VLOOKUP(A467,'FOREX CONV'!$A$2:$F$871,3,FALSE),IF(F467="EUR",VLOOKUP(A467,'FOREX CONV'!$A$2:$F$871,4,FALSE),IF(F467="YEN",VLOOKUP(A467,'FOREX CONV'!$A$2:$F$871,5,FALSE),1))))</f>
        <v>1</v>
      </c>
      <c r="I467" s="33">
        <f t="shared" si="7"/>
        <v>46349</v>
      </c>
      <c r="J467" t="str">
        <f>VLOOKUP(C467,'REGION CLASSIFICATION'!$A$2:$B$67,2,FALSE)</f>
        <v>INDIA</v>
      </c>
    </row>
    <row r="468" spans="1:10" x14ac:dyDescent="0.35">
      <c r="A468" s="13">
        <v>41377</v>
      </c>
      <c r="B468" s="2" t="s">
        <v>7</v>
      </c>
      <c r="C468" s="2" t="s">
        <v>33</v>
      </c>
      <c r="D468" s="16">
        <v>25</v>
      </c>
      <c r="E468" s="2" t="s">
        <v>9</v>
      </c>
      <c r="F468" s="2" t="s">
        <v>34</v>
      </c>
      <c r="G468" s="16">
        <v>46349</v>
      </c>
      <c r="H468" s="32">
        <f>IF(F468="USD",VLOOKUP(A468,'FOREX CONV'!$A$2:$F$871,2,FALSE),IF(F468="GBP",VLOOKUP(A468,'FOREX CONV'!$A$2:$F$871,3,FALSE),IF(F468="EUR",VLOOKUP(A468,'FOREX CONV'!$A$2:$F$871,4,FALSE),IF(F468="YEN",VLOOKUP(A468,'FOREX CONV'!$A$2:$F$871,5,FALSE),1))))</f>
        <v>1</v>
      </c>
      <c r="I468" s="33">
        <f t="shared" si="7"/>
        <v>46349</v>
      </c>
      <c r="J468" t="str">
        <f>VLOOKUP(C468,'REGION CLASSIFICATION'!$A$2:$B$67,2,FALSE)</f>
        <v>INDIA</v>
      </c>
    </row>
    <row r="469" spans="1:10" x14ac:dyDescent="0.35">
      <c r="A469" s="13">
        <v>41398</v>
      </c>
      <c r="B469" s="2" t="s">
        <v>7</v>
      </c>
      <c r="C469" s="2" t="s">
        <v>33</v>
      </c>
      <c r="D469" s="16">
        <v>25</v>
      </c>
      <c r="E469" s="2" t="s">
        <v>9</v>
      </c>
      <c r="F469" s="2" t="s">
        <v>34</v>
      </c>
      <c r="G469" s="16">
        <v>46224</v>
      </c>
      <c r="H469" s="32">
        <f>IF(F469="USD",VLOOKUP(A469,'FOREX CONV'!$A$2:$F$871,2,FALSE),IF(F469="GBP",VLOOKUP(A469,'FOREX CONV'!$A$2:$F$871,3,FALSE),IF(F469="EUR",VLOOKUP(A469,'FOREX CONV'!$A$2:$F$871,4,FALSE),IF(F469="YEN",VLOOKUP(A469,'FOREX CONV'!$A$2:$F$871,5,FALSE),1))))</f>
        <v>1</v>
      </c>
      <c r="I469" s="33">
        <f t="shared" si="7"/>
        <v>46224</v>
      </c>
      <c r="J469" t="str">
        <f>VLOOKUP(C469,'REGION CLASSIFICATION'!$A$2:$B$67,2,FALSE)</f>
        <v>INDIA</v>
      </c>
    </row>
    <row r="470" spans="1:10" x14ac:dyDescent="0.35">
      <c r="A470" s="13">
        <v>41438</v>
      </c>
      <c r="B470" s="2" t="s">
        <v>7</v>
      </c>
      <c r="C470" s="2" t="s">
        <v>33</v>
      </c>
      <c r="D470" s="16">
        <v>25</v>
      </c>
      <c r="E470" s="2" t="s">
        <v>9</v>
      </c>
      <c r="F470" s="2" t="s">
        <v>34</v>
      </c>
      <c r="G470" s="16">
        <v>46349</v>
      </c>
      <c r="H470" s="32">
        <f>IF(F470="USD",VLOOKUP(A470,'FOREX CONV'!$A$2:$F$871,2,FALSE),IF(F470="GBP",VLOOKUP(A470,'FOREX CONV'!$A$2:$F$871,3,FALSE),IF(F470="EUR",VLOOKUP(A470,'FOREX CONV'!$A$2:$F$871,4,FALSE),IF(F470="YEN",VLOOKUP(A470,'FOREX CONV'!$A$2:$F$871,5,FALSE),1))))</f>
        <v>1</v>
      </c>
      <c r="I470" s="33">
        <f t="shared" si="7"/>
        <v>46349</v>
      </c>
      <c r="J470" t="str">
        <f>VLOOKUP(C470,'REGION CLASSIFICATION'!$A$2:$B$67,2,FALSE)</f>
        <v>INDIA</v>
      </c>
    </row>
    <row r="471" spans="1:10" x14ac:dyDescent="0.35">
      <c r="A471" s="13">
        <v>41500</v>
      </c>
      <c r="B471" s="2" t="s">
        <v>7</v>
      </c>
      <c r="C471" s="2" t="s">
        <v>33</v>
      </c>
      <c r="D471" s="16">
        <v>25</v>
      </c>
      <c r="E471" s="2" t="s">
        <v>9</v>
      </c>
      <c r="F471" s="2" t="s">
        <v>34</v>
      </c>
      <c r="G471" s="16">
        <v>46349</v>
      </c>
      <c r="H471" s="32">
        <f>IF(F471="USD",VLOOKUP(A471,'FOREX CONV'!$A$2:$F$871,2,FALSE),IF(F471="GBP",VLOOKUP(A471,'FOREX CONV'!$A$2:$F$871,3,FALSE),IF(F471="EUR",VLOOKUP(A471,'FOREX CONV'!$A$2:$F$871,4,FALSE),IF(F471="YEN",VLOOKUP(A471,'FOREX CONV'!$A$2:$F$871,5,FALSE),1))))</f>
        <v>1</v>
      </c>
      <c r="I471" s="33">
        <f t="shared" si="7"/>
        <v>46349</v>
      </c>
      <c r="J471" t="str">
        <f>VLOOKUP(C471,'REGION CLASSIFICATION'!$A$2:$B$67,2,FALSE)</f>
        <v>INDIA</v>
      </c>
    </row>
    <row r="472" spans="1:10" x14ac:dyDescent="0.35">
      <c r="A472" s="13">
        <v>41523</v>
      </c>
      <c r="B472" s="2" t="s">
        <v>7</v>
      </c>
      <c r="C472" s="2" t="s">
        <v>33</v>
      </c>
      <c r="D472" s="16">
        <v>25</v>
      </c>
      <c r="E472" s="2" t="s">
        <v>9</v>
      </c>
      <c r="F472" s="2" t="s">
        <v>34</v>
      </c>
      <c r="G472" s="16">
        <v>46349</v>
      </c>
      <c r="H472" s="32">
        <f>IF(F472="USD",VLOOKUP(A472,'FOREX CONV'!$A$2:$F$871,2,FALSE),IF(F472="GBP",VLOOKUP(A472,'FOREX CONV'!$A$2:$F$871,3,FALSE),IF(F472="EUR",VLOOKUP(A472,'FOREX CONV'!$A$2:$F$871,4,FALSE),IF(F472="YEN",VLOOKUP(A472,'FOREX CONV'!$A$2:$F$871,5,FALSE),1))))</f>
        <v>1</v>
      </c>
      <c r="I472" s="33">
        <f t="shared" si="7"/>
        <v>46349</v>
      </c>
      <c r="J472" t="str">
        <f>VLOOKUP(C472,'REGION CLASSIFICATION'!$A$2:$B$67,2,FALSE)</f>
        <v>INDIA</v>
      </c>
    </row>
    <row r="473" spans="1:10" x14ac:dyDescent="0.35">
      <c r="A473" s="13">
        <v>41531</v>
      </c>
      <c r="B473" s="2" t="s">
        <v>7</v>
      </c>
      <c r="C473" s="2" t="s">
        <v>33</v>
      </c>
      <c r="D473" s="16">
        <v>25</v>
      </c>
      <c r="E473" s="2" t="s">
        <v>9</v>
      </c>
      <c r="F473" s="2" t="s">
        <v>34</v>
      </c>
      <c r="G473" s="16">
        <v>46349</v>
      </c>
      <c r="H473" s="32">
        <f>IF(F473="USD",VLOOKUP(A473,'FOREX CONV'!$A$2:$F$871,2,FALSE),IF(F473="GBP",VLOOKUP(A473,'FOREX CONV'!$A$2:$F$871,3,FALSE),IF(F473="EUR",VLOOKUP(A473,'FOREX CONV'!$A$2:$F$871,4,FALSE),IF(F473="YEN",VLOOKUP(A473,'FOREX CONV'!$A$2:$F$871,5,FALSE),1))))</f>
        <v>1</v>
      </c>
      <c r="I473" s="33">
        <f t="shared" si="7"/>
        <v>46349</v>
      </c>
      <c r="J473" t="str">
        <f>VLOOKUP(C473,'REGION CLASSIFICATION'!$A$2:$B$67,2,FALSE)</f>
        <v>INDIA</v>
      </c>
    </row>
    <row r="474" spans="1:10" x14ac:dyDescent="0.35">
      <c r="A474" s="13">
        <v>41557</v>
      </c>
      <c r="B474" s="2" t="s">
        <v>7</v>
      </c>
      <c r="C474" s="2" t="s">
        <v>33</v>
      </c>
      <c r="D474" s="16">
        <v>25</v>
      </c>
      <c r="E474" s="2" t="s">
        <v>9</v>
      </c>
      <c r="F474" s="2" t="s">
        <v>34</v>
      </c>
      <c r="G474" s="16">
        <v>46349</v>
      </c>
      <c r="H474" s="32">
        <f>IF(F474="USD",VLOOKUP(A474,'FOREX CONV'!$A$2:$F$871,2,FALSE),IF(F474="GBP",VLOOKUP(A474,'FOREX CONV'!$A$2:$F$871,3,FALSE),IF(F474="EUR",VLOOKUP(A474,'FOREX CONV'!$A$2:$F$871,4,FALSE),IF(F474="YEN",VLOOKUP(A474,'FOREX CONV'!$A$2:$F$871,5,FALSE),1))))</f>
        <v>1</v>
      </c>
      <c r="I474" s="33">
        <f t="shared" si="7"/>
        <v>46349</v>
      </c>
      <c r="J474" t="str">
        <f>VLOOKUP(C474,'REGION CLASSIFICATION'!$A$2:$B$67,2,FALSE)</f>
        <v>INDIA</v>
      </c>
    </row>
    <row r="475" spans="1:10" x14ac:dyDescent="0.35">
      <c r="A475" s="13">
        <v>41643</v>
      </c>
      <c r="B475" s="2" t="s">
        <v>7</v>
      </c>
      <c r="C475" s="5" t="s">
        <v>33</v>
      </c>
      <c r="D475" s="17">
        <v>25</v>
      </c>
      <c r="E475" s="5" t="s">
        <v>9</v>
      </c>
      <c r="F475" s="5" t="s">
        <v>34</v>
      </c>
      <c r="G475" s="17">
        <v>47051</v>
      </c>
      <c r="H475" s="32">
        <f>IF(F475="USD",VLOOKUP(A475,'FOREX CONV'!$A$2:$F$871,2,FALSE),IF(F475="GBP",VLOOKUP(A475,'FOREX CONV'!$A$2:$F$871,3,FALSE),IF(F475="EUR",VLOOKUP(A475,'FOREX CONV'!$A$2:$F$871,4,FALSE),IF(F475="YEN",VLOOKUP(A475,'FOREX CONV'!$A$2:$F$871,5,FALSE),1))))</f>
        <v>1</v>
      </c>
      <c r="I475" s="33">
        <f t="shared" si="7"/>
        <v>47051</v>
      </c>
      <c r="J475" t="str">
        <f>VLOOKUP(C475,'REGION CLASSIFICATION'!$A$2:$B$67,2,FALSE)</f>
        <v>INDIA</v>
      </c>
    </row>
    <row r="476" spans="1:10" x14ac:dyDescent="0.35">
      <c r="A476" s="13">
        <v>41657</v>
      </c>
      <c r="B476" s="2" t="s">
        <v>7</v>
      </c>
      <c r="C476" s="5" t="s">
        <v>33</v>
      </c>
      <c r="D476" s="17">
        <v>25</v>
      </c>
      <c r="E476" s="5" t="s">
        <v>9</v>
      </c>
      <c r="F476" s="5" t="s">
        <v>34</v>
      </c>
      <c r="G476" s="17">
        <v>47051</v>
      </c>
      <c r="H476" s="32">
        <f>IF(F476="USD",VLOOKUP(A476,'FOREX CONV'!$A$2:$F$871,2,FALSE),IF(F476="GBP",VLOOKUP(A476,'FOREX CONV'!$A$2:$F$871,3,FALSE),IF(F476="EUR",VLOOKUP(A476,'FOREX CONV'!$A$2:$F$871,4,FALSE),IF(F476="YEN",VLOOKUP(A476,'FOREX CONV'!$A$2:$F$871,5,FALSE),1))))</f>
        <v>1</v>
      </c>
      <c r="I476" s="33">
        <f t="shared" si="7"/>
        <v>47051</v>
      </c>
      <c r="J476" t="str">
        <f>VLOOKUP(C476,'REGION CLASSIFICATION'!$A$2:$B$67,2,FALSE)</f>
        <v>INDIA</v>
      </c>
    </row>
    <row r="477" spans="1:10" x14ac:dyDescent="0.35">
      <c r="A477" s="13">
        <v>41696</v>
      </c>
      <c r="B477" s="2" t="s">
        <v>7</v>
      </c>
      <c r="C477" s="5" t="s">
        <v>33</v>
      </c>
      <c r="D477" s="17">
        <v>25</v>
      </c>
      <c r="E477" s="5" t="s">
        <v>9</v>
      </c>
      <c r="F477" s="5" t="s">
        <v>34</v>
      </c>
      <c r="G477" s="17">
        <v>47753</v>
      </c>
      <c r="H477" s="32">
        <f>IF(F477="USD",VLOOKUP(A477,'FOREX CONV'!$A$2:$F$871,2,FALSE),IF(F477="GBP",VLOOKUP(A477,'FOREX CONV'!$A$2:$F$871,3,FALSE),IF(F477="EUR",VLOOKUP(A477,'FOREX CONV'!$A$2:$F$871,4,FALSE),IF(F477="YEN",VLOOKUP(A477,'FOREX CONV'!$A$2:$F$871,5,FALSE),1))))</f>
        <v>1</v>
      </c>
      <c r="I477" s="33">
        <f t="shared" si="7"/>
        <v>47753</v>
      </c>
      <c r="J477" t="str">
        <f>VLOOKUP(C477,'REGION CLASSIFICATION'!$A$2:$B$67,2,FALSE)</f>
        <v>INDIA</v>
      </c>
    </row>
    <row r="478" spans="1:10" x14ac:dyDescent="0.35">
      <c r="A478" s="13">
        <v>41404</v>
      </c>
      <c r="B478" s="2" t="s">
        <v>7</v>
      </c>
      <c r="C478" s="2" t="s">
        <v>33</v>
      </c>
      <c r="D478" s="16">
        <v>50</v>
      </c>
      <c r="E478" s="2" t="s">
        <v>9</v>
      </c>
      <c r="F478" s="2" t="s">
        <v>34</v>
      </c>
      <c r="G478" s="16">
        <v>92497</v>
      </c>
      <c r="H478" s="32">
        <f>IF(F478="USD",VLOOKUP(A478,'FOREX CONV'!$A$2:$F$871,2,FALSE),IF(F478="GBP",VLOOKUP(A478,'FOREX CONV'!$A$2:$F$871,3,FALSE),IF(F478="EUR",VLOOKUP(A478,'FOREX CONV'!$A$2:$F$871,4,FALSE),IF(F478="YEN",VLOOKUP(A478,'FOREX CONV'!$A$2:$F$871,5,FALSE),1))))</f>
        <v>1</v>
      </c>
      <c r="I478" s="33">
        <f t="shared" si="7"/>
        <v>92497</v>
      </c>
      <c r="J478" t="str">
        <f>VLOOKUP(C478,'REGION CLASSIFICATION'!$A$2:$B$67,2,FALSE)</f>
        <v>INDIA</v>
      </c>
    </row>
    <row r="479" spans="1:10" x14ac:dyDescent="0.35">
      <c r="A479" s="13">
        <v>41484</v>
      </c>
      <c r="B479" s="2" t="s">
        <v>7</v>
      </c>
      <c r="C479" s="2" t="s">
        <v>33</v>
      </c>
      <c r="D479" s="16">
        <v>50</v>
      </c>
      <c r="E479" s="2" t="s">
        <v>9</v>
      </c>
      <c r="F479" s="2" t="s">
        <v>34</v>
      </c>
      <c r="G479" s="16">
        <v>92697</v>
      </c>
      <c r="H479" s="32">
        <f>IF(F479="USD",VLOOKUP(A479,'FOREX CONV'!$A$2:$F$871,2,FALSE),IF(F479="GBP",VLOOKUP(A479,'FOREX CONV'!$A$2:$F$871,3,FALSE),IF(F479="EUR",VLOOKUP(A479,'FOREX CONV'!$A$2:$F$871,4,FALSE),IF(F479="YEN",VLOOKUP(A479,'FOREX CONV'!$A$2:$F$871,5,FALSE),1))))</f>
        <v>1</v>
      </c>
      <c r="I479" s="33">
        <f t="shared" si="7"/>
        <v>92697</v>
      </c>
      <c r="J479" t="str">
        <f>VLOOKUP(C479,'REGION CLASSIFICATION'!$A$2:$B$67,2,FALSE)</f>
        <v>INDIA</v>
      </c>
    </row>
    <row r="480" spans="1:10" x14ac:dyDescent="0.35">
      <c r="A480" s="13">
        <v>41520</v>
      </c>
      <c r="B480" s="2" t="s">
        <v>7</v>
      </c>
      <c r="C480" s="2" t="s">
        <v>33</v>
      </c>
      <c r="D480" s="16">
        <v>50</v>
      </c>
      <c r="E480" s="2" t="s">
        <v>9</v>
      </c>
      <c r="F480" s="2" t="s">
        <v>34</v>
      </c>
      <c r="G480" s="16">
        <v>92697</v>
      </c>
      <c r="H480" s="32">
        <f>IF(F480="USD",VLOOKUP(A480,'FOREX CONV'!$A$2:$F$871,2,FALSE),IF(F480="GBP",VLOOKUP(A480,'FOREX CONV'!$A$2:$F$871,3,FALSE),IF(F480="EUR",VLOOKUP(A480,'FOREX CONV'!$A$2:$F$871,4,FALSE),IF(F480="YEN",VLOOKUP(A480,'FOREX CONV'!$A$2:$F$871,5,FALSE),1))))</f>
        <v>1</v>
      </c>
      <c r="I480" s="33">
        <f t="shared" si="7"/>
        <v>92697</v>
      </c>
      <c r="J480" t="str">
        <f>VLOOKUP(C480,'REGION CLASSIFICATION'!$A$2:$B$67,2,FALSE)</f>
        <v>INDIA</v>
      </c>
    </row>
    <row r="481" spans="1:10" x14ac:dyDescent="0.35">
      <c r="A481" s="13">
        <v>41537</v>
      </c>
      <c r="B481" s="2" t="s">
        <v>7</v>
      </c>
      <c r="C481" s="2" t="s">
        <v>33</v>
      </c>
      <c r="D481" s="16">
        <v>50</v>
      </c>
      <c r="E481" s="2" t="s">
        <v>9</v>
      </c>
      <c r="F481" s="2" t="s">
        <v>34</v>
      </c>
      <c r="G481" s="16">
        <v>92697</v>
      </c>
      <c r="H481" s="32">
        <f>IF(F481="USD",VLOOKUP(A481,'FOREX CONV'!$A$2:$F$871,2,FALSE),IF(F481="GBP",VLOOKUP(A481,'FOREX CONV'!$A$2:$F$871,3,FALSE),IF(F481="EUR",VLOOKUP(A481,'FOREX CONV'!$A$2:$F$871,4,FALSE),IF(F481="YEN",VLOOKUP(A481,'FOREX CONV'!$A$2:$F$871,5,FALSE),1))))</f>
        <v>1</v>
      </c>
      <c r="I481" s="33">
        <f t="shared" si="7"/>
        <v>92697</v>
      </c>
      <c r="J481" t="str">
        <f>VLOOKUP(C481,'REGION CLASSIFICATION'!$A$2:$B$67,2,FALSE)</f>
        <v>INDIA</v>
      </c>
    </row>
    <row r="482" spans="1:10" x14ac:dyDescent="0.35">
      <c r="A482" s="13">
        <v>41585</v>
      </c>
      <c r="B482" s="2" t="s">
        <v>7</v>
      </c>
      <c r="C482" s="2" t="s">
        <v>33</v>
      </c>
      <c r="D482" s="16">
        <v>50</v>
      </c>
      <c r="E482" s="2" t="s">
        <v>9</v>
      </c>
      <c r="F482" s="2" t="s">
        <v>34</v>
      </c>
      <c r="G482" s="16">
        <v>94102</v>
      </c>
      <c r="H482" s="32">
        <f>IF(F482="USD",VLOOKUP(A482,'FOREX CONV'!$A$2:$F$871,2,FALSE),IF(F482="GBP",VLOOKUP(A482,'FOREX CONV'!$A$2:$F$871,3,FALSE),IF(F482="EUR",VLOOKUP(A482,'FOREX CONV'!$A$2:$F$871,4,FALSE),IF(F482="YEN",VLOOKUP(A482,'FOREX CONV'!$A$2:$F$871,5,FALSE),1))))</f>
        <v>1</v>
      </c>
      <c r="I482" s="33">
        <f t="shared" si="7"/>
        <v>94102</v>
      </c>
      <c r="J482" t="str">
        <f>VLOOKUP(C482,'REGION CLASSIFICATION'!$A$2:$B$67,2,FALSE)</f>
        <v>INDIA</v>
      </c>
    </row>
    <row r="483" spans="1:10" x14ac:dyDescent="0.35">
      <c r="A483" s="13">
        <v>41599</v>
      </c>
      <c r="B483" s="2" t="s">
        <v>7</v>
      </c>
      <c r="C483" s="2" t="s">
        <v>33</v>
      </c>
      <c r="D483" s="16">
        <v>50</v>
      </c>
      <c r="E483" s="2" t="s">
        <v>9</v>
      </c>
      <c r="F483" s="2" t="s">
        <v>34</v>
      </c>
      <c r="G483" s="16">
        <v>94002</v>
      </c>
      <c r="H483" s="32">
        <f>IF(F483="USD",VLOOKUP(A483,'FOREX CONV'!$A$2:$F$871,2,FALSE),IF(F483="GBP",VLOOKUP(A483,'FOREX CONV'!$A$2:$F$871,3,FALSE),IF(F483="EUR",VLOOKUP(A483,'FOREX CONV'!$A$2:$F$871,4,FALSE),IF(F483="YEN",VLOOKUP(A483,'FOREX CONV'!$A$2:$F$871,5,FALSE),1))))</f>
        <v>1</v>
      </c>
      <c r="I483" s="33">
        <f t="shared" si="7"/>
        <v>94002</v>
      </c>
      <c r="J483" t="str">
        <f>VLOOKUP(C483,'REGION CLASSIFICATION'!$A$2:$B$67,2,FALSE)</f>
        <v>INDIA</v>
      </c>
    </row>
    <row r="484" spans="1:10" x14ac:dyDescent="0.35">
      <c r="A484" s="13">
        <v>41615</v>
      </c>
      <c r="B484" s="2" t="s">
        <v>7</v>
      </c>
      <c r="C484" s="2" t="s">
        <v>33</v>
      </c>
      <c r="D484" s="16">
        <v>50</v>
      </c>
      <c r="E484" s="2" t="s">
        <v>9</v>
      </c>
      <c r="F484" s="2" t="s">
        <v>34</v>
      </c>
      <c r="G484" s="16">
        <v>94502</v>
      </c>
      <c r="H484" s="32">
        <f>IF(F484="USD",VLOOKUP(A484,'FOREX CONV'!$A$2:$F$871,2,FALSE),IF(F484="GBP",VLOOKUP(A484,'FOREX CONV'!$A$2:$F$871,3,FALSE),IF(F484="EUR",VLOOKUP(A484,'FOREX CONV'!$A$2:$F$871,4,FALSE),IF(F484="YEN",VLOOKUP(A484,'FOREX CONV'!$A$2:$F$871,5,FALSE),1))))</f>
        <v>1</v>
      </c>
      <c r="I484" s="33">
        <f t="shared" si="7"/>
        <v>94502</v>
      </c>
      <c r="J484" t="str">
        <f>VLOOKUP(C484,'REGION CLASSIFICATION'!$A$2:$B$67,2,FALSE)</f>
        <v>INDIA</v>
      </c>
    </row>
    <row r="485" spans="1:10" x14ac:dyDescent="0.35">
      <c r="A485" s="13">
        <v>41646</v>
      </c>
      <c r="B485" s="2" t="s">
        <v>7</v>
      </c>
      <c r="C485" s="5" t="s">
        <v>33</v>
      </c>
      <c r="D485" s="17">
        <v>50</v>
      </c>
      <c r="E485" s="5" t="s">
        <v>9</v>
      </c>
      <c r="F485" s="5" t="s">
        <v>34</v>
      </c>
      <c r="G485" s="17">
        <v>94102</v>
      </c>
      <c r="H485" s="32">
        <f>IF(F485="USD",VLOOKUP(A485,'FOREX CONV'!$A$2:$F$871,2,FALSE),IF(F485="GBP",VLOOKUP(A485,'FOREX CONV'!$A$2:$F$871,3,FALSE),IF(F485="EUR",VLOOKUP(A485,'FOREX CONV'!$A$2:$F$871,4,FALSE),IF(F485="YEN",VLOOKUP(A485,'FOREX CONV'!$A$2:$F$871,5,FALSE),1))))</f>
        <v>1</v>
      </c>
      <c r="I485" s="33">
        <f t="shared" si="7"/>
        <v>94102</v>
      </c>
      <c r="J485" t="str">
        <f>VLOOKUP(C485,'REGION CLASSIFICATION'!$A$2:$B$67,2,FALSE)</f>
        <v>INDIA</v>
      </c>
    </row>
    <row r="486" spans="1:10" x14ac:dyDescent="0.35">
      <c r="A486" s="13">
        <v>41718</v>
      </c>
      <c r="B486" s="2" t="s">
        <v>7</v>
      </c>
      <c r="C486" s="6" t="s">
        <v>33</v>
      </c>
      <c r="D486" s="18">
        <v>50</v>
      </c>
      <c r="E486" s="6" t="s">
        <v>9</v>
      </c>
      <c r="F486" s="6" t="s">
        <v>34</v>
      </c>
      <c r="G486" s="18">
        <v>95506</v>
      </c>
      <c r="H486" s="32">
        <f>IF(F486="USD",VLOOKUP(A486,'FOREX CONV'!$A$2:$F$871,2,FALSE),IF(F486="GBP",VLOOKUP(A486,'FOREX CONV'!$A$2:$F$871,3,FALSE),IF(F486="EUR",VLOOKUP(A486,'FOREX CONV'!$A$2:$F$871,4,FALSE),IF(F486="YEN",VLOOKUP(A486,'FOREX CONV'!$A$2:$F$871,5,FALSE),1))))</f>
        <v>1</v>
      </c>
      <c r="I486" s="33">
        <f t="shared" si="7"/>
        <v>95506</v>
      </c>
      <c r="J486" t="str">
        <f>VLOOKUP(C486,'REGION CLASSIFICATION'!$A$2:$B$67,2,FALSE)</f>
        <v>INDIA</v>
      </c>
    </row>
    <row r="487" spans="1:10" x14ac:dyDescent="0.35">
      <c r="A487" s="13">
        <v>41484</v>
      </c>
      <c r="B487" s="2" t="s">
        <v>7</v>
      </c>
      <c r="C487" s="2" t="s">
        <v>33</v>
      </c>
      <c r="D487" s="16">
        <v>75</v>
      </c>
      <c r="E487" s="2" t="s">
        <v>9</v>
      </c>
      <c r="F487" s="2" t="s">
        <v>34</v>
      </c>
      <c r="G487" s="16">
        <v>139046</v>
      </c>
      <c r="H487" s="32">
        <f>IF(F487="USD",VLOOKUP(A487,'FOREX CONV'!$A$2:$F$871,2,FALSE),IF(F487="GBP",VLOOKUP(A487,'FOREX CONV'!$A$2:$F$871,3,FALSE),IF(F487="EUR",VLOOKUP(A487,'FOREX CONV'!$A$2:$F$871,4,FALSE),IF(F487="YEN",VLOOKUP(A487,'FOREX CONV'!$A$2:$F$871,5,FALSE),1))))</f>
        <v>1</v>
      </c>
      <c r="I487" s="33">
        <f t="shared" si="7"/>
        <v>139046</v>
      </c>
      <c r="J487" t="str">
        <f>VLOOKUP(C487,'REGION CLASSIFICATION'!$A$2:$B$67,2,FALSE)</f>
        <v>INDIA</v>
      </c>
    </row>
    <row r="488" spans="1:10" x14ac:dyDescent="0.35">
      <c r="A488" s="13">
        <v>41555</v>
      </c>
      <c r="B488" s="2" t="s">
        <v>7</v>
      </c>
      <c r="C488" s="2" t="s">
        <v>33</v>
      </c>
      <c r="D488" s="16">
        <v>75</v>
      </c>
      <c r="E488" s="2" t="s">
        <v>9</v>
      </c>
      <c r="F488" s="2" t="s">
        <v>34</v>
      </c>
      <c r="G488" s="16">
        <v>143259</v>
      </c>
      <c r="H488" s="32">
        <f>IF(F488="USD",VLOOKUP(A488,'FOREX CONV'!$A$2:$F$871,2,FALSE),IF(F488="GBP",VLOOKUP(A488,'FOREX CONV'!$A$2:$F$871,3,FALSE),IF(F488="EUR",VLOOKUP(A488,'FOREX CONV'!$A$2:$F$871,4,FALSE),IF(F488="YEN",VLOOKUP(A488,'FOREX CONV'!$A$2:$F$871,5,FALSE),1))))</f>
        <v>1</v>
      </c>
      <c r="I488" s="33">
        <f t="shared" si="7"/>
        <v>143259</v>
      </c>
      <c r="J488" t="str">
        <f>VLOOKUP(C488,'REGION CLASSIFICATION'!$A$2:$B$67,2,FALSE)</f>
        <v>INDIA</v>
      </c>
    </row>
    <row r="489" spans="1:10" x14ac:dyDescent="0.35">
      <c r="A489" s="13">
        <v>41379</v>
      </c>
      <c r="B489" s="2" t="s">
        <v>7</v>
      </c>
      <c r="C489" s="2" t="s">
        <v>33</v>
      </c>
      <c r="D489" s="16">
        <v>100</v>
      </c>
      <c r="E489" s="2" t="s">
        <v>9</v>
      </c>
      <c r="F489" s="2" t="s">
        <v>34</v>
      </c>
      <c r="G489" s="16">
        <v>185394</v>
      </c>
      <c r="H489" s="32">
        <f>IF(F489="USD",VLOOKUP(A489,'FOREX CONV'!$A$2:$F$871,2,FALSE),IF(F489="GBP",VLOOKUP(A489,'FOREX CONV'!$A$2:$F$871,3,FALSE),IF(F489="EUR",VLOOKUP(A489,'FOREX CONV'!$A$2:$F$871,4,FALSE),IF(F489="YEN",VLOOKUP(A489,'FOREX CONV'!$A$2:$F$871,5,FALSE),1))))</f>
        <v>1</v>
      </c>
      <c r="I489" s="33">
        <f t="shared" si="7"/>
        <v>185394</v>
      </c>
      <c r="J489" t="str">
        <f>VLOOKUP(C489,'REGION CLASSIFICATION'!$A$2:$B$67,2,FALSE)</f>
        <v>INDIA</v>
      </c>
    </row>
    <row r="490" spans="1:10" x14ac:dyDescent="0.35">
      <c r="A490" s="13">
        <v>41481</v>
      </c>
      <c r="B490" s="2" t="s">
        <v>7</v>
      </c>
      <c r="C490" s="2" t="s">
        <v>33</v>
      </c>
      <c r="D490" s="16">
        <v>100</v>
      </c>
      <c r="E490" s="2" t="s">
        <v>9</v>
      </c>
      <c r="F490" s="2" t="s">
        <v>34</v>
      </c>
      <c r="G490" s="16">
        <v>185394</v>
      </c>
      <c r="H490" s="32">
        <f>IF(F490="USD",VLOOKUP(A490,'FOREX CONV'!$A$2:$F$871,2,FALSE),IF(F490="GBP",VLOOKUP(A490,'FOREX CONV'!$A$2:$F$871,3,FALSE),IF(F490="EUR",VLOOKUP(A490,'FOREX CONV'!$A$2:$F$871,4,FALSE),IF(F490="YEN",VLOOKUP(A490,'FOREX CONV'!$A$2:$F$871,5,FALSE),1))))</f>
        <v>1</v>
      </c>
      <c r="I490" s="33">
        <f t="shared" si="7"/>
        <v>185394</v>
      </c>
      <c r="J490" t="str">
        <f>VLOOKUP(C490,'REGION CLASSIFICATION'!$A$2:$B$67,2,FALSE)</f>
        <v>INDIA</v>
      </c>
    </row>
    <row r="491" spans="1:10" x14ac:dyDescent="0.35">
      <c r="A491" s="13">
        <v>41611</v>
      </c>
      <c r="B491" s="2" t="s">
        <v>7</v>
      </c>
      <c r="C491" s="2" t="s">
        <v>33</v>
      </c>
      <c r="D491" s="16">
        <v>100</v>
      </c>
      <c r="E491" s="2" t="s">
        <v>9</v>
      </c>
      <c r="F491" s="2" t="s">
        <v>34</v>
      </c>
      <c r="G491" s="16">
        <v>188512</v>
      </c>
      <c r="H491" s="32">
        <f>IF(F491="USD",VLOOKUP(A491,'FOREX CONV'!$A$2:$F$871,2,FALSE),IF(F491="GBP",VLOOKUP(A491,'FOREX CONV'!$A$2:$F$871,3,FALSE),IF(F491="EUR",VLOOKUP(A491,'FOREX CONV'!$A$2:$F$871,4,FALSE),IF(F491="YEN",VLOOKUP(A491,'FOREX CONV'!$A$2:$F$871,5,FALSE),1))))</f>
        <v>1</v>
      </c>
      <c r="I491" s="33">
        <f t="shared" si="7"/>
        <v>188512</v>
      </c>
      <c r="J491" t="str">
        <f>VLOOKUP(C491,'REGION CLASSIFICATION'!$A$2:$B$67,2,FALSE)</f>
        <v>INDIA</v>
      </c>
    </row>
    <row r="492" spans="1:10" x14ac:dyDescent="0.35">
      <c r="A492" s="13">
        <v>41650</v>
      </c>
      <c r="B492" s="2" t="s">
        <v>7</v>
      </c>
      <c r="C492" s="5" t="s">
        <v>33</v>
      </c>
      <c r="D492" s="17">
        <v>100</v>
      </c>
      <c r="E492" s="5" t="s">
        <v>9</v>
      </c>
      <c r="F492" s="5" t="s">
        <v>34</v>
      </c>
      <c r="G492" s="17">
        <v>188203</v>
      </c>
      <c r="H492" s="32">
        <f>IF(F492="USD",VLOOKUP(A492,'FOREX CONV'!$A$2:$F$871,2,FALSE),IF(F492="GBP",VLOOKUP(A492,'FOREX CONV'!$A$2:$F$871,3,FALSE),IF(F492="EUR",VLOOKUP(A492,'FOREX CONV'!$A$2:$F$871,4,FALSE),IF(F492="YEN",VLOOKUP(A492,'FOREX CONV'!$A$2:$F$871,5,FALSE),1))))</f>
        <v>1</v>
      </c>
      <c r="I492" s="33">
        <f t="shared" si="7"/>
        <v>188203</v>
      </c>
      <c r="J492" t="str">
        <f>VLOOKUP(C492,'REGION CLASSIFICATION'!$A$2:$B$67,2,FALSE)</f>
        <v>INDIA</v>
      </c>
    </row>
    <row r="493" spans="1:10" x14ac:dyDescent="0.35">
      <c r="A493" s="13">
        <v>41523</v>
      </c>
      <c r="B493" s="2" t="s">
        <v>7</v>
      </c>
      <c r="C493" s="2" t="s">
        <v>33</v>
      </c>
      <c r="D493" s="16">
        <v>125</v>
      </c>
      <c r="E493" s="2" t="s">
        <v>9</v>
      </c>
      <c r="F493" s="2" t="s">
        <v>34</v>
      </c>
      <c r="G493" s="16">
        <v>231743</v>
      </c>
      <c r="H493" s="32">
        <f>IF(F493="USD",VLOOKUP(A493,'FOREX CONV'!$A$2:$F$871,2,FALSE),IF(F493="GBP",VLOOKUP(A493,'FOREX CONV'!$A$2:$F$871,3,FALSE),IF(F493="EUR",VLOOKUP(A493,'FOREX CONV'!$A$2:$F$871,4,FALSE),IF(F493="YEN",VLOOKUP(A493,'FOREX CONV'!$A$2:$F$871,5,FALSE),1))))</f>
        <v>1</v>
      </c>
      <c r="I493" s="33">
        <f t="shared" si="7"/>
        <v>231743</v>
      </c>
      <c r="J493" t="str">
        <f>VLOOKUP(C493,'REGION CLASSIFICATION'!$A$2:$B$67,2,FALSE)</f>
        <v>INDIA</v>
      </c>
    </row>
    <row r="494" spans="1:10" x14ac:dyDescent="0.35">
      <c r="A494" s="13">
        <v>41370</v>
      </c>
      <c r="B494" s="2" t="s">
        <v>7</v>
      </c>
      <c r="C494" s="2" t="s">
        <v>33</v>
      </c>
      <c r="D494" s="16">
        <v>150</v>
      </c>
      <c r="E494" s="2" t="s">
        <v>9</v>
      </c>
      <c r="F494" s="2" t="s">
        <v>34</v>
      </c>
      <c r="G494" s="16">
        <v>279482</v>
      </c>
      <c r="H494" s="32">
        <f>IF(F494="USD",VLOOKUP(A494,'FOREX CONV'!$A$2:$F$871,2,FALSE),IF(F494="GBP",VLOOKUP(A494,'FOREX CONV'!$A$2:$F$871,3,FALSE),IF(F494="EUR",VLOOKUP(A494,'FOREX CONV'!$A$2:$F$871,4,FALSE),IF(F494="YEN",VLOOKUP(A494,'FOREX CONV'!$A$2:$F$871,5,FALSE),1))))</f>
        <v>1</v>
      </c>
      <c r="I494" s="33">
        <f t="shared" si="7"/>
        <v>279482</v>
      </c>
      <c r="J494" t="str">
        <f>VLOOKUP(C494,'REGION CLASSIFICATION'!$A$2:$B$67,2,FALSE)</f>
        <v>INDIA</v>
      </c>
    </row>
    <row r="495" spans="1:10" x14ac:dyDescent="0.35">
      <c r="A495" s="13">
        <v>41475</v>
      </c>
      <c r="B495" s="2" t="s">
        <v>7</v>
      </c>
      <c r="C495" s="2" t="s">
        <v>33</v>
      </c>
      <c r="D495" s="16">
        <v>200</v>
      </c>
      <c r="E495" s="2" t="s">
        <v>9</v>
      </c>
      <c r="F495" s="2" t="s">
        <v>34</v>
      </c>
      <c r="G495" s="16">
        <v>370788</v>
      </c>
      <c r="H495" s="32">
        <f>IF(F495="USD",VLOOKUP(A495,'FOREX CONV'!$A$2:$F$871,2,FALSE),IF(F495="GBP",VLOOKUP(A495,'FOREX CONV'!$A$2:$F$871,3,FALSE),IF(F495="EUR",VLOOKUP(A495,'FOREX CONV'!$A$2:$F$871,4,FALSE),IF(F495="YEN",VLOOKUP(A495,'FOREX CONV'!$A$2:$F$871,5,FALSE),1))))</f>
        <v>1</v>
      </c>
      <c r="I495" s="33">
        <f t="shared" si="7"/>
        <v>370788</v>
      </c>
      <c r="J495" t="str">
        <f>VLOOKUP(C495,'REGION CLASSIFICATION'!$A$2:$B$67,2,FALSE)</f>
        <v>INDIA</v>
      </c>
    </row>
    <row r="496" spans="1:10" x14ac:dyDescent="0.35">
      <c r="A496" s="13">
        <v>41604</v>
      </c>
      <c r="B496" s="2" t="s">
        <v>7</v>
      </c>
      <c r="C496" s="2" t="s">
        <v>33</v>
      </c>
      <c r="D496" s="16">
        <v>200</v>
      </c>
      <c r="E496" s="2" t="s">
        <v>9</v>
      </c>
      <c r="F496" s="2" t="s">
        <v>34</v>
      </c>
      <c r="G496" s="16">
        <v>377024</v>
      </c>
      <c r="H496" s="32">
        <f>IF(F496="USD",VLOOKUP(A496,'FOREX CONV'!$A$2:$F$871,2,FALSE),IF(F496="GBP",VLOOKUP(A496,'FOREX CONV'!$A$2:$F$871,3,FALSE),IF(F496="EUR",VLOOKUP(A496,'FOREX CONV'!$A$2:$F$871,4,FALSE),IF(F496="YEN",VLOOKUP(A496,'FOREX CONV'!$A$2:$F$871,5,FALSE),1))))</f>
        <v>1</v>
      </c>
      <c r="I496" s="33">
        <f t="shared" si="7"/>
        <v>377024</v>
      </c>
      <c r="J496" t="str">
        <f>VLOOKUP(C496,'REGION CLASSIFICATION'!$A$2:$B$67,2,FALSE)</f>
        <v>INDIA</v>
      </c>
    </row>
    <row r="497" spans="1:10" x14ac:dyDescent="0.35">
      <c r="A497" s="13">
        <v>41676</v>
      </c>
      <c r="B497" s="2" t="s">
        <v>7</v>
      </c>
      <c r="C497" s="5" t="s">
        <v>33</v>
      </c>
      <c r="D497" s="17">
        <v>200</v>
      </c>
      <c r="E497" s="5" t="s">
        <v>9</v>
      </c>
      <c r="F497" s="5" t="s">
        <v>34</v>
      </c>
      <c r="G497" s="17">
        <v>376406</v>
      </c>
      <c r="H497" s="32">
        <f>IF(F497="USD",VLOOKUP(A497,'FOREX CONV'!$A$2:$F$871,2,FALSE),IF(F497="GBP",VLOOKUP(A497,'FOREX CONV'!$A$2:$F$871,3,FALSE),IF(F497="EUR",VLOOKUP(A497,'FOREX CONV'!$A$2:$F$871,4,FALSE),IF(F497="YEN",VLOOKUP(A497,'FOREX CONV'!$A$2:$F$871,5,FALSE),1))))</f>
        <v>1</v>
      </c>
      <c r="I497" s="33">
        <f t="shared" si="7"/>
        <v>376406</v>
      </c>
      <c r="J497" t="str">
        <f>VLOOKUP(C497,'REGION CLASSIFICATION'!$A$2:$B$67,2,FALSE)</f>
        <v>INDIA</v>
      </c>
    </row>
    <row r="498" spans="1:10" x14ac:dyDescent="0.35">
      <c r="A498" s="13">
        <v>41381</v>
      </c>
      <c r="B498" s="2" t="s">
        <v>7</v>
      </c>
      <c r="C498" s="2" t="s">
        <v>33</v>
      </c>
      <c r="D498" s="16">
        <v>250</v>
      </c>
      <c r="E498" s="2" t="s">
        <v>9</v>
      </c>
      <c r="F498" s="2" t="s">
        <v>34</v>
      </c>
      <c r="G498" s="16">
        <v>463485</v>
      </c>
      <c r="H498" s="32">
        <f>IF(F498="USD",VLOOKUP(A498,'FOREX CONV'!$A$2:$F$871,2,FALSE),IF(F498="GBP",VLOOKUP(A498,'FOREX CONV'!$A$2:$F$871,3,FALSE),IF(F498="EUR",VLOOKUP(A498,'FOREX CONV'!$A$2:$F$871,4,FALSE),IF(F498="YEN",VLOOKUP(A498,'FOREX CONV'!$A$2:$F$871,5,FALSE),1))))</f>
        <v>1</v>
      </c>
      <c r="I498" s="33">
        <f t="shared" si="7"/>
        <v>463485</v>
      </c>
      <c r="J498" t="str">
        <f>VLOOKUP(C498,'REGION CLASSIFICATION'!$A$2:$B$67,2,FALSE)</f>
        <v>INDIA</v>
      </c>
    </row>
    <row r="499" spans="1:10" x14ac:dyDescent="0.35">
      <c r="A499" s="13">
        <v>41398</v>
      </c>
      <c r="B499" s="2" t="s">
        <v>7</v>
      </c>
      <c r="C499" s="2" t="s">
        <v>33</v>
      </c>
      <c r="D499" s="16">
        <v>250</v>
      </c>
      <c r="E499" s="2" t="s">
        <v>9</v>
      </c>
      <c r="F499" s="2" t="s">
        <v>34</v>
      </c>
      <c r="G499" s="16">
        <v>460735</v>
      </c>
      <c r="H499" s="32">
        <f>IF(F499="USD",VLOOKUP(A499,'FOREX CONV'!$A$2:$F$871,2,FALSE),IF(F499="GBP",VLOOKUP(A499,'FOREX CONV'!$A$2:$F$871,3,FALSE),IF(F499="EUR",VLOOKUP(A499,'FOREX CONV'!$A$2:$F$871,4,FALSE),IF(F499="YEN",VLOOKUP(A499,'FOREX CONV'!$A$2:$F$871,5,FALSE),1))))</f>
        <v>1</v>
      </c>
      <c r="I499" s="33">
        <f t="shared" si="7"/>
        <v>460735</v>
      </c>
      <c r="J499" t="str">
        <f>VLOOKUP(C499,'REGION CLASSIFICATION'!$A$2:$B$67,2,FALSE)</f>
        <v>INDIA</v>
      </c>
    </row>
    <row r="500" spans="1:10" x14ac:dyDescent="0.35">
      <c r="A500" s="13">
        <v>41510</v>
      </c>
      <c r="B500" s="2" t="s">
        <v>7</v>
      </c>
      <c r="C500" s="2" t="s">
        <v>33</v>
      </c>
      <c r="D500" s="16">
        <v>250</v>
      </c>
      <c r="E500" s="2" t="s">
        <v>9</v>
      </c>
      <c r="F500" s="2" t="s">
        <v>34</v>
      </c>
      <c r="G500" s="16">
        <v>463485</v>
      </c>
      <c r="H500" s="32">
        <f>IF(F500="USD",VLOOKUP(A500,'FOREX CONV'!$A$2:$F$871,2,FALSE),IF(F500="GBP",VLOOKUP(A500,'FOREX CONV'!$A$2:$F$871,3,FALSE),IF(F500="EUR",VLOOKUP(A500,'FOREX CONV'!$A$2:$F$871,4,FALSE),IF(F500="YEN",VLOOKUP(A500,'FOREX CONV'!$A$2:$F$871,5,FALSE),1))))</f>
        <v>1</v>
      </c>
      <c r="I500" s="33">
        <f t="shared" si="7"/>
        <v>463485</v>
      </c>
      <c r="J500" t="str">
        <f>VLOOKUP(C500,'REGION CLASSIFICATION'!$A$2:$B$67,2,FALSE)</f>
        <v>INDIA</v>
      </c>
    </row>
    <row r="501" spans="1:10" x14ac:dyDescent="0.35">
      <c r="A501" s="13">
        <v>41618</v>
      </c>
      <c r="B501" s="2" t="s">
        <v>7</v>
      </c>
      <c r="C501" s="2" t="s">
        <v>33</v>
      </c>
      <c r="D501" s="16">
        <v>250</v>
      </c>
      <c r="E501" s="2" t="s">
        <v>9</v>
      </c>
      <c r="F501" s="2" t="s">
        <v>34</v>
      </c>
      <c r="G501" s="16">
        <v>468008</v>
      </c>
      <c r="H501" s="32">
        <f>IF(F501="USD",VLOOKUP(A501,'FOREX CONV'!$A$2:$F$871,2,FALSE),IF(F501="GBP",VLOOKUP(A501,'FOREX CONV'!$A$2:$F$871,3,FALSE),IF(F501="EUR",VLOOKUP(A501,'FOREX CONV'!$A$2:$F$871,4,FALSE),IF(F501="YEN",VLOOKUP(A501,'FOREX CONV'!$A$2:$F$871,5,FALSE),1))))</f>
        <v>1</v>
      </c>
      <c r="I501" s="33">
        <f t="shared" si="7"/>
        <v>468008</v>
      </c>
      <c r="J501" t="str">
        <f>VLOOKUP(C501,'REGION CLASSIFICATION'!$A$2:$B$67,2,FALSE)</f>
        <v>INDIA</v>
      </c>
    </row>
    <row r="502" spans="1:10" x14ac:dyDescent="0.35">
      <c r="A502" s="13">
        <v>41646</v>
      </c>
      <c r="B502" s="2" t="s">
        <v>7</v>
      </c>
      <c r="C502" s="5" t="s">
        <v>33</v>
      </c>
      <c r="D502" s="17">
        <v>275</v>
      </c>
      <c r="E502" s="5" t="s">
        <v>9</v>
      </c>
      <c r="F502" s="5" t="s">
        <v>34</v>
      </c>
      <c r="G502" s="17">
        <v>517558</v>
      </c>
      <c r="H502" s="32">
        <f>IF(F502="USD",VLOOKUP(A502,'FOREX CONV'!$A$2:$F$871,2,FALSE),IF(F502="GBP",VLOOKUP(A502,'FOREX CONV'!$A$2:$F$871,3,FALSE),IF(F502="EUR",VLOOKUP(A502,'FOREX CONV'!$A$2:$F$871,4,FALSE),IF(F502="YEN",VLOOKUP(A502,'FOREX CONV'!$A$2:$F$871,5,FALSE),1))))</f>
        <v>1</v>
      </c>
      <c r="I502" s="33">
        <f t="shared" si="7"/>
        <v>517558</v>
      </c>
      <c r="J502" t="str">
        <f>VLOOKUP(C502,'REGION CLASSIFICATION'!$A$2:$B$67,2,FALSE)</f>
        <v>INDIA</v>
      </c>
    </row>
    <row r="503" spans="1:10" x14ac:dyDescent="0.35">
      <c r="A503" s="13">
        <v>41597</v>
      </c>
      <c r="B503" s="2" t="s">
        <v>7</v>
      </c>
      <c r="C503" s="2" t="s">
        <v>33</v>
      </c>
      <c r="D503" s="16">
        <v>300</v>
      </c>
      <c r="E503" s="2" t="s">
        <v>9</v>
      </c>
      <c r="F503" s="2" t="s">
        <v>34</v>
      </c>
      <c r="G503" s="16">
        <v>561009</v>
      </c>
      <c r="H503" s="32">
        <f>IF(F503="USD",VLOOKUP(A503,'FOREX CONV'!$A$2:$F$871,2,FALSE),IF(F503="GBP",VLOOKUP(A503,'FOREX CONV'!$A$2:$F$871,3,FALSE),IF(F503="EUR",VLOOKUP(A503,'FOREX CONV'!$A$2:$F$871,4,FALSE),IF(F503="YEN",VLOOKUP(A503,'FOREX CONV'!$A$2:$F$871,5,FALSE),1))))</f>
        <v>1</v>
      </c>
      <c r="I503" s="33">
        <f t="shared" si="7"/>
        <v>561009</v>
      </c>
      <c r="J503" t="str">
        <f>VLOOKUP(C503,'REGION CLASSIFICATION'!$A$2:$B$67,2,FALSE)</f>
        <v>INDIA</v>
      </c>
    </row>
    <row r="504" spans="1:10" x14ac:dyDescent="0.35">
      <c r="A504" s="13">
        <v>41632</v>
      </c>
      <c r="B504" s="2" t="s">
        <v>7</v>
      </c>
      <c r="C504" s="2" t="s">
        <v>33</v>
      </c>
      <c r="D504" s="16">
        <v>425</v>
      </c>
      <c r="E504" s="2" t="s">
        <v>9</v>
      </c>
      <c r="F504" s="2" t="s">
        <v>34</v>
      </c>
      <c r="G504" s="16">
        <v>799863</v>
      </c>
      <c r="H504" s="32">
        <f>IF(F504="USD",VLOOKUP(A504,'FOREX CONV'!$A$2:$F$871,2,FALSE),IF(F504="GBP",VLOOKUP(A504,'FOREX CONV'!$A$2:$F$871,3,FALSE),IF(F504="EUR",VLOOKUP(A504,'FOREX CONV'!$A$2:$F$871,4,FALSE),IF(F504="YEN",VLOOKUP(A504,'FOREX CONV'!$A$2:$F$871,5,FALSE),1))))</f>
        <v>1</v>
      </c>
      <c r="I504" s="33">
        <f t="shared" si="7"/>
        <v>799863</v>
      </c>
      <c r="J504" t="str">
        <f>VLOOKUP(C504,'REGION CLASSIFICATION'!$A$2:$B$67,2,FALSE)</f>
        <v>INDIA</v>
      </c>
    </row>
    <row r="505" spans="1:10" x14ac:dyDescent="0.35">
      <c r="A505" s="13">
        <v>41487</v>
      </c>
      <c r="B505" s="2" t="s">
        <v>7</v>
      </c>
      <c r="C505" s="2" t="s">
        <v>33</v>
      </c>
      <c r="D505" s="16">
        <v>500</v>
      </c>
      <c r="E505" s="2" t="s">
        <v>9</v>
      </c>
      <c r="F505" s="2" t="s">
        <v>34</v>
      </c>
      <c r="G505" s="16">
        <v>926970</v>
      </c>
      <c r="H505" s="32">
        <f>IF(F505="USD",VLOOKUP(A505,'FOREX CONV'!$A$2:$F$871,2,FALSE),IF(F505="GBP",VLOOKUP(A505,'FOREX CONV'!$A$2:$F$871,3,FALSE),IF(F505="EUR",VLOOKUP(A505,'FOREX CONV'!$A$2:$F$871,4,FALSE),IF(F505="YEN",VLOOKUP(A505,'FOREX CONV'!$A$2:$F$871,5,FALSE),1))))</f>
        <v>1</v>
      </c>
      <c r="I505" s="33">
        <f t="shared" si="7"/>
        <v>926970</v>
      </c>
      <c r="J505" t="str">
        <f>VLOOKUP(C505,'REGION CLASSIFICATION'!$A$2:$B$67,2,FALSE)</f>
        <v>INDIA</v>
      </c>
    </row>
    <row r="506" spans="1:10" x14ac:dyDescent="0.35">
      <c r="A506" s="13">
        <v>41523</v>
      </c>
      <c r="B506" s="2" t="s">
        <v>7</v>
      </c>
      <c r="C506" s="2" t="s">
        <v>33</v>
      </c>
      <c r="D506" s="16">
        <v>500</v>
      </c>
      <c r="E506" s="2" t="s">
        <v>9</v>
      </c>
      <c r="F506" s="2" t="s">
        <v>34</v>
      </c>
      <c r="G506" s="16">
        <v>926970</v>
      </c>
      <c r="H506" s="32">
        <f>IF(F506="USD",VLOOKUP(A506,'FOREX CONV'!$A$2:$F$871,2,FALSE),IF(F506="GBP",VLOOKUP(A506,'FOREX CONV'!$A$2:$F$871,3,FALSE),IF(F506="EUR",VLOOKUP(A506,'FOREX CONV'!$A$2:$F$871,4,FALSE),IF(F506="YEN",VLOOKUP(A506,'FOREX CONV'!$A$2:$F$871,5,FALSE),1))))</f>
        <v>1</v>
      </c>
      <c r="I506" s="33">
        <f t="shared" si="7"/>
        <v>926970</v>
      </c>
      <c r="J506" t="str">
        <f>VLOOKUP(C506,'REGION CLASSIFICATION'!$A$2:$B$67,2,FALSE)</f>
        <v>INDIA</v>
      </c>
    </row>
    <row r="507" spans="1:10" x14ac:dyDescent="0.35">
      <c r="A507" s="13">
        <v>41608</v>
      </c>
      <c r="B507" s="2" t="s">
        <v>7</v>
      </c>
      <c r="C507" s="2" t="s">
        <v>33</v>
      </c>
      <c r="D507" s="16">
        <v>500</v>
      </c>
      <c r="E507" s="2" t="s">
        <v>9</v>
      </c>
      <c r="F507" s="2" t="s">
        <v>34</v>
      </c>
      <c r="G507" s="16">
        <v>941015</v>
      </c>
      <c r="H507" s="32">
        <f>IF(F507="USD",VLOOKUP(A507,'FOREX CONV'!$A$2:$F$871,2,FALSE),IF(F507="GBP",VLOOKUP(A507,'FOREX CONV'!$A$2:$F$871,3,FALSE),IF(F507="EUR",VLOOKUP(A507,'FOREX CONV'!$A$2:$F$871,4,FALSE),IF(F507="YEN",VLOOKUP(A507,'FOREX CONV'!$A$2:$F$871,5,FALSE),1))))</f>
        <v>1</v>
      </c>
      <c r="I507" s="33">
        <f t="shared" si="7"/>
        <v>941015</v>
      </c>
      <c r="J507" t="str">
        <f>VLOOKUP(C507,'REGION CLASSIFICATION'!$A$2:$B$67,2,FALSE)</f>
        <v>INDIA</v>
      </c>
    </row>
    <row r="508" spans="1:10" x14ac:dyDescent="0.35">
      <c r="A508" s="13">
        <v>41638</v>
      </c>
      <c r="B508" s="2" t="s">
        <v>7</v>
      </c>
      <c r="C508" s="2" t="s">
        <v>33</v>
      </c>
      <c r="D508" s="16">
        <v>500</v>
      </c>
      <c r="E508" s="2" t="s">
        <v>9</v>
      </c>
      <c r="F508" s="2" t="s">
        <v>34</v>
      </c>
      <c r="G508" s="16">
        <v>941015</v>
      </c>
      <c r="H508" s="32">
        <f>IF(F508="USD",VLOOKUP(A508,'FOREX CONV'!$A$2:$F$871,2,FALSE),IF(F508="GBP",VLOOKUP(A508,'FOREX CONV'!$A$2:$F$871,3,FALSE),IF(F508="EUR",VLOOKUP(A508,'FOREX CONV'!$A$2:$F$871,4,FALSE),IF(F508="YEN",VLOOKUP(A508,'FOREX CONV'!$A$2:$F$871,5,FALSE),1))))</f>
        <v>1</v>
      </c>
      <c r="I508" s="33">
        <f t="shared" si="7"/>
        <v>941015</v>
      </c>
      <c r="J508" t="str">
        <f>VLOOKUP(C508,'REGION CLASSIFICATION'!$A$2:$B$67,2,FALSE)</f>
        <v>INDIA</v>
      </c>
    </row>
    <row r="509" spans="1:10" x14ac:dyDescent="0.35">
      <c r="A509" s="13">
        <v>41677</v>
      </c>
      <c r="B509" s="2" t="s">
        <v>7</v>
      </c>
      <c r="C509" s="5" t="s">
        <v>33</v>
      </c>
      <c r="D509" s="17">
        <v>500</v>
      </c>
      <c r="E509" s="5" t="s">
        <v>9</v>
      </c>
      <c r="F509" s="5" t="s">
        <v>34</v>
      </c>
      <c r="G509" s="17">
        <v>941015</v>
      </c>
      <c r="H509" s="32">
        <f>IF(F509="USD",VLOOKUP(A509,'FOREX CONV'!$A$2:$F$871,2,FALSE),IF(F509="GBP",VLOOKUP(A509,'FOREX CONV'!$A$2:$F$871,3,FALSE),IF(F509="EUR",VLOOKUP(A509,'FOREX CONV'!$A$2:$F$871,4,FALSE),IF(F509="YEN",VLOOKUP(A509,'FOREX CONV'!$A$2:$F$871,5,FALSE),1))))</f>
        <v>1</v>
      </c>
      <c r="I509" s="33">
        <f t="shared" si="7"/>
        <v>941015</v>
      </c>
      <c r="J509" t="str">
        <f>VLOOKUP(C509,'REGION CLASSIFICATION'!$A$2:$B$67,2,FALSE)</f>
        <v>INDIA</v>
      </c>
    </row>
    <row r="510" spans="1:10" x14ac:dyDescent="0.35">
      <c r="A510" s="13">
        <v>41485</v>
      </c>
      <c r="B510" s="2" t="s">
        <v>7</v>
      </c>
      <c r="C510" s="2" t="s">
        <v>33</v>
      </c>
      <c r="D510" s="16">
        <v>600</v>
      </c>
      <c r="E510" s="2" t="s">
        <v>9</v>
      </c>
      <c r="F510" s="2" t="s">
        <v>34</v>
      </c>
      <c r="G510" s="16">
        <v>1112364</v>
      </c>
      <c r="H510" s="32">
        <f>IF(F510="USD",VLOOKUP(A510,'FOREX CONV'!$A$2:$F$871,2,FALSE),IF(F510="GBP",VLOOKUP(A510,'FOREX CONV'!$A$2:$F$871,3,FALSE),IF(F510="EUR",VLOOKUP(A510,'FOREX CONV'!$A$2:$F$871,4,FALSE),IF(F510="YEN",VLOOKUP(A510,'FOREX CONV'!$A$2:$F$871,5,FALSE),1))))</f>
        <v>1</v>
      </c>
      <c r="I510" s="33">
        <f t="shared" si="7"/>
        <v>1112364</v>
      </c>
      <c r="J510" t="str">
        <f>VLOOKUP(C510,'REGION CLASSIFICATION'!$A$2:$B$67,2,FALSE)</f>
        <v>INDIA</v>
      </c>
    </row>
    <row r="511" spans="1:10" x14ac:dyDescent="0.35">
      <c r="A511" s="13">
        <v>41505</v>
      </c>
      <c r="B511" s="2" t="s">
        <v>7</v>
      </c>
      <c r="C511" s="2" t="s">
        <v>33</v>
      </c>
      <c r="D511" s="16">
        <v>1000</v>
      </c>
      <c r="E511" s="2" t="s">
        <v>9</v>
      </c>
      <c r="F511" s="2" t="s">
        <v>34</v>
      </c>
      <c r="G511" s="16">
        <v>1853940</v>
      </c>
      <c r="H511" s="32">
        <f>IF(F511="USD",VLOOKUP(A511,'FOREX CONV'!$A$2:$F$871,2,FALSE),IF(F511="GBP",VLOOKUP(A511,'FOREX CONV'!$A$2:$F$871,3,FALSE),IF(F511="EUR",VLOOKUP(A511,'FOREX CONV'!$A$2:$F$871,4,FALSE),IF(F511="YEN",VLOOKUP(A511,'FOREX CONV'!$A$2:$F$871,5,FALSE),1))))</f>
        <v>1</v>
      </c>
      <c r="I511" s="33">
        <f t="shared" si="7"/>
        <v>1853940</v>
      </c>
      <c r="J511" t="str">
        <f>VLOOKUP(C511,'REGION CLASSIFICATION'!$A$2:$B$67,2,FALSE)</f>
        <v>INDIA</v>
      </c>
    </row>
    <row r="512" spans="1:10" x14ac:dyDescent="0.35">
      <c r="A512" s="13">
        <v>41571</v>
      </c>
      <c r="B512" s="2" t="s">
        <v>7</v>
      </c>
      <c r="C512" s="2" t="s">
        <v>33</v>
      </c>
      <c r="D512" s="16">
        <v>1100</v>
      </c>
      <c r="E512" s="2" t="s">
        <v>9</v>
      </c>
      <c r="F512" s="2" t="s">
        <v>34</v>
      </c>
      <c r="G512" s="16">
        <v>2070233</v>
      </c>
      <c r="H512" s="32">
        <f>IF(F512="USD",VLOOKUP(A512,'FOREX CONV'!$A$2:$F$871,2,FALSE),IF(F512="GBP",VLOOKUP(A512,'FOREX CONV'!$A$2:$F$871,3,FALSE),IF(F512="EUR",VLOOKUP(A512,'FOREX CONV'!$A$2:$F$871,4,FALSE),IF(F512="YEN",VLOOKUP(A512,'FOREX CONV'!$A$2:$F$871,5,FALSE),1))))</f>
        <v>1</v>
      </c>
      <c r="I512" s="33">
        <f t="shared" si="7"/>
        <v>2070233</v>
      </c>
      <c r="J512" t="str">
        <f>VLOOKUP(C512,'REGION CLASSIFICATION'!$A$2:$B$67,2,FALSE)</f>
        <v>INDIA</v>
      </c>
    </row>
    <row r="513" spans="1:10" x14ac:dyDescent="0.35">
      <c r="A513" s="13">
        <v>41565</v>
      </c>
      <c r="B513" s="2" t="s">
        <v>7</v>
      </c>
      <c r="C513" s="2" t="s">
        <v>33</v>
      </c>
      <c r="D513" s="16">
        <v>1500</v>
      </c>
      <c r="E513" s="2" t="s">
        <v>9</v>
      </c>
      <c r="F513" s="2" t="s">
        <v>34</v>
      </c>
      <c r="G513" s="16">
        <v>2785545</v>
      </c>
      <c r="H513" s="32">
        <f>IF(F513="USD",VLOOKUP(A513,'FOREX CONV'!$A$2:$F$871,2,FALSE),IF(F513="GBP",VLOOKUP(A513,'FOREX CONV'!$A$2:$F$871,3,FALSE),IF(F513="EUR",VLOOKUP(A513,'FOREX CONV'!$A$2:$F$871,4,FALSE),IF(F513="YEN",VLOOKUP(A513,'FOREX CONV'!$A$2:$F$871,5,FALSE),1))))</f>
        <v>1</v>
      </c>
      <c r="I513" s="33">
        <f t="shared" si="7"/>
        <v>2785545</v>
      </c>
      <c r="J513" t="str">
        <f>VLOOKUP(C513,'REGION CLASSIFICATION'!$A$2:$B$67,2,FALSE)</f>
        <v>INDIA</v>
      </c>
    </row>
    <row r="514" spans="1:10" x14ac:dyDescent="0.35">
      <c r="A514" s="13">
        <v>41670</v>
      </c>
      <c r="B514" s="2" t="s">
        <v>7</v>
      </c>
      <c r="C514" s="5" t="s">
        <v>33</v>
      </c>
      <c r="D514" s="17">
        <v>1500</v>
      </c>
      <c r="E514" s="5" t="s">
        <v>9</v>
      </c>
      <c r="F514" s="5" t="s">
        <v>34</v>
      </c>
      <c r="G514" s="17">
        <v>2865180</v>
      </c>
      <c r="H514" s="32">
        <f>IF(F514="USD",VLOOKUP(A514,'FOREX CONV'!$A$2:$F$871,2,FALSE),IF(F514="GBP",VLOOKUP(A514,'FOREX CONV'!$A$2:$F$871,3,FALSE),IF(F514="EUR",VLOOKUP(A514,'FOREX CONV'!$A$2:$F$871,4,FALSE),IF(F514="YEN",VLOOKUP(A514,'FOREX CONV'!$A$2:$F$871,5,FALSE),1))))</f>
        <v>1</v>
      </c>
      <c r="I514" s="33">
        <f t="shared" si="7"/>
        <v>2865180</v>
      </c>
      <c r="J514" t="str">
        <f>VLOOKUP(C514,'REGION CLASSIFICATION'!$A$2:$B$67,2,FALSE)</f>
        <v>INDIA</v>
      </c>
    </row>
    <row r="515" spans="1:10" x14ac:dyDescent="0.35">
      <c r="A515" s="13">
        <v>41591</v>
      </c>
      <c r="B515" s="2" t="s">
        <v>7</v>
      </c>
      <c r="C515" s="2" t="s">
        <v>33</v>
      </c>
      <c r="D515" s="16">
        <v>2000</v>
      </c>
      <c r="E515" s="2" t="s">
        <v>9</v>
      </c>
      <c r="F515" s="2" t="s">
        <v>34</v>
      </c>
      <c r="G515" s="16">
        <v>4909772</v>
      </c>
      <c r="H515" s="32">
        <f>IF(F515="USD",VLOOKUP(A515,'FOREX CONV'!$A$2:$F$871,2,FALSE),IF(F515="GBP",VLOOKUP(A515,'FOREX CONV'!$A$2:$F$871,3,FALSE),IF(F515="EUR",VLOOKUP(A515,'FOREX CONV'!$A$2:$F$871,4,FALSE),IF(F515="YEN",VLOOKUP(A515,'FOREX CONV'!$A$2:$F$871,5,FALSE),1))))</f>
        <v>1</v>
      </c>
      <c r="I515" s="33">
        <f t="shared" ref="I515:I578" si="8">G515*H515</f>
        <v>4909772</v>
      </c>
      <c r="J515" t="str">
        <f>VLOOKUP(C515,'REGION CLASSIFICATION'!$A$2:$B$67,2,FALSE)</f>
        <v>INDIA</v>
      </c>
    </row>
    <row r="516" spans="1:10" x14ac:dyDescent="0.35">
      <c r="A516" s="13">
        <v>41573</v>
      </c>
      <c r="B516" s="2" t="s">
        <v>15</v>
      </c>
      <c r="C516" s="2" t="s">
        <v>33</v>
      </c>
      <c r="D516" s="16">
        <v>0.5</v>
      </c>
      <c r="E516" s="2" t="s">
        <v>9</v>
      </c>
      <c r="F516" s="2" t="s">
        <v>34</v>
      </c>
      <c r="G516" s="16">
        <v>4011</v>
      </c>
      <c r="H516" s="32">
        <f>IF(F516="USD",VLOOKUP(A516,'FOREX CONV'!$A$2:$F$871,2,FALSE),IF(F516="GBP",VLOOKUP(A516,'FOREX CONV'!$A$2:$F$871,3,FALSE),IF(F516="EUR",VLOOKUP(A516,'FOREX CONV'!$A$2:$F$871,4,FALSE),IF(F516="YEN",VLOOKUP(A516,'FOREX CONV'!$A$2:$F$871,5,FALSE),1))))</f>
        <v>1</v>
      </c>
      <c r="I516" s="33">
        <f t="shared" si="8"/>
        <v>4011</v>
      </c>
      <c r="J516" t="str">
        <f>VLOOKUP(C516,'REGION CLASSIFICATION'!$A$2:$B$67,2,FALSE)</f>
        <v>INDIA</v>
      </c>
    </row>
    <row r="517" spans="1:10" x14ac:dyDescent="0.35">
      <c r="A517" s="13">
        <v>41475</v>
      </c>
      <c r="B517" s="2" t="s">
        <v>15</v>
      </c>
      <c r="C517" s="2" t="s">
        <v>33</v>
      </c>
      <c r="D517" s="16">
        <v>2</v>
      </c>
      <c r="E517" s="2" t="s">
        <v>9</v>
      </c>
      <c r="F517" s="2" t="s">
        <v>34</v>
      </c>
      <c r="G517" s="16">
        <v>20536</v>
      </c>
      <c r="H517" s="32">
        <f>IF(F517="USD",VLOOKUP(A517,'FOREX CONV'!$A$2:$F$871,2,FALSE),IF(F517="GBP",VLOOKUP(A517,'FOREX CONV'!$A$2:$F$871,3,FALSE),IF(F517="EUR",VLOOKUP(A517,'FOREX CONV'!$A$2:$F$871,4,FALSE),IF(F517="YEN",VLOOKUP(A517,'FOREX CONV'!$A$2:$F$871,5,FALSE),1))))</f>
        <v>1</v>
      </c>
      <c r="I517" s="33">
        <f t="shared" si="8"/>
        <v>20536</v>
      </c>
      <c r="J517" t="str">
        <f>VLOOKUP(C517,'REGION CLASSIFICATION'!$A$2:$B$67,2,FALSE)</f>
        <v>INDIA</v>
      </c>
    </row>
    <row r="518" spans="1:10" x14ac:dyDescent="0.35">
      <c r="A518" s="13">
        <v>41656</v>
      </c>
      <c r="B518" s="2" t="s">
        <v>15</v>
      </c>
      <c r="C518" s="5" t="s">
        <v>33</v>
      </c>
      <c r="D518" s="17">
        <v>240</v>
      </c>
      <c r="E518" s="5" t="s">
        <v>9</v>
      </c>
      <c r="F518" s="5" t="s">
        <v>34</v>
      </c>
      <c r="G518" s="17">
        <v>805368</v>
      </c>
      <c r="H518" s="32">
        <f>IF(F518="USD",VLOOKUP(A518,'FOREX CONV'!$A$2:$F$871,2,FALSE),IF(F518="GBP",VLOOKUP(A518,'FOREX CONV'!$A$2:$F$871,3,FALSE),IF(F518="EUR",VLOOKUP(A518,'FOREX CONV'!$A$2:$F$871,4,FALSE),IF(F518="YEN",VLOOKUP(A518,'FOREX CONV'!$A$2:$F$871,5,FALSE),1))))</f>
        <v>1</v>
      </c>
      <c r="I518" s="33">
        <f t="shared" si="8"/>
        <v>805368</v>
      </c>
      <c r="J518" t="str">
        <f>VLOOKUP(C518,'REGION CLASSIFICATION'!$A$2:$B$67,2,FALSE)</f>
        <v>INDIA</v>
      </c>
    </row>
    <row r="519" spans="1:10" x14ac:dyDescent="0.35">
      <c r="A519" s="13">
        <v>41593</v>
      </c>
      <c r="B519" s="2" t="s">
        <v>15</v>
      </c>
      <c r="C519" s="2" t="s">
        <v>33</v>
      </c>
      <c r="D519" s="16">
        <v>325</v>
      </c>
      <c r="E519" s="2" t="s">
        <v>9</v>
      </c>
      <c r="F519" s="2" t="s">
        <v>34</v>
      </c>
      <c r="G519" s="16">
        <v>925224</v>
      </c>
      <c r="H519" s="32">
        <f>IF(F519="USD",VLOOKUP(A519,'FOREX CONV'!$A$2:$F$871,2,FALSE),IF(F519="GBP",VLOOKUP(A519,'FOREX CONV'!$A$2:$F$871,3,FALSE),IF(F519="EUR",VLOOKUP(A519,'FOREX CONV'!$A$2:$F$871,4,FALSE),IF(F519="YEN",VLOOKUP(A519,'FOREX CONV'!$A$2:$F$871,5,FALSE),1))))</f>
        <v>1</v>
      </c>
      <c r="I519" s="33">
        <f t="shared" si="8"/>
        <v>925224</v>
      </c>
      <c r="J519" t="str">
        <f>VLOOKUP(C519,'REGION CLASSIFICATION'!$A$2:$B$67,2,FALSE)</f>
        <v>INDIA</v>
      </c>
    </row>
    <row r="520" spans="1:10" x14ac:dyDescent="0.35">
      <c r="A520" s="13">
        <v>41408</v>
      </c>
      <c r="B520" s="2" t="s">
        <v>15</v>
      </c>
      <c r="C520" s="2" t="s">
        <v>33</v>
      </c>
      <c r="D520" s="16">
        <v>660</v>
      </c>
      <c r="E520" s="2" t="s">
        <v>9</v>
      </c>
      <c r="F520" s="2" t="s">
        <v>34</v>
      </c>
      <c r="G520" s="16">
        <v>2069531</v>
      </c>
      <c r="H520" s="32">
        <f>IF(F520="USD",VLOOKUP(A520,'FOREX CONV'!$A$2:$F$871,2,FALSE),IF(F520="GBP",VLOOKUP(A520,'FOREX CONV'!$A$2:$F$871,3,FALSE),IF(F520="EUR",VLOOKUP(A520,'FOREX CONV'!$A$2:$F$871,4,FALSE),IF(F520="YEN",VLOOKUP(A520,'FOREX CONV'!$A$2:$F$871,5,FALSE),1))))</f>
        <v>1</v>
      </c>
      <c r="I520" s="33">
        <f t="shared" si="8"/>
        <v>2069531</v>
      </c>
      <c r="J520" t="str">
        <f>VLOOKUP(C520,'REGION CLASSIFICATION'!$A$2:$B$67,2,FALSE)</f>
        <v>INDIA</v>
      </c>
    </row>
    <row r="521" spans="1:10" x14ac:dyDescent="0.35">
      <c r="A521" s="13">
        <v>41691</v>
      </c>
      <c r="B521" s="2" t="s">
        <v>15</v>
      </c>
      <c r="C521" s="5" t="s">
        <v>33</v>
      </c>
      <c r="D521" s="17">
        <v>1000</v>
      </c>
      <c r="E521" s="5" t="s">
        <v>9</v>
      </c>
      <c r="F521" s="5" t="s">
        <v>34</v>
      </c>
      <c r="G521" s="17">
        <v>2996978</v>
      </c>
      <c r="H521" s="32">
        <f>IF(F521="USD",VLOOKUP(A521,'FOREX CONV'!$A$2:$F$871,2,FALSE),IF(F521="GBP",VLOOKUP(A521,'FOREX CONV'!$A$2:$F$871,3,FALSE),IF(F521="EUR",VLOOKUP(A521,'FOREX CONV'!$A$2:$F$871,4,FALSE),IF(F521="YEN",VLOOKUP(A521,'FOREX CONV'!$A$2:$F$871,5,FALSE),1))))</f>
        <v>1</v>
      </c>
      <c r="I521" s="33">
        <f t="shared" si="8"/>
        <v>2996978</v>
      </c>
      <c r="J521" t="str">
        <f>VLOOKUP(C521,'REGION CLASSIFICATION'!$A$2:$B$67,2,FALSE)</f>
        <v>INDIA</v>
      </c>
    </row>
    <row r="522" spans="1:10" x14ac:dyDescent="0.35">
      <c r="A522" s="13">
        <v>41436</v>
      </c>
      <c r="B522" s="2" t="s">
        <v>15</v>
      </c>
      <c r="C522" s="2" t="s">
        <v>33</v>
      </c>
      <c r="D522" s="16">
        <v>1100</v>
      </c>
      <c r="E522" s="2" t="s">
        <v>9</v>
      </c>
      <c r="F522" s="2" t="s">
        <v>34</v>
      </c>
      <c r="G522" s="16">
        <v>3267680</v>
      </c>
      <c r="H522" s="32">
        <f>IF(F522="USD",VLOOKUP(A522,'FOREX CONV'!$A$2:$F$871,2,FALSE),IF(F522="GBP",VLOOKUP(A522,'FOREX CONV'!$A$2:$F$871,3,FALSE),IF(F522="EUR",VLOOKUP(A522,'FOREX CONV'!$A$2:$F$871,4,FALSE),IF(F522="YEN",VLOOKUP(A522,'FOREX CONV'!$A$2:$F$871,5,FALSE),1))))</f>
        <v>1</v>
      </c>
      <c r="I522" s="33">
        <f t="shared" si="8"/>
        <v>3267680</v>
      </c>
      <c r="J522" t="str">
        <f>VLOOKUP(C522,'REGION CLASSIFICATION'!$A$2:$B$67,2,FALSE)</f>
        <v>INDIA</v>
      </c>
    </row>
    <row r="523" spans="1:10" x14ac:dyDescent="0.35">
      <c r="A523" s="13">
        <v>41405</v>
      </c>
      <c r="B523" s="2" t="s">
        <v>15</v>
      </c>
      <c r="C523" s="2" t="s">
        <v>33</v>
      </c>
      <c r="D523" s="16">
        <v>2000</v>
      </c>
      <c r="E523" s="2" t="s">
        <v>9</v>
      </c>
      <c r="F523" s="2" t="s">
        <v>34</v>
      </c>
      <c r="G523" s="16">
        <v>5138576</v>
      </c>
      <c r="H523" s="32">
        <f>IF(F523="USD",VLOOKUP(A523,'FOREX CONV'!$A$2:$F$871,2,FALSE),IF(F523="GBP",VLOOKUP(A523,'FOREX CONV'!$A$2:$F$871,3,FALSE),IF(F523="EUR",VLOOKUP(A523,'FOREX CONV'!$A$2:$F$871,4,FALSE),IF(F523="YEN",VLOOKUP(A523,'FOREX CONV'!$A$2:$F$871,5,FALSE),1))))</f>
        <v>1</v>
      </c>
      <c r="I523" s="33">
        <f t="shared" si="8"/>
        <v>5138576</v>
      </c>
      <c r="J523" t="str">
        <f>VLOOKUP(C523,'REGION CLASSIFICATION'!$A$2:$B$67,2,FALSE)</f>
        <v>INDIA</v>
      </c>
    </row>
    <row r="524" spans="1:10" x14ac:dyDescent="0.35">
      <c r="A524" s="13">
        <v>41425</v>
      </c>
      <c r="B524" s="2" t="s">
        <v>15</v>
      </c>
      <c r="C524" s="2" t="s">
        <v>33</v>
      </c>
      <c r="D524" s="16">
        <v>2000</v>
      </c>
      <c r="E524" s="2" t="s">
        <v>9</v>
      </c>
      <c r="F524" s="2" t="s">
        <v>34</v>
      </c>
      <c r="G524" s="16">
        <v>5138576</v>
      </c>
      <c r="H524" s="32">
        <f>IF(F524="USD",VLOOKUP(A524,'FOREX CONV'!$A$2:$F$871,2,FALSE),IF(F524="GBP",VLOOKUP(A524,'FOREX CONV'!$A$2:$F$871,3,FALSE),IF(F524="EUR",VLOOKUP(A524,'FOREX CONV'!$A$2:$F$871,4,FALSE),IF(F524="YEN",VLOOKUP(A524,'FOREX CONV'!$A$2:$F$871,5,FALSE),1))))</f>
        <v>1</v>
      </c>
      <c r="I524" s="33">
        <f t="shared" si="8"/>
        <v>5138576</v>
      </c>
      <c r="J524" t="str">
        <f>VLOOKUP(C524,'REGION CLASSIFICATION'!$A$2:$B$67,2,FALSE)</f>
        <v>INDIA</v>
      </c>
    </row>
    <row r="525" spans="1:10" x14ac:dyDescent="0.35">
      <c r="A525" s="13">
        <v>41632</v>
      </c>
      <c r="B525" s="2" t="s">
        <v>15</v>
      </c>
      <c r="C525" s="2" t="s">
        <v>33</v>
      </c>
      <c r="D525" s="16">
        <v>2000</v>
      </c>
      <c r="E525" s="2" t="s">
        <v>9</v>
      </c>
      <c r="F525" s="2" t="s">
        <v>34</v>
      </c>
      <c r="G525" s="16">
        <v>5993957</v>
      </c>
      <c r="H525" s="32">
        <f>IF(F525="USD",VLOOKUP(A525,'FOREX CONV'!$A$2:$F$871,2,FALSE),IF(F525="GBP",VLOOKUP(A525,'FOREX CONV'!$A$2:$F$871,3,FALSE),IF(F525="EUR",VLOOKUP(A525,'FOREX CONV'!$A$2:$F$871,4,FALSE),IF(F525="YEN",VLOOKUP(A525,'FOREX CONV'!$A$2:$F$871,5,FALSE),1))))</f>
        <v>1</v>
      </c>
      <c r="I525" s="33">
        <f t="shared" si="8"/>
        <v>5993957</v>
      </c>
      <c r="J525" t="str">
        <f>VLOOKUP(C525,'REGION CLASSIFICATION'!$A$2:$B$67,2,FALSE)</f>
        <v>INDIA</v>
      </c>
    </row>
    <row r="526" spans="1:10" x14ac:dyDescent="0.35">
      <c r="A526" s="13">
        <v>41486</v>
      </c>
      <c r="B526" s="2" t="s">
        <v>15</v>
      </c>
      <c r="C526" s="2" t="s">
        <v>33</v>
      </c>
      <c r="D526" s="16">
        <v>3000</v>
      </c>
      <c r="E526" s="2" t="s">
        <v>9</v>
      </c>
      <c r="F526" s="2" t="s">
        <v>34</v>
      </c>
      <c r="G526" s="16">
        <v>8049361</v>
      </c>
      <c r="H526" s="32">
        <f>IF(F526="USD",VLOOKUP(A526,'FOREX CONV'!$A$2:$F$871,2,FALSE),IF(F526="GBP",VLOOKUP(A526,'FOREX CONV'!$A$2:$F$871,3,FALSE),IF(F526="EUR",VLOOKUP(A526,'FOREX CONV'!$A$2:$F$871,4,FALSE),IF(F526="YEN",VLOOKUP(A526,'FOREX CONV'!$A$2:$F$871,5,FALSE),1))))</f>
        <v>1</v>
      </c>
      <c r="I526" s="33">
        <f t="shared" si="8"/>
        <v>8049361</v>
      </c>
      <c r="J526" t="str">
        <f>VLOOKUP(C526,'REGION CLASSIFICATION'!$A$2:$B$67,2,FALSE)</f>
        <v>INDIA</v>
      </c>
    </row>
    <row r="527" spans="1:10" x14ac:dyDescent="0.35">
      <c r="A527" s="13">
        <v>41705</v>
      </c>
      <c r="B527" s="2" t="s">
        <v>15</v>
      </c>
      <c r="C527" s="6" t="s">
        <v>33</v>
      </c>
      <c r="D527" s="18">
        <v>3500</v>
      </c>
      <c r="E527" s="6" t="s">
        <v>9</v>
      </c>
      <c r="F527" s="6" t="s">
        <v>34</v>
      </c>
      <c r="G527" s="18">
        <v>9037455</v>
      </c>
      <c r="H527" s="32">
        <f>IF(F527="USD",VLOOKUP(A527,'FOREX CONV'!$A$2:$F$871,2,FALSE),IF(F527="GBP",VLOOKUP(A527,'FOREX CONV'!$A$2:$F$871,3,FALSE),IF(F527="EUR",VLOOKUP(A527,'FOREX CONV'!$A$2:$F$871,4,FALSE),IF(F527="YEN",VLOOKUP(A527,'FOREX CONV'!$A$2:$F$871,5,FALSE),1))))</f>
        <v>1</v>
      </c>
      <c r="I527" s="33">
        <f t="shared" si="8"/>
        <v>9037455</v>
      </c>
      <c r="J527" t="str">
        <f>VLOOKUP(C527,'REGION CLASSIFICATION'!$A$2:$B$67,2,FALSE)</f>
        <v>INDIA</v>
      </c>
    </row>
    <row r="528" spans="1:10" x14ac:dyDescent="0.35">
      <c r="A528" s="13">
        <v>41639</v>
      </c>
      <c r="B528" s="2" t="s">
        <v>15</v>
      </c>
      <c r="C528" s="2" t="s">
        <v>33</v>
      </c>
      <c r="D528" s="16">
        <v>4000</v>
      </c>
      <c r="E528" s="2" t="s">
        <v>9</v>
      </c>
      <c r="F528" s="2" t="s">
        <v>34</v>
      </c>
      <c r="G528" s="16">
        <v>10328520</v>
      </c>
      <c r="H528" s="32">
        <f>IF(F528="USD",VLOOKUP(A528,'FOREX CONV'!$A$2:$F$871,2,FALSE),IF(F528="GBP",VLOOKUP(A528,'FOREX CONV'!$A$2:$F$871,3,FALSE),IF(F528="EUR",VLOOKUP(A528,'FOREX CONV'!$A$2:$F$871,4,FALSE),IF(F528="YEN",VLOOKUP(A528,'FOREX CONV'!$A$2:$F$871,5,FALSE),1))))</f>
        <v>1</v>
      </c>
      <c r="I528" s="33">
        <f t="shared" si="8"/>
        <v>10328520</v>
      </c>
      <c r="J528" t="str">
        <f>VLOOKUP(C528,'REGION CLASSIFICATION'!$A$2:$B$67,2,FALSE)</f>
        <v>INDIA</v>
      </c>
    </row>
    <row r="529" spans="1:10" x14ac:dyDescent="0.35">
      <c r="A529" s="13">
        <v>41545</v>
      </c>
      <c r="B529" s="2" t="s">
        <v>15</v>
      </c>
      <c r="C529" s="2" t="s">
        <v>33</v>
      </c>
      <c r="D529" s="16">
        <v>5000</v>
      </c>
      <c r="E529" s="2" t="s">
        <v>9</v>
      </c>
      <c r="F529" s="2" t="s">
        <v>34</v>
      </c>
      <c r="G529" s="16">
        <v>13473639</v>
      </c>
      <c r="H529" s="32">
        <f>IF(F529="USD",VLOOKUP(A529,'FOREX CONV'!$A$2:$F$871,2,FALSE),IF(F529="GBP",VLOOKUP(A529,'FOREX CONV'!$A$2:$F$871,3,FALSE),IF(F529="EUR",VLOOKUP(A529,'FOREX CONV'!$A$2:$F$871,4,FALSE),IF(F529="YEN",VLOOKUP(A529,'FOREX CONV'!$A$2:$F$871,5,FALSE),1))))</f>
        <v>1</v>
      </c>
      <c r="I529" s="33">
        <f t="shared" si="8"/>
        <v>13473639</v>
      </c>
      <c r="J529" t="str">
        <f>VLOOKUP(C529,'REGION CLASSIFICATION'!$A$2:$B$67,2,FALSE)</f>
        <v>INDIA</v>
      </c>
    </row>
    <row r="530" spans="1:10" x14ac:dyDescent="0.35">
      <c r="A530" s="13">
        <v>41729</v>
      </c>
      <c r="B530" s="2" t="s">
        <v>15</v>
      </c>
      <c r="C530" s="6" t="s">
        <v>33</v>
      </c>
      <c r="D530" s="18">
        <v>5000</v>
      </c>
      <c r="E530" s="6" t="s">
        <v>9</v>
      </c>
      <c r="F530" s="6" t="s">
        <v>34</v>
      </c>
      <c r="G530" s="18">
        <v>12910650</v>
      </c>
      <c r="H530" s="32">
        <f>IF(F530="USD",VLOOKUP(A530,'FOREX CONV'!$A$2:$F$871,2,FALSE),IF(F530="GBP",VLOOKUP(A530,'FOREX CONV'!$A$2:$F$871,3,FALSE),IF(F530="EUR",VLOOKUP(A530,'FOREX CONV'!$A$2:$F$871,4,FALSE),IF(F530="YEN",VLOOKUP(A530,'FOREX CONV'!$A$2:$F$871,5,FALSE),1))))</f>
        <v>1</v>
      </c>
      <c r="I530" s="33">
        <f t="shared" si="8"/>
        <v>12910650</v>
      </c>
      <c r="J530" t="str">
        <f>VLOOKUP(C530,'REGION CLASSIFICATION'!$A$2:$B$67,2,FALSE)</f>
        <v>INDIA</v>
      </c>
    </row>
    <row r="531" spans="1:10" x14ac:dyDescent="0.35">
      <c r="A531" s="13">
        <v>41433</v>
      </c>
      <c r="B531" s="2" t="s">
        <v>13</v>
      </c>
      <c r="C531" s="2" t="s">
        <v>33</v>
      </c>
      <c r="D531" s="16">
        <v>2</v>
      </c>
      <c r="E531" s="2" t="s">
        <v>9</v>
      </c>
      <c r="F531" s="2" t="s">
        <v>34</v>
      </c>
      <c r="G531" s="16">
        <v>22032</v>
      </c>
      <c r="H531" s="32">
        <f>IF(F531="USD",VLOOKUP(A531,'FOREX CONV'!$A$2:$F$871,2,FALSE),IF(F531="GBP",VLOOKUP(A531,'FOREX CONV'!$A$2:$F$871,3,FALSE),IF(F531="EUR",VLOOKUP(A531,'FOREX CONV'!$A$2:$F$871,4,FALSE),IF(F531="YEN",VLOOKUP(A531,'FOREX CONV'!$A$2:$F$871,5,FALSE),1))))</f>
        <v>1</v>
      </c>
      <c r="I531" s="33">
        <f t="shared" si="8"/>
        <v>22032</v>
      </c>
      <c r="J531" t="str">
        <f>VLOOKUP(C531,'REGION CLASSIFICATION'!$A$2:$B$67,2,FALSE)</f>
        <v>INDIA</v>
      </c>
    </row>
    <row r="532" spans="1:10" x14ac:dyDescent="0.35">
      <c r="A532" s="13">
        <v>41365</v>
      </c>
      <c r="B532" s="2" t="s">
        <v>13</v>
      </c>
      <c r="C532" s="2" t="s">
        <v>33</v>
      </c>
      <c r="D532" s="16">
        <v>5</v>
      </c>
      <c r="E532" s="2" t="s">
        <v>9</v>
      </c>
      <c r="F532" s="2" t="s">
        <v>34</v>
      </c>
      <c r="G532" s="16">
        <v>27247</v>
      </c>
      <c r="H532" s="32">
        <f>IF(F532="USD",VLOOKUP(A532,'FOREX CONV'!$A$2:$F$871,2,FALSE),IF(F532="GBP",VLOOKUP(A532,'FOREX CONV'!$A$2:$F$871,3,FALSE),IF(F532="EUR",VLOOKUP(A532,'FOREX CONV'!$A$2:$F$871,4,FALSE),IF(F532="YEN",VLOOKUP(A532,'FOREX CONV'!$A$2:$F$871,5,FALSE),1))))</f>
        <v>1</v>
      </c>
      <c r="I532" s="33">
        <f t="shared" si="8"/>
        <v>27247</v>
      </c>
      <c r="J532" t="str">
        <f>VLOOKUP(C532,'REGION CLASSIFICATION'!$A$2:$B$67,2,FALSE)</f>
        <v>INDIA</v>
      </c>
    </row>
    <row r="533" spans="1:10" x14ac:dyDescent="0.35">
      <c r="A533" s="13">
        <v>41418</v>
      </c>
      <c r="B533" s="2" t="s">
        <v>13</v>
      </c>
      <c r="C533" s="2" t="s">
        <v>33</v>
      </c>
      <c r="D533" s="16">
        <v>5</v>
      </c>
      <c r="E533" s="2" t="s">
        <v>9</v>
      </c>
      <c r="F533" s="2" t="s">
        <v>34</v>
      </c>
      <c r="G533" s="16">
        <v>27247</v>
      </c>
      <c r="H533" s="32">
        <f>IF(F533="USD",VLOOKUP(A533,'FOREX CONV'!$A$2:$F$871,2,FALSE),IF(F533="GBP",VLOOKUP(A533,'FOREX CONV'!$A$2:$F$871,3,FALSE),IF(F533="EUR",VLOOKUP(A533,'FOREX CONV'!$A$2:$F$871,4,FALSE),IF(F533="YEN",VLOOKUP(A533,'FOREX CONV'!$A$2:$F$871,5,FALSE),1))))</f>
        <v>1</v>
      </c>
      <c r="I533" s="33">
        <f t="shared" si="8"/>
        <v>27247</v>
      </c>
      <c r="J533" t="str">
        <f>VLOOKUP(C533,'REGION CLASSIFICATION'!$A$2:$B$67,2,FALSE)</f>
        <v>INDIA</v>
      </c>
    </row>
    <row r="534" spans="1:10" x14ac:dyDescent="0.35">
      <c r="A534" s="13">
        <v>41510</v>
      </c>
      <c r="B534" s="2" t="s">
        <v>13</v>
      </c>
      <c r="C534" s="2" t="s">
        <v>33</v>
      </c>
      <c r="D534" s="16">
        <v>5</v>
      </c>
      <c r="E534" s="2" t="s">
        <v>9</v>
      </c>
      <c r="F534" s="2" t="s">
        <v>34</v>
      </c>
      <c r="G534" s="16">
        <v>27247</v>
      </c>
      <c r="H534" s="32">
        <f>IF(F534="USD",VLOOKUP(A534,'FOREX CONV'!$A$2:$F$871,2,FALSE),IF(F534="GBP",VLOOKUP(A534,'FOREX CONV'!$A$2:$F$871,3,FALSE),IF(F534="EUR",VLOOKUP(A534,'FOREX CONV'!$A$2:$F$871,4,FALSE),IF(F534="YEN",VLOOKUP(A534,'FOREX CONV'!$A$2:$F$871,5,FALSE),1))))</f>
        <v>1</v>
      </c>
      <c r="I534" s="33">
        <f t="shared" si="8"/>
        <v>27247</v>
      </c>
      <c r="J534" t="str">
        <f>VLOOKUP(C534,'REGION CLASSIFICATION'!$A$2:$B$67,2,FALSE)</f>
        <v>INDIA</v>
      </c>
    </row>
    <row r="535" spans="1:10" x14ac:dyDescent="0.35">
      <c r="A535" s="13">
        <v>41608</v>
      </c>
      <c r="B535" s="2" t="s">
        <v>13</v>
      </c>
      <c r="C535" s="2" t="s">
        <v>33</v>
      </c>
      <c r="D535" s="16">
        <v>5</v>
      </c>
      <c r="E535" s="2" t="s">
        <v>9</v>
      </c>
      <c r="F535" s="2" t="s">
        <v>34</v>
      </c>
      <c r="G535" s="16">
        <v>29798</v>
      </c>
      <c r="H535" s="32">
        <f>IF(F535="USD",VLOOKUP(A535,'FOREX CONV'!$A$2:$F$871,2,FALSE),IF(F535="GBP",VLOOKUP(A535,'FOREX CONV'!$A$2:$F$871,3,FALSE),IF(F535="EUR",VLOOKUP(A535,'FOREX CONV'!$A$2:$F$871,4,FALSE),IF(F535="YEN",VLOOKUP(A535,'FOREX CONV'!$A$2:$F$871,5,FALSE),1))))</f>
        <v>1</v>
      </c>
      <c r="I535" s="33">
        <f t="shared" si="8"/>
        <v>29798</v>
      </c>
      <c r="J535" t="str">
        <f>VLOOKUP(C535,'REGION CLASSIFICATION'!$A$2:$B$67,2,FALSE)</f>
        <v>INDIA</v>
      </c>
    </row>
    <row r="536" spans="1:10" x14ac:dyDescent="0.35">
      <c r="A536" s="13">
        <v>41717</v>
      </c>
      <c r="B536" s="2" t="s">
        <v>13</v>
      </c>
      <c r="C536" s="6" t="s">
        <v>33</v>
      </c>
      <c r="D536" s="18">
        <v>5</v>
      </c>
      <c r="E536" s="6" t="s">
        <v>9</v>
      </c>
      <c r="F536" s="6" t="s">
        <v>34</v>
      </c>
      <c r="G536" s="18">
        <v>27247</v>
      </c>
      <c r="H536" s="32">
        <f>IF(F536="USD",VLOOKUP(A536,'FOREX CONV'!$A$2:$F$871,2,FALSE),IF(F536="GBP",VLOOKUP(A536,'FOREX CONV'!$A$2:$F$871,3,FALSE),IF(F536="EUR",VLOOKUP(A536,'FOREX CONV'!$A$2:$F$871,4,FALSE),IF(F536="YEN",VLOOKUP(A536,'FOREX CONV'!$A$2:$F$871,5,FALSE),1))))</f>
        <v>1</v>
      </c>
      <c r="I536" s="33">
        <f t="shared" si="8"/>
        <v>27247</v>
      </c>
      <c r="J536" t="str">
        <f>VLOOKUP(C536,'REGION CLASSIFICATION'!$A$2:$B$67,2,FALSE)</f>
        <v>INDIA</v>
      </c>
    </row>
    <row r="537" spans="1:10" x14ac:dyDescent="0.35">
      <c r="A537" s="13">
        <v>41593</v>
      </c>
      <c r="B537" s="2" t="s">
        <v>13</v>
      </c>
      <c r="C537" s="2" t="s">
        <v>33</v>
      </c>
      <c r="D537" s="16">
        <v>10</v>
      </c>
      <c r="E537" s="2" t="s">
        <v>9</v>
      </c>
      <c r="F537" s="2" t="s">
        <v>34</v>
      </c>
      <c r="G537" s="16">
        <v>54495</v>
      </c>
      <c r="H537" s="32">
        <f>IF(F537="USD",VLOOKUP(A537,'FOREX CONV'!$A$2:$F$871,2,FALSE),IF(F537="GBP",VLOOKUP(A537,'FOREX CONV'!$A$2:$F$871,3,FALSE),IF(F537="EUR",VLOOKUP(A537,'FOREX CONV'!$A$2:$F$871,4,FALSE),IF(F537="YEN",VLOOKUP(A537,'FOREX CONV'!$A$2:$F$871,5,FALSE),1))))</f>
        <v>1</v>
      </c>
      <c r="I537" s="33">
        <f t="shared" si="8"/>
        <v>54495</v>
      </c>
      <c r="J537" t="str">
        <f>VLOOKUP(C537,'REGION CLASSIFICATION'!$A$2:$B$67,2,FALSE)</f>
        <v>INDIA</v>
      </c>
    </row>
    <row r="538" spans="1:10" x14ac:dyDescent="0.35">
      <c r="A538" s="13">
        <v>41547</v>
      </c>
      <c r="B538" s="2" t="s">
        <v>13</v>
      </c>
      <c r="C538" s="2" t="s">
        <v>33</v>
      </c>
      <c r="D538" s="16">
        <v>18</v>
      </c>
      <c r="E538" s="2" t="s">
        <v>9</v>
      </c>
      <c r="F538" s="2" t="s">
        <v>34</v>
      </c>
      <c r="G538" s="16">
        <v>236230</v>
      </c>
      <c r="H538" s="32">
        <f>IF(F538="USD",VLOOKUP(A538,'FOREX CONV'!$A$2:$F$871,2,FALSE),IF(F538="GBP",VLOOKUP(A538,'FOREX CONV'!$A$2:$F$871,3,FALSE),IF(F538="EUR",VLOOKUP(A538,'FOREX CONV'!$A$2:$F$871,4,FALSE),IF(F538="YEN",VLOOKUP(A538,'FOREX CONV'!$A$2:$F$871,5,FALSE),1))))</f>
        <v>1</v>
      </c>
      <c r="I538" s="33">
        <f t="shared" si="8"/>
        <v>236230</v>
      </c>
      <c r="J538" t="str">
        <f>VLOOKUP(C538,'REGION CLASSIFICATION'!$A$2:$B$67,2,FALSE)</f>
        <v>INDIA</v>
      </c>
    </row>
    <row r="539" spans="1:10" x14ac:dyDescent="0.35">
      <c r="A539" s="13">
        <v>41447</v>
      </c>
      <c r="B539" s="2" t="s">
        <v>13</v>
      </c>
      <c r="C539" s="2" t="s">
        <v>33</v>
      </c>
      <c r="D539" s="16">
        <v>25</v>
      </c>
      <c r="E539" s="2" t="s">
        <v>9</v>
      </c>
      <c r="F539" s="2" t="s">
        <v>34</v>
      </c>
      <c r="G539" s="16">
        <v>237150</v>
      </c>
      <c r="H539" s="32">
        <f>IF(F539="USD",VLOOKUP(A539,'FOREX CONV'!$A$2:$F$871,2,FALSE),IF(F539="GBP",VLOOKUP(A539,'FOREX CONV'!$A$2:$F$871,3,FALSE),IF(F539="EUR",VLOOKUP(A539,'FOREX CONV'!$A$2:$F$871,4,FALSE),IF(F539="YEN",VLOOKUP(A539,'FOREX CONV'!$A$2:$F$871,5,FALSE),1))))</f>
        <v>1</v>
      </c>
      <c r="I539" s="33">
        <f t="shared" si="8"/>
        <v>237150</v>
      </c>
      <c r="J539" t="str">
        <f>VLOOKUP(C539,'REGION CLASSIFICATION'!$A$2:$B$67,2,FALSE)</f>
        <v>INDIA</v>
      </c>
    </row>
    <row r="540" spans="1:10" x14ac:dyDescent="0.35">
      <c r="A540" s="13">
        <v>41639</v>
      </c>
      <c r="B540" s="2" t="s">
        <v>13</v>
      </c>
      <c r="C540" s="2" t="s">
        <v>33</v>
      </c>
      <c r="D540" s="16">
        <v>50</v>
      </c>
      <c r="E540" s="2" t="s">
        <v>9</v>
      </c>
      <c r="F540" s="2" t="s">
        <v>34</v>
      </c>
      <c r="G540" s="16">
        <v>277922</v>
      </c>
      <c r="H540" s="32">
        <f>IF(F540="USD",VLOOKUP(A540,'FOREX CONV'!$A$2:$F$871,2,FALSE),IF(F540="GBP",VLOOKUP(A540,'FOREX CONV'!$A$2:$F$871,3,FALSE),IF(F540="EUR",VLOOKUP(A540,'FOREX CONV'!$A$2:$F$871,4,FALSE),IF(F540="YEN",VLOOKUP(A540,'FOREX CONV'!$A$2:$F$871,5,FALSE),1))))</f>
        <v>1</v>
      </c>
      <c r="I540" s="33">
        <f t="shared" si="8"/>
        <v>277922</v>
      </c>
      <c r="J540" t="str">
        <f>VLOOKUP(C540,'REGION CLASSIFICATION'!$A$2:$B$67,2,FALSE)</f>
        <v>INDIA</v>
      </c>
    </row>
    <row r="541" spans="1:10" x14ac:dyDescent="0.35">
      <c r="A541" s="13">
        <v>41440</v>
      </c>
      <c r="B541" s="2" t="s">
        <v>13</v>
      </c>
      <c r="C541" s="2" t="s">
        <v>33</v>
      </c>
      <c r="D541" s="16">
        <v>60</v>
      </c>
      <c r="E541" s="2" t="s">
        <v>9</v>
      </c>
      <c r="F541" s="2" t="s">
        <v>34</v>
      </c>
      <c r="G541" s="16">
        <v>326968</v>
      </c>
      <c r="H541" s="32">
        <f>IF(F541="USD",VLOOKUP(A541,'FOREX CONV'!$A$2:$F$871,2,FALSE),IF(F541="GBP",VLOOKUP(A541,'FOREX CONV'!$A$2:$F$871,3,FALSE),IF(F541="EUR",VLOOKUP(A541,'FOREX CONV'!$A$2:$F$871,4,FALSE),IF(F541="YEN",VLOOKUP(A541,'FOREX CONV'!$A$2:$F$871,5,FALSE),1))))</f>
        <v>1</v>
      </c>
      <c r="I541" s="33">
        <f t="shared" si="8"/>
        <v>326968</v>
      </c>
      <c r="J541" t="str">
        <f>VLOOKUP(C541,'REGION CLASSIFICATION'!$A$2:$B$67,2,FALSE)</f>
        <v>INDIA</v>
      </c>
    </row>
    <row r="542" spans="1:10" x14ac:dyDescent="0.35">
      <c r="A542" s="13">
        <v>41547</v>
      </c>
      <c r="B542" s="2" t="s">
        <v>13</v>
      </c>
      <c r="C542" s="2" t="s">
        <v>33</v>
      </c>
      <c r="D542" s="16">
        <v>96</v>
      </c>
      <c r="E542" s="2" t="s">
        <v>9</v>
      </c>
      <c r="F542" s="2" t="s">
        <v>34</v>
      </c>
      <c r="G542" s="16">
        <v>922896</v>
      </c>
      <c r="H542" s="32">
        <f>IF(F542="USD",VLOOKUP(A542,'FOREX CONV'!$A$2:$F$871,2,FALSE),IF(F542="GBP",VLOOKUP(A542,'FOREX CONV'!$A$2:$F$871,3,FALSE),IF(F542="EUR",VLOOKUP(A542,'FOREX CONV'!$A$2:$F$871,4,FALSE),IF(F542="YEN",VLOOKUP(A542,'FOREX CONV'!$A$2:$F$871,5,FALSE),1))))</f>
        <v>1</v>
      </c>
      <c r="I542" s="33">
        <f t="shared" si="8"/>
        <v>922896</v>
      </c>
      <c r="J542" t="str">
        <f>VLOOKUP(C542,'REGION CLASSIFICATION'!$A$2:$B$67,2,FALSE)</f>
        <v>INDIA</v>
      </c>
    </row>
    <row r="543" spans="1:10" x14ac:dyDescent="0.35">
      <c r="A543" s="13">
        <v>41608</v>
      </c>
      <c r="B543" s="2" t="s">
        <v>13</v>
      </c>
      <c r="C543" s="2" t="s">
        <v>33</v>
      </c>
      <c r="D543" s="16">
        <v>100</v>
      </c>
      <c r="E543" s="2" t="s">
        <v>9</v>
      </c>
      <c r="F543" s="2" t="s">
        <v>34</v>
      </c>
      <c r="G543" s="16">
        <v>1428006</v>
      </c>
      <c r="H543" s="32">
        <f>IF(F543="USD",VLOOKUP(A543,'FOREX CONV'!$A$2:$F$871,2,FALSE),IF(F543="GBP",VLOOKUP(A543,'FOREX CONV'!$A$2:$F$871,3,FALSE),IF(F543="EUR",VLOOKUP(A543,'FOREX CONV'!$A$2:$F$871,4,FALSE),IF(F543="YEN",VLOOKUP(A543,'FOREX CONV'!$A$2:$F$871,5,FALSE),1))))</f>
        <v>1</v>
      </c>
      <c r="I543" s="33">
        <f t="shared" si="8"/>
        <v>1428006</v>
      </c>
      <c r="J543" t="str">
        <f>VLOOKUP(C543,'REGION CLASSIFICATION'!$A$2:$B$67,2,FALSE)</f>
        <v>INDIA</v>
      </c>
    </row>
    <row r="544" spans="1:10" x14ac:dyDescent="0.35">
      <c r="A544" s="13">
        <v>41447</v>
      </c>
      <c r="B544" s="2" t="s">
        <v>13</v>
      </c>
      <c r="C544" s="2" t="s">
        <v>33</v>
      </c>
      <c r="D544" s="16">
        <v>175</v>
      </c>
      <c r="E544" s="2" t="s">
        <v>9</v>
      </c>
      <c r="F544" s="2" t="s">
        <v>34</v>
      </c>
      <c r="G544" s="16">
        <v>1660050</v>
      </c>
      <c r="H544" s="32">
        <f>IF(F544="USD",VLOOKUP(A544,'FOREX CONV'!$A$2:$F$871,2,FALSE),IF(F544="GBP",VLOOKUP(A544,'FOREX CONV'!$A$2:$F$871,3,FALSE),IF(F544="EUR",VLOOKUP(A544,'FOREX CONV'!$A$2:$F$871,4,FALSE),IF(F544="YEN",VLOOKUP(A544,'FOREX CONV'!$A$2:$F$871,5,FALSE),1))))</f>
        <v>1</v>
      </c>
      <c r="I544" s="33">
        <f t="shared" si="8"/>
        <v>1660050</v>
      </c>
      <c r="J544" t="str">
        <f>VLOOKUP(C544,'REGION CLASSIFICATION'!$A$2:$B$67,2,FALSE)</f>
        <v>INDIA</v>
      </c>
    </row>
    <row r="545" spans="1:10" x14ac:dyDescent="0.35">
      <c r="A545" s="13">
        <v>41659</v>
      </c>
      <c r="B545" s="2" t="s">
        <v>13</v>
      </c>
      <c r="C545" s="5" t="s">
        <v>33</v>
      </c>
      <c r="D545" s="17">
        <v>200</v>
      </c>
      <c r="E545" s="5" t="s">
        <v>9</v>
      </c>
      <c r="F545" s="5" t="s">
        <v>34</v>
      </c>
      <c r="G545" s="17">
        <v>2070090</v>
      </c>
      <c r="H545" s="32">
        <f>IF(F545="USD",VLOOKUP(A545,'FOREX CONV'!$A$2:$F$871,2,FALSE),IF(F545="GBP",VLOOKUP(A545,'FOREX CONV'!$A$2:$F$871,3,FALSE),IF(F545="EUR",VLOOKUP(A545,'FOREX CONV'!$A$2:$F$871,4,FALSE),IF(F545="YEN",VLOOKUP(A545,'FOREX CONV'!$A$2:$F$871,5,FALSE),1))))</f>
        <v>1</v>
      </c>
      <c r="I545" s="33">
        <f t="shared" si="8"/>
        <v>2070090</v>
      </c>
      <c r="J545" t="str">
        <f>VLOOKUP(C545,'REGION CLASSIFICATION'!$A$2:$B$67,2,FALSE)</f>
        <v>INDIA</v>
      </c>
    </row>
    <row r="546" spans="1:10" x14ac:dyDescent="0.35">
      <c r="A546" s="13">
        <v>41608</v>
      </c>
      <c r="B546" s="2" t="s">
        <v>13</v>
      </c>
      <c r="C546" s="2" t="s">
        <v>33</v>
      </c>
      <c r="D546" s="16">
        <v>250</v>
      </c>
      <c r="E546" s="2" t="s">
        <v>9</v>
      </c>
      <c r="F546" s="2" t="s">
        <v>34</v>
      </c>
      <c r="G546" s="16">
        <v>2797988</v>
      </c>
      <c r="H546" s="32">
        <f>IF(F546="USD",VLOOKUP(A546,'FOREX CONV'!$A$2:$F$871,2,FALSE),IF(F546="GBP",VLOOKUP(A546,'FOREX CONV'!$A$2:$F$871,3,FALSE),IF(F546="EUR",VLOOKUP(A546,'FOREX CONV'!$A$2:$F$871,4,FALSE),IF(F546="YEN",VLOOKUP(A546,'FOREX CONV'!$A$2:$F$871,5,FALSE),1))))</f>
        <v>1</v>
      </c>
      <c r="I546" s="33">
        <f t="shared" si="8"/>
        <v>2797988</v>
      </c>
      <c r="J546" t="str">
        <f>VLOOKUP(C546,'REGION CLASSIFICATION'!$A$2:$B$67,2,FALSE)</f>
        <v>INDIA</v>
      </c>
    </row>
    <row r="547" spans="1:10" x14ac:dyDescent="0.35">
      <c r="A547" s="13">
        <v>41470</v>
      </c>
      <c r="B547" s="2" t="s">
        <v>13</v>
      </c>
      <c r="C547" s="2" t="s">
        <v>33</v>
      </c>
      <c r="D547" s="16">
        <v>350</v>
      </c>
      <c r="E547" s="2" t="s">
        <v>9</v>
      </c>
      <c r="F547" s="2" t="s">
        <v>34</v>
      </c>
      <c r="G547" s="16">
        <v>3541708</v>
      </c>
      <c r="H547" s="32">
        <f>IF(F547="USD",VLOOKUP(A547,'FOREX CONV'!$A$2:$F$871,2,FALSE),IF(F547="GBP",VLOOKUP(A547,'FOREX CONV'!$A$2:$F$871,3,FALSE),IF(F547="EUR",VLOOKUP(A547,'FOREX CONV'!$A$2:$F$871,4,FALSE),IF(F547="YEN",VLOOKUP(A547,'FOREX CONV'!$A$2:$F$871,5,FALSE),1))))</f>
        <v>1</v>
      </c>
      <c r="I547" s="33">
        <f t="shared" si="8"/>
        <v>3541708</v>
      </c>
      <c r="J547" t="str">
        <f>VLOOKUP(C547,'REGION CLASSIFICATION'!$A$2:$B$67,2,FALSE)</f>
        <v>INDIA</v>
      </c>
    </row>
    <row r="548" spans="1:10" x14ac:dyDescent="0.35">
      <c r="A548" s="13">
        <v>41729</v>
      </c>
      <c r="B548" s="2" t="s">
        <v>13</v>
      </c>
      <c r="C548" s="6" t="s">
        <v>33</v>
      </c>
      <c r="D548" s="18">
        <v>400</v>
      </c>
      <c r="E548" s="6" t="s">
        <v>9</v>
      </c>
      <c r="F548" s="6" t="s">
        <v>34</v>
      </c>
      <c r="G548" s="18">
        <v>4113252</v>
      </c>
      <c r="H548" s="32">
        <f>IF(F548="USD",VLOOKUP(A548,'FOREX CONV'!$A$2:$F$871,2,FALSE),IF(F548="GBP",VLOOKUP(A548,'FOREX CONV'!$A$2:$F$871,3,FALSE),IF(F548="EUR",VLOOKUP(A548,'FOREX CONV'!$A$2:$F$871,4,FALSE),IF(F548="YEN",VLOOKUP(A548,'FOREX CONV'!$A$2:$F$871,5,FALSE),1))))</f>
        <v>1</v>
      </c>
      <c r="I548" s="33">
        <f t="shared" si="8"/>
        <v>4113252</v>
      </c>
      <c r="J548" t="str">
        <f>VLOOKUP(C548,'REGION CLASSIFICATION'!$A$2:$B$67,2,FALSE)</f>
        <v>INDIA</v>
      </c>
    </row>
    <row r="549" spans="1:10" x14ac:dyDescent="0.35">
      <c r="A549" s="13">
        <v>41503</v>
      </c>
      <c r="B549" s="2" t="s">
        <v>13</v>
      </c>
      <c r="C549" s="2" t="s">
        <v>33</v>
      </c>
      <c r="D549" s="16">
        <v>571</v>
      </c>
      <c r="E549" s="2" t="s">
        <v>9</v>
      </c>
      <c r="F549" s="2" t="s">
        <v>34</v>
      </c>
      <c r="G549" s="16">
        <v>4615096</v>
      </c>
      <c r="H549" s="32">
        <f>IF(F549="USD",VLOOKUP(A549,'FOREX CONV'!$A$2:$F$871,2,FALSE),IF(F549="GBP",VLOOKUP(A549,'FOREX CONV'!$A$2:$F$871,3,FALSE),IF(F549="EUR",VLOOKUP(A549,'FOREX CONV'!$A$2:$F$871,4,FALSE),IF(F549="YEN",VLOOKUP(A549,'FOREX CONV'!$A$2:$F$871,5,FALSE),1))))</f>
        <v>1</v>
      </c>
      <c r="I549" s="33">
        <f t="shared" si="8"/>
        <v>4615096</v>
      </c>
      <c r="J549" t="str">
        <f>VLOOKUP(C549,'REGION CLASSIFICATION'!$A$2:$B$67,2,FALSE)</f>
        <v>INDIA</v>
      </c>
    </row>
    <row r="550" spans="1:10" x14ac:dyDescent="0.35">
      <c r="A550" s="13">
        <v>41540</v>
      </c>
      <c r="B550" s="2" t="s">
        <v>13</v>
      </c>
      <c r="C550" s="2" t="s">
        <v>33</v>
      </c>
      <c r="D550" s="16">
        <v>804</v>
      </c>
      <c r="E550" s="2" t="s">
        <v>9</v>
      </c>
      <c r="F550" s="2" t="s">
        <v>34</v>
      </c>
      <c r="G550" s="16">
        <v>7729254</v>
      </c>
      <c r="H550" s="32">
        <f>IF(F550="USD",VLOOKUP(A550,'FOREX CONV'!$A$2:$F$871,2,FALSE),IF(F550="GBP",VLOOKUP(A550,'FOREX CONV'!$A$2:$F$871,3,FALSE),IF(F550="EUR",VLOOKUP(A550,'FOREX CONV'!$A$2:$F$871,4,FALSE),IF(F550="YEN",VLOOKUP(A550,'FOREX CONV'!$A$2:$F$871,5,FALSE),1))))</f>
        <v>1</v>
      </c>
      <c r="I550" s="33">
        <f t="shared" si="8"/>
        <v>7729254</v>
      </c>
      <c r="J550" t="str">
        <f>VLOOKUP(C550,'REGION CLASSIFICATION'!$A$2:$B$67,2,FALSE)</f>
        <v>INDIA</v>
      </c>
    </row>
    <row r="551" spans="1:10" x14ac:dyDescent="0.35">
      <c r="A551" s="13">
        <v>41537</v>
      </c>
      <c r="B551" s="2" t="s">
        <v>25</v>
      </c>
      <c r="C551" s="2" t="s">
        <v>33</v>
      </c>
      <c r="D551" s="16">
        <v>0.39</v>
      </c>
      <c r="E551" s="2" t="s">
        <v>9</v>
      </c>
      <c r="F551" s="2" t="s">
        <v>34</v>
      </c>
      <c r="G551" s="16">
        <v>9502</v>
      </c>
      <c r="H551" s="32">
        <f>IF(F551="USD",VLOOKUP(A551,'FOREX CONV'!$A$2:$F$871,2,FALSE),IF(F551="GBP",VLOOKUP(A551,'FOREX CONV'!$A$2:$F$871,3,FALSE),IF(F551="EUR",VLOOKUP(A551,'FOREX CONV'!$A$2:$F$871,4,FALSE),IF(F551="YEN",VLOOKUP(A551,'FOREX CONV'!$A$2:$F$871,5,FALSE),1))))</f>
        <v>1</v>
      </c>
      <c r="I551" s="33">
        <f t="shared" si="8"/>
        <v>9502</v>
      </c>
      <c r="J551" t="str">
        <f>VLOOKUP(C551,'REGION CLASSIFICATION'!$A$2:$B$67,2,FALSE)</f>
        <v>INDIA</v>
      </c>
    </row>
    <row r="552" spans="1:10" x14ac:dyDescent="0.35">
      <c r="A552" s="13">
        <v>41608</v>
      </c>
      <c r="B552" s="2" t="s">
        <v>25</v>
      </c>
      <c r="C552" s="2" t="s">
        <v>33</v>
      </c>
      <c r="D552" s="16">
        <v>50</v>
      </c>
      <c r="E552" s="2" t="s">
        <v>9</v>
      </c>
      <c r="F552" s="2" t="s">
        <v>34</v>
      </c>
      <c r="G552" s="16">
        <v>1380343</v>
      </c>
      <c r="H552" s="32">
        <f>IF(F552="USD",VLOOKUP(A552,'FOREX CONV'!$A$2:$F$871,2,FALSE),IF(F552="GBP",VLOOKUP(A552,'FOREX CONV'!$A$2:$F$871,3,FALSE),IF(F552="EUR",VLOOKUP(A552,'FOREX CONV'!$A$2:$F$871,4,FALSE),IF(F552="YEN",VLOOKUP(A552,'FOREX CONV'!$A$2:$F$871,5,FALSE),1))))</f>
        <v>1</v>
      </c>
      <c r="I552" s="33">
        <f t="shared" si="8"/>
        <v>1380343</v>
      </c>
      <c r="J552" t="str">
        <f>VLOOKUP(C552,'REGION CLASSIFICATION'!$A$2:$B$67,2,FALSE)</f>
        <v>INDIA</v>
      </c>
    </row>
    <row r="553" spans="1:10" x14ac:dyDescent="0.35">
      <c r="A553" s="13">
        <v>41729</v>
      </c>
      <c r="B553" s="2" t="s">
        <v>25</v>
      </c>
      <c r="C553" s="6" t="s">
        <v>33</v>
      </c>
      <c r="D553" s="18">
        <v>300</v>
      </c>
      <c r="E553" s="6" t="s">
        <v>9</v>
      </c>
      <c r="F553" s="6" t="s">
        <v>34</v>
      </c>
      <c r="G553" s="18">
        <v>8282056</v>
      </c>
      <c r="H553" s="32">
        <f>IF(F553="USD",VLOOKUP(A553,'FOREX CONV'!$A$2:$F$871,2,FALSE),IF(F553="GBP",VLOOKUP(A553,'FOREX CONV'!$A$2:$F$871,3,FALSE),IF(F553="EUR",VLOOKUP(A553,'FOREX CONV'!$A$2:$F$871,4,FALSE),IF(F553="YEN",VLOOKUP(A553,'FOREX CONV'!$A$2:$F$871,5,FALSE),1))))</f>
        <v>1</v>
      </c>
      <c r="I553" s="33">
        <f t="shared" si="8"/>
        <v>8282056</v>
      </c>
      <c r="J553" t="str">
        <f>VLOOKUP(C553,'REGION CLASSIFICATION'!$A$2:$B$67,2,FALSE)</f>
        <v>INDIA</v>
      </c>
    </row>
    <row r="554" spans="1:10" x14ac:dyDescent="0.35">
      <c r="A554" s="13">
        <v>41417</v>
      </c>
      <c r="B554" s="2" t="s">
        <v>25</v>
      </c>
      <c r="C554" s="2" t="s">
        <v>33</v>
      </c>
      <c r="D554" s="16">
        <v>500</v>
      </c>
      <c r="E554" s="2" t="s">
        <v>9</v>
      </c>
      <c r="F554" s="2" t="s">
        <v>34</v>
      </c>
      <c r="G554" s="16">
        <v>10312752</v>
      </c>
      <c r="H554" s="32">
        <f>IF(F554="USD",VLOOKUP(A554,'FOREX CONV'!$A$2:$F$871,2,FALSE),IF(F554="GBP",VLOOKUP(A554,'FOREX CONV'!$A$2:$F$871,3,FALSE),IF(F554="EUR",VLOOKUP(A554,'FOREX CONV'!$A$2:$F$871,4,FALSE),IF(F554="YEN",VLOOKUP(A554,'FOREX CONV'!$A$2:$F$871,5,FALSE),1))))</f>
        <v>1</v>
      </c>
      <c r="I554" s="33">
        <f t="shared" si="8"/>
        <v>10312752</v>
      </c>
      <c r="J554" t="str">
        <f>VLOOKUP(C554,'REGION CLASSIFICATION'!$A$2:$B$67,2,FALSE)</f>
        <v>INDIA</v>
      </c>
    </row>
    <row r="555" spans="1:10" x14ac:dyDescent="0.35">
      <c r="A555" s="13">
        <v>41722</v>
      </c>
      <c r="B555" s="2" t="s">
        <v>11</v>
      </c>
      <c r="C555" s="6" t="s">
        <v>33</v>
      </c>
      <c r="D555" s="18">
        <v>0.15</v>
      </c>
      <c r="E555" s="6" t="s">
        <v>9</v>
      </c>
      <c r="F555" s="6" t="s">
        <v>34</v>
      </c>
      <c r="G555" s="18">
        <v>4298</v>
      </c>
      <c r="H555" s="32">
        <f>IF(F555="USD",VLOOKUP(A555,'FOREX CONV'!$A$2:$F$871,2,FALSE),IF(F555="GBP",VLOOKUP(A555,'FOREX CONV'!$A$2:$F$871,3,FALSE),IF(F555="EUR",VLOOKUP(A555,'FOREX CONV'!$A$2:$F$871,4,FALSE),IF(F555="YEN",VLOOKUP(A555,'FOREX CONV'!$A$2:$F$871,5,FALSE),1))))</f>
        <v>1</v>
      </c>
      <c r="I555" s="33">
        <f t="shared" si="8"/>
        <v>4298</v>
      </c>
      <c r="J555" t="str">
        <f>VLOOKUP(C555,'REGION CLASSIFICATION'!$A$2:$B$67,2,FALSE)</f>
        <v>INDIA</v>
      </c>
    </row>
    <row r="556" spans="1:10" x14ac:dyDescent="0.35">
      <c r="A556" s="13">
        <v>41628</v>
      </c>
      <c r="B556" s="2" t="s">
        <v>11</v>
      </c>
      <c r="C556" s="2" t="s">
        <v>33</v>
      </c>
      <c r="D556" s="16">
        <v>0.25</v>
      </c>
      <c r="E556" s="2" t="s">
        <v>9</v>
      </c>
      <c r="F556" s="2" t="s">
        <v>34</v>
      </c>
      <c r="G556" s="16">
        <v>6194</v>
      </c>
      <c r="H556" s="32">
        <f>IF(F556="USD",VLOOKUP(A556,'FOREX CONV'!$A$2:$F$871,2,FALSE),IF(F556="GBP",VLOOKUP(A556,'FOREX CONV'!$A$2:$F$871,3,FALSE),IF(F556="EUR",VLOOKUP(A556,'FOREX CONV'!$A$2:$F$871,4,FALSE),IF(F556="YEN",VLOOKUP(A556,'FOREX CONV'!$A$2:$F$871,5,FALSE),1))))</f>
        <v>1</v>
      </c>
      <c r="I556" s="33">
        <f t="shared" si="8"/>
        <v>6194</v>
      </c>
      <c r="J556" t="str">
        <f>VLOOKUP(C556,'REGION CLASSIFICATION'!$A$2:$B$67,2,FALSE)</f>
        <v>INDIA</v>
      </c>
    </row>
    <row r="557" spans="1:10" x14ac:dyDescent="0.35">
      <c r="A557" s="13">
        <v>41396</v>
      </c>
      <c r="B557" s="2" t="s">
        <v>11</v>
      </c>
      <c r="C557" s="2" t="s">
        <v>33</v>
      </c>
      <c r="D557" s="16">
        <v>10</v>
      </c>
      <c r="E557" s="2" t="s">
        <v>9</v>
      </c>
      <c r="F557" s="2" t="s">
        <v>34</v>
      </c>
      <c r="G557" s="16">
        <v>148989</v>
      </c>
      <c r="H557" s="32">
        <f>IF(F557="USD",VLOOKUP(A557,'FOREX CONV'!$A$2:$F$871,2,FALSE),IF(F557="GBP",VLOOKUP(A557,'FOREX CONV'!$A$2:$F$871,3,FALSE),IF(F557="EUR",VLOOKUP(A557,'FOREX CONV'!$A$2:$F$871,4,FALSE),IF(F557="YEN",VLOOKUP(A557,'FOREX CONV'!$A$2:$F$871,5,FALSE),1))))</f>
        <v>1</v>
      </c>
      <c r="I557" s="33">
        <f t="shared" si="8"/>
        <v>148989</v>
      </c>
      <c r="J557" t="str">
        <f>VLOOKUP(C557,'REGION CLASSIFICATION'!$A$2:$B$67,2,FALSE)</f>
        <v>INDIA</v>
      </c>
    </row>
    <row r="558" spans="1:10" x14ac:dyDescent="0.35">
      <c r="A558" s="13">
        <v>41608</v>
      </c>
      <c r="B558" s="2" t="s">
        <v>11</v>
      </c>
      <c r="C558" s="2" t="s">
        <v>33</v>
      </c>
      <c r="D558" s="16">
        <v>75</v>
      </c>
      <c r="E558" s="2" t="s">
        <v>9</v>
      </c>
      <c r="F558" s="2" t="s">
        <v>34</v>
      </c>
      <c r="G558" s="16">
        <v>712200</v>
      </c>
      <c r="H558" s="32">
        <f>IF(F558="USD",VLOOKUP(A558,'FOREX CONV'!$A$2:$F$871,2,FALSE),IF(F558="GBP",VLOOKUP(A558,'FOREX CONV'!$A$2:$F$871,3,FALSE),IF(F558="EUR",VLOOKUP(A558,'FOREX CONV'!$A$2:$F$871,4,FALSE),IF(F558="YEN",VLOOKUP(A558,'FOREX CONV'!$A$2:$F$871,5,FALSE),1))))</f>
        <v>1</v>
      </c>
      <c r="I558" s="33">
        <f t="shared" si="8"/>
        <v>712200</v>
      </c>
      <c r="J558" t="str">
        <f>VLOOKUP(C558,'REGION CLASSIFICATION'!$A$2:$B$67,2,FALSE)</f>
        <v>INDIA</v>
      </c>
    </row>
    <row r="559" spans="1:10" x14ac:dyDescent="0.35">
      <c r="A559" s="13">
        <v>41367</v>
      </c>
      <c r="B559" s="2" t="s">
        <v>7</v>
      </c>
      <c r="C559" s="2" t="s">
        <v>33</v>
      </c>
      <c r="D559" s="16">
        <v>25</v>
      </c>
      <c r="E559" s="2" t="s">
        <v>9</v>
      </c>
      <c r="F559" s="2" t="s">
        <v>34</v>
      </c>
      <c r="G559" s="16">
        <v>46349</v>
      </c>
      <c r="H559" s="32">
        <f>IF(F559="USD",VLOOKUP(A559,'FOREX CONV'!$A$2:$F$871,2,FALSE),IF(F559="GBP",VLOOKUP(A559,'FOREX CONV'!$A$2:$F$871,3,FALSE),IF(F559="EUR",VLOOKUP(A559,'FOREX CONV'!$A$2:$F$871,4,FALSE),IF(F559="YEN",VLOOKUP(A559,'FOREX CONV'!$A$2:$F$871,5,FALSE),1))))</f>
        <v>1</v>
      </c>
      <c r="I559" s="33">
        <f t="shared" si="8"/>
        <v>46349</v>
      </c>
      <c r="J559" t="str">
        <f>VLOOKUP(C559,'REGION CLASSIFICATION'!$A$2:$B$67,2,FALSE)</f>
        <v>INDIA</v>
      </c>
    </row>
    <row r="560" spans="1:10" x14ac:dyDescent="0.35">
      <c r="A560" s="13">
        <v>41373</v>
      </c>
      <c r="B560" s="2" t="s">
        <v>7</v>
      </c>
      <c r="C560" s="2" t="s">
        <v>33</v>
      </c>
      <c r="D560" s="16">
        <v>25</v>
      </c>
      <c r="E560" s="2" t="s">
        <v>9</v>
      </c>
      <c r="F560" s="2" t="s">
        <v>34</v>
      </c>
      <c r="G560" s="16">
        <v>46349</v>
      </c>
      <c r="H560" s="32">
        <f>IF(F560="USD",VLOOKUP(A560,'FOREX CONV'!$A$2:$F$871,2,FALSE),IF(F560="GBP",VLOOKUP(A560,'FOREX CONV'!$A$2:$F$871,3,FALSE),IF(F560="EUR",VLOOKUP(A560,'FOREX CONV'!$A$2:$F$871,4,FALSE),IF(F560="YEN",VLOOKUP(A560,'FOREX CONV'!$A$2:$F$871,5,FALSE),1))))</f>
        <v>1</v>
      </c>
      <c r="I560" s="33">
        <f t="shared" si="8"/>
        <v>46349</v>
      </c>
      <c r="J560" t="str">
        <f>VLOOKUP(C560,'REGION CLASSIFICATION'!$A$2:$B$67,2,FALSE)</f>
        <v>INDIA</v>
      </c>
    </row>
    <row r="561" spans="1:10" x14ac:dyDescent="0.35">
      <c r="A561" s="13">
        <v>41398</v>
      </c>
      <c r="B561" s="2" t="s">
        <v>7</v>
      </c>
      <c r="C561" s="2" t="s">
        <v>33</v>
      </c>
      <c r="D561" s="16">
        <v>25</v>
      </c>
      <c r="E561" s="2" t="s">
        <v>9</v>
      </c>
      <c r="F561" s="2" t="s">
        <v>34</v>
      </c>
      <c r="G561" s="16">
        <v>46249</v>
      </c>
      <c r="H561" s="32">
        <f>IF(F561="USD",VLOOKUP(A561,'FOREX CONV'!$A$2:$F$871,2,FALSE),IF(F561="GBP",VLOOKUP(A561,'FOREX CONV'!$A$2:$F$871,3,FALSE),IF(F561="EUR",VLOOKUP(A561,'FOREX CONV'!$A$2:$F$871,4,FALSE),IF(F561="YEN",VLOOKUP(A561,'FOREX CONV'!$A$2:$F$871,5,FALSE),1))))</f>
        <v>1</v>
      </c>
      <c r="I561" s="33">
        <f t="shared" si="8"/>
        <v>46249</v>
      </c>
      <c r="J561" t="str">
        <f>VLOOKUP(C561,'REGION CLASSIFICATION'!$A$2:$B$67,2,FALSE)</f>
        <v>INDIA</v>
      </c>
    </row>
    <row r="562" spans="1:10" x14ac:dyDescent="0.35">
      <c r="A562" s="13">
        <v>41433</v>
      </c>
      <c r="B562" s="2" t="s">
        <v>7</v>
      </c>
      <c r="C562" s="2" t="s">
        <v>33</v>
      </c>
      <c r="D562" s="16">
        <v>25</v>
      </c>
      <c r="E562" s="2" t="s">
        <v>9</v>
      </c>
      <c r="F562" s="2" t="s">
        <v>34</v>
      </c>
      <c r="G562" s="16">
        <v>46349</v>
      </c>
      <c r="H562" s="32">
        <f>IF(F562="USD",VLOOKUP(A562,'FOREX CONV'!$A$2:$F$871,2,FALSE),IF(F562="GBP",VLOOKUP(A562,'FOREX CONV'!$A$2:$F$871,3,FALSE),IF(F562="EUR",VLOOKUP(A562,'FOREX CONV'!$A$2:$F$871,4,FALSE),IF(F562="YEN",VLOOKUP(A562,'FOREX CONV'!$A$2:$F$871,5,FALSE),1))))</f>
        <v>1</v>
      </c>
      <c r="I562" s="33">
        <f t="shared" si="8"/>
        <v>46349</v>
      </c>
      <c r="J562" t="str">
        <f>VLOOKUP(C562,'REGION CLASSIFICATION'!$A$2:$B$67,2,FALSE)</f>
        <v>INDIA</v>
      </c>
    </row>
    <row r="563" spans="1:10" x14ac:dyDescent="0.35">
      <c r="A563" s="13">
        <v>41492</v>
      </c>
      <c r="B563" s="2" t="s">
        <v>7</v>
      </c>
      <c r="C563" s="2" t="s">
        <v>33</v>
      </c>
      <c r="D563" s="16">
        <v>25</v>
      </c>
      <c r="E563" s="2" t="s">
        <v>9</v>
      </c>
      <c r="F563" s="2" t="s">
        <v>34</v>
      </c>
      <c r="G563" s="16">
        <v>46349</v>
      </c>
      <c r="H563" s="32">
        <f>IF(F563="USD",VLOOKUP(A563,'FOREX CONV'!$A$2:$F$871,2,FALSE),IF(F563="GBP",VLOOKUP(A563,'FOREX CONV'!$A$2:$F$871,3,FALSE),IF(F563="EUR",VLOOKUP(A563,'FOREX CONV'!$A$2:$F$871,4,FALSE),IF(F563="YEN",VLOOKUP(A563,'FOREX CONV'!$A$2:$F$871,5,FALSE),1))))</f>
        <v>1</v>
      </c>
      <c r="I563" s="33">
        <f t="shared" si="8"/>
        <v>46349</v>
      </c>
      <c r="J563" t="str">
        <f>VLOOKUP(C563,'REGION CLASSIFICATION'!$A$2:$B$67,2,FALSE)</f>
        <v>INDIA</v>
      </c>
    </row>
    <row r="564" spans="1:10" x14ac:dyDescent="0.35">
      <c r="A564" s="13">
        <v>41523</v>
      </c>
      <c r="B564" s="2" t="s">
        <v>7</v>
      </c>
      <c r="C564" s="2" t="s">
        <v>33</v>
      </c>
      <c r="D564" s="16">
        <v>25</v>
      </c>
      <c r="E564" s="2" t="s">
        <v>9</v>
      </c>
      <c r="F564" s="2" t="s">
        <v>34</v>
      </c>
      <c r="G564" s="16">
        <v>46349</v>
      </c>
      <c r="H564" s="32">
        <f>IF(F564="USD",VLOOKUP(A564,'FOREX CONV'!$A$2:$F$871,2,FALSE),IF(F564="GBP",VLOOKUP(A564,'FOREX CONV'!$A$2:$F$871,3,FALSE),IF(F564="EUR",VLOOKUP(A564,'FOREX CONV'!$A$2:$F$871,4,FALSE),IF(F564="YEN",VLOOKUP(A564,'FOREX CONV'!$A$2:$F$871,5,FALSE),1))))</f>
        <v>1</v>
      </c>
      <c r="I564" s="33">
        <f t="shared" si="8"/>
        <v>46349</v>
      </c>
      <c r="J564" t="str">
        <f>VLOOKUP(C564,'REGION CLASSIFICATION'!$A$2:$B$67,2,FALSE)</f>
        <v>INDIA</v>
      </c>
    </row>
    <row r="565" spans="1:10" x14ac:dyDescent="0.35">
      <c r="A565" s="13">
        <v>41531</v>
      </c>
      <c r="B565" s="2" t="s">
        <v>7</v>
      </c>
      <c r="C565" s="2" t="s">
        <v>33</v>
      </c>
      <c r="D565" s="16">
        <v>25</v>
      </c>
      <c r="E565" s="2" t="s">
        <v>9</v>
      </c>
      <c r="F565" s="2" t="s">
        <v>34</v>
      </c>
      <c r="G565" s="16">
        <v>47599</v>
      </c>
      <c r="H565" s="32">
        <f>IF(F565="USD",VLOOKUP(A565,'FOREX CONV'!$A$2:$F$871,2,FALSE),IF(F565="GBP",VLOOKUP(A565,'FOREX CONV'!$A$2:$F$871,3,FALSE),IF(F565="EUR",VLOOKUP(A565,'FOREX CONV'!$A$2:$F$871,4,FALSE),IF(F565="YEN",VLOOKUP(A565,'FOREX CONV'!$A$2:$F$871,5,FALSE),1))))</f>
        <v>1</v>
      </c>
      <c r="I565" s="33">
        <f t="shared" si="8"/>
        <v>47599</v>
      </c>
      <c r="J565" t="str">
        <f>VLOOKUP(C565,'REGION CLASSIFICATION'!$A$2:$B$67,2,FALSE)</f>
        <v>INDIA</v>
      </c>
    </row>
    <row r="566" spans="1:10" x14ac:dyDescent="0.35">
      <c r="A566" s="13">
        <v>41543</v>
      </c>
      <c r="B566" s="2" t="s">
        <v>7</v>
      </c>
      <c r="C566" s="2" t="s">
        <v>33</v>
      </c>
      <c r="D566" s="16">
        <v>25</v>
      </c>
      <c r="E566" s="2" t="s">
        <v>9</v>
      </c>
      <c r="F566" s="2" t="s">
        <v>34</v>
      </c>
      <c r="G566" s="16">
        <v>46349</v>
      </c>
      <c r="H566" s="32">
        <f>IF(F566="USD",VLOOKUP(A566,'FOREX CONV'!$A$2:$F$871,2,FALSE),IF(F566="GBP",VLOOKUP(A566,'FOREX CONV'!$A$2:$F$871,3,FALSE),IF(F566="EUR",VLOOKUP(A566,'FOREX CONV'!$A$2:$F$871,4,FALSE),IF(F566="YEN",VLOOKUP(A566,'FOREX CONV'!$A$2:$F$871,5,FALSE),1))))</f>
        <v>1</v>
      </c>
      <c r="I566" s="33">
        <f t="shared" si="8"/>
        <v>46349</v>
      </c>
      <c r="J566" t="str">
        <f>VLOOKUP(C566,'REGION CLASSIFICATION'!$A$2:$B$67,2,FALSE)</f>
        <v>INDIA</v>
      </c>
    </row>
    <row r="567" spans="1:10" x14ac:dyDescent="0.35">
      <c r="A567" s="13">
        <v>41638</v>
      </c>
      <c r="B567" s="2" t="s">
        <v>7</v>
      </c>
      <c r="C567" s="2" t="s">
        <v>33</v>
      </c>
      <c r="D567" s="16">
        <v>25</v>
      </c>
      <c r="E567" s="2" t="s">
        <v>9</v>
      </c>
      <c r="F567" s="2" t="s">
        <v>34</v>
      </c>
      <c r="G567" s="16">
        <v>47051</v>
      </c>
      <c r="H567" s="32">
        <f>IF(F567="USD",VLOOKUP(A567,'FOREX CONV'!$A$2:$F$871,2,FALSE),IF(F567="GBP",VLOOKUP(A567,'FOREX CONV'!$A$2:$F$871,3,FALSE),IF(F567="EUR",VLOOKUP(A567,'FOREX CONV'!$A$2:$F$871,4,FALSE),IF(F567="YEN",VLOOKUP(A567,'FOREX CONV'!$A$2:$F$871,5,FALSE),1))))</f>
        <v>1</v>
      </c>
      <c r="I567" s="33">
        <f t="shared" si="8"/>
        <v>47051</v>
      </c>
      <c r="J567" t="str">
        <f>VLOOKUP(C567,'REGION CLASSIFICATION'!$A$2:$B$67,2,FALSE)</f>
        <v>INDIA</v>
      </c>
    </row>
    <row r="568" spans="1:10" x14ac:dyDescent="0.35">
      <c r="A568" s="13">
        <v>41654</v>
      </c>
      <c r="B568" s="2" t="s">
        <v>7</v>
      </c>
      <c r="C568" s="5" t="s">
        <v>33</v>
      </c>
      <c r="D568" s="17">
        <v>25</v>
      </c>
      <c r="E568" s="5" t="s">
        <v>9</v>
      </c>
      <c r="F568" s="5" t="s">
        <v>34</v>
      </c>
      <c r="G568" s="17">
        <v>47051</v>
      </c>
      <c r="H568" s="32">
        <f>IF(F568="USD",VLOOKUP(A568,'FOREX CONV'!$A$2:$F$871,2,FALSE),IF(F568="GBP",VLOOKUP(A568,'FOREX CONV'!$A$2:$F$871,3,FALSE),IF(F568="EUR",VLOOKUP(A568,'FOREX CONV'!$A$2:$F$871,4,FALSE),IF(F568="YEN",VLOOKUP(A568,'FOREX CONV'!$A$2:$F$871,5,FALSE),1))))</f>
        <v>1</v>
      </c>
      <c r="I568" s="33">
        <f t="shared" si="8"/>
        <v>47051</v>
      </c>
      <c r="J568" t="str">
        <f>VLOOKUP(C568,'REGION CLASSIFICATION'!$A$2:$B$67,2,FALSE)</f>
        <v>INDIA</v>
      </c>
    </row>
    <row r="569" spans="1:10" x14ac:dyDescent="0.35">
      <c r="A569" s="13">
        <v>41695</v>
      </c>
      <c r="B569" s="2" t="s">
        <v>7</v>
      </c>
      <c r="C569" s="5" t="s">
        <v>33</v>
      </c>
      <c r="D569" s="17">
        <v>25</v>
      </c>
      <c r="E569" s="5" t="s">
        <v>9</v>
      </c>
      <c r="F569" s="5" t="s">
        <v>34</v>
      </c>
      <c r="G569" s="17">
        <v>47753</v>
      </c>
      <c r="H569" s="32">
        <f>IF(F569="USD",VLOOKUP(A569,'FOREX CONV'!$A$2:$F$871,2,FALSE),IF(F569="GBP",VLOOKUP(A569,'FOREX CONV'!$A$2:$F$871,3,FALSE),IF(F569="EUR",VLOOKUP(A569,'FOREX CONV'!$A$2:$F$871,4,FALSE),IF(F569="YEN",VLOOKUP(A569,'FOREX CONV'!$A$2:$F$871,5,FALSE),1))))</f>
        <v>1</v>
      </c>
      <c r="I569" s="33">
        <f t="shared" si="8"/>
        <v>47753</v>
      </c>
      <c r="J569" t="str">
        <f>VLOOKUP(C569,'REGION CLASSIFICATION'!$A$2:$B$67,2,FALSE)</f>
        <v>INDIA</v>
      </c>
    </row>
    <row r="570" spans="1:10" x14ac:dyDescent="0.35">
      <c r="A570" s="13">
        <v>41400</v>
      </c>
      <c r="B570" s="2" t="s">
        <v>7</v>
      </c>
      <c r="C570" s="2" t="s">
        <v>33</v>
      </c>
      <c r="D570" s="16">
        <v>50</v>
      </c>
      <c r="E570" s="2" t="s">
        <v>9</v>
      </c>
      <c r="F570" s="2" t="s">
        <v>34</v>
      </c>
      <c r="G570" s="16">
        <v>92197</v>
      </c>
      <c r="H570" s="32">
        <f>IF(F570="USD",VLOOKUP(A570,'FOREX CONV'!$A$2:$F$871,2,FALSE),IF(F570="GBP",VLOOKUP(A570,'FOREX CONV'!$A$2:$F$871,3,FALSE),IF(F570="EUR",VLOOKUP(A570,'FOREX CONV'!$A$2:$F$871,4,FALSE),IF(F570="YEN",VLOOKUP(A570,'FOREX CONV'!$A$2:$F$871,5,FALSE),1))))</f>
        <v>1</v>
      </c>
      <c r="I570" s="33">
        <f t="shared" si="8"/>
        <v>92197</v>
      </c>
      <c r="J570" t="str">
        <f>VLOOKUP(C570,'REGION CLASSIFICATION'!$A$2:$B$67,2,FALSE)</f>
        <v>INDIA</v>
      </c>
    </row>
    <row r="571" spans="1:10" x14ac:dyDescent="0.35">
      <c r="A571" s="13">
        <v>41481</v>
      </c>
      <c r="B571" s="2" t="s">
        <v>7</v>
      </c>
      <c r="C571" s="2" t="s">
        <v>33</v>
      </c>
      <c r="D571" s="16">
        <v>50</v>
      </c>
      <c r="E571" s="2" t="s">
        <v>9</v>
      </c>
      <c r="F571" s="2" t="s">
        <v>34</v>
      </c>
      <c r="G571" s="16">
        <v>92697</v>
      </c>
      <c r="H571" s="32">
        <f>IF(F571="USD",VLOOKUP(A571,'FOREX CONV'!$A$2:$F$871,2,FALSE),IF(F571="GBP",VLOOKUP(A571,'FOREX CONV'!$A$2:$F$871,3,FALSE),IF(F571="EUR",VLOOKUP(A571,'FOREX CONV'!$A$2:$F$871,4,FALSE),IF(F571="YEN",VLOOKUP(A571,'FOREX CONV'!$A$2:$F$871,5,FALSE),1))))</f>
        <v>1</v>
      </c>
      <c r="I571" s="33">
        <f t="shared" si="8"/>
        <v>92697</v>
      </c>
      <c r="J571" t="str">
        <f>VLOOKUP(C571,'REGION CLASSIFICATION'!$A$2:$B$67,2,FALSE)</f>
        <v>INDIA</v>
      </c>
    </row>
    <row r="572" spans="1:10" x14ac:dyDescent="0.35">
      <c r="A572" s="13">
        <v>41506</v>
      </c>
      <c r="B572" s="2" t="s">
        <v>7</v>
      </c>
      <c r="C572" s="2" t="s">
        <v>33</v>
      </c>
      <c r="D572" s="16">
        <v>50</v>
      </c>
      <c r="E572" s="2" t="s">
        <v>9</v>
      </c>
      <c r="F572" s="2" t="s">
        <v>34</v>
      </c>
      <c r="G572" s="16">
        <v>92697</v>
      </c>
      <c r="H572" s="32">
        <f>IF(F572="USD",VLOOKUP(A572,'FOREX CONV'!$A$2:$F$871,2,FALSE),IF(F572="GBP",VLOOKUP(A572,'FOREX CONV'!$A$2:$F$871,3,FALSE),IF(F572="EUR",VLOOKUP(A572,'FOREX CONV'!$A$2:$F$871,4,FALSE),IF(F572="YEN",VLOOKUP(A572,'FOREX CONV'!$A$2:$F$871,5,FALSE),1))))</f>
        <v>1</v>
      </c>
      <c r="I572" s="33">
        <f t="shared" si="8"/>
        <v>92697</v>
      </c>
      <c r="J572" t="str">
        <f>VLOOKUP(C572,'REGION CLASSIFICATION'!$A$2:$B$67,2,FALSE)</f>
        <v>INDIA</v>
      </c>
    </row>
    <row r="573" spans="1:10" x14ac:dyDescent="0.35">
      <c r="A573" s="13">
        <v>41537</v>
      </c>
      <c r="B573" s="2" t="s">
        <v>7</v>
      </c>
      <c r="C573" s="2" t="s">
        <v>33</v>
      </c>
      <c r="D573" s="16">
        <v>50</v>
      </c>
      <c r="E573" s="2" t="s">
        <v>9</v>
      </c>
      <c r="F573" s="2" t="s">
        <v>34</v>
      </c>
      <c r="G573" s="16">
        <v>92697</v>
      </c>
      <c r="H573" s="32">
        <f>IF(F573="USD",VLOOKUP(A573,'FOREX CONV'!$A$2:$F$871,2,FALSE),IF(F573="GBP",VLOOKUP(A573,'FOREX CONV'!$A$2:$F$871,3,FALSE),IF(F573="EUR",VLOOKUP(A573,'FOREX CONV'!$A$2:$F$871,4,FALSE),IF(F573="YEN",VLOOKUP(A573,'FOREX CONV'!$A$2:$F$871,5,FALSE),1))))</f>
        <v>1</v>
      </c>
      <c r="I573" s="33">
        <f t="shared" si="8"/>
        <v>92697</v>
      </c>
      <c r="J573" t="str">
        <f>VLOOKUP(C573,'REGION CLASSIFICATION'!$A$2:$B$67,2,FALSE)</f>
        <v>INDIA</v>
      </c>
    </row>
    <row r="574" spans="1:10" x14ac:dyDescent="0.35">
      <c r="A574" s="13">
        <v>41577</v>
      </c>
      <c r="B574" s="2" t="s">
        <v>7</v>
      </c>
      <c r="C574" s="2" t="s">
        <v>33</v>
      </c>
      <c r="D574" s="16">
        <v>50</v>
      </c>
      <c r="E574" s="2" t="s">
        <v>9</v>
      </c>
      <c r="F574" s="2" t="s">
        <v>34</v>
      </c>
      <c r="G574" s="16">
        <v>94256</v>
      </c>
      <c r="H574" s="32">
        <f>IF(F574="USD",VLOOKUP(A574,'FOREX CONV'!$A$2:$F$871,2,FALSE),IF(F574="GBP",VLOOKUP(A574,'FOREX CONV'!$A$2:$F$871,3,FALSE),IF(F574="EUR",VLOOKUP(A574,'FOREX CONV'!$A$2:$F$871,4,FALSE),IF(F574="YEN",VLOOKUP(A574,'FOREX CONV'!$A$2:$F$871,5,FALSE),1))))</f>
        <v>1</v>
      </c>
      <c r="I574" s="33">
        <f t="shared" si="8"/>
        <v>94256</v>
      </c>
      <c r="J574" t="str">
        <f>VLOOKUP(C574,'REGION CLASSIFICATION'!$A$2:$B$67,2,FALSE)</f>
        <v>INDIA</v>
      </c>
    </row>
    <row r="575" spans="1:10" x14ac:dyDescent="0.35">
      <c r="A575" s="13">
        <v>41599</v>
      </c>
      <c r="B575" s="2" t="s">
        <v>7</v>
      </c>
      <c r="C575" s="2" t="s">
        <v>33</v>
      </c>
      <c r="D575" s="16">
        <v>50</v>
      </c>
      <c r="E575" s="2" t="s">
        <v>9</v>
      </c>
      <c r="F575" s="2" t="s">
        <v>34</v>
      </c>
      <c r="G575" s="16">
        <v>94102</v>
      </c>
      <c r="H575" s="32">
        <f>IF(F575="USD",VLOOKUP(A575,'FOREX CONV'!$A$2:$F$871,2,FALSE),IF(F575="GBP",VLOOKUP(A575,'FOREX CONV'!$A$2:$F$871,3,FALSE),IF(F575="EUR",VLOOKUP(A575,'FOREX CONV'!$A$2:$F$871,4,FALSE),IF(F575="YEN",VLOOKUP(A575,'FOREX CONV'!$A$2:$F$871,5,FALSE),1))))</f>
        <v>1</v>
      </c>
      <c r="I575" s="33">
        <f t="shared" si="8"/>
        <v>94102</v>
      </c>
      <c r="J575" t="str">
        <f>VLOOKUP(C575,'REGION CLASSIFICATION'!$A$2:$B$67,2,FALSE)</f>
        <v>INDIA</v>
      </c>
    </row>
    <row r="576" spans="1:10" x14ac:dyDescent="0.35">
      <c r="A576" s="13">
        <v>41614</v>
      </c>
      <c r="B576" s="2" t="s">
        <v>7</v>
      </c>
      <c r="C576" s="2" t="s">
        <v>33</v>
      </c>
      <c r="D576" s="16">
        <v>50</v>
      </c>
      <c r="E576" s="2" t="s">
        <v>9</v>
      </c>
      <c r="F576" s="2" t="s">
        <v>34</v>
      </c>
      <c r="G576" s="16">
        <v>94502</v>
      </c>
      <c r="H576" s="32">
        <f>IF(F576="USD",VLOOKUP(A576,'FOREX CONV'!$A$2:$F$871,2,FALSE),IF(F576="GBP",VLOOKUP(A576,'FOREX CONV'!$A$2:$F$871,3,FALSE),IF(F576="EUR",VLOOKUP(A576,'FOREX CONV'!$A$2:$F$871,4,FALSE),IF(F576="YEN",VLOOKUP(A576,'FOREX CONV'!$A$2:$F$871,5,FALSE),1))))</f>
        <v>1</v>
      </c>
      <c r="I576" s="33">
        <f t="shared" si="8"/>
        <v>94502</v>
      </c>
      <c r="J576" t="str">
        <f>VLOOKUP(C576,'REGION CLASSIFICATION'!$A$2:$B$67,2,FALSE)</f>
        <v>INDIA</v>
      </c>
    </row>
    <row r="577" spans="1:10" x14ac:dyDescent="0.35">
      <c r="A577" s="13">
        <v>41645</v>
      </c>
      <c r="B577" s="2" t="s">
        <v>7</v>
      </c>
      <c r="C577" s="5" t="s">
        <v>33</v>
      </c>
      <c r="D577" s="17">
        <v>50</v>
      </c>
      <c r="E577" s="5" t="s">
        <v>9</v>
      </c>
      <c r="F577" s="5" t="s">
        <v>34</v>
      </c>
      <c r="G577" s="17">
        <v>94102</v>
      </c>
      <c r="H577" s="32">
        <f>IF(F577="USD",VLOOKUP(A577,'FOREX CONV'!$A$2:$F$871,2,FALSE),IF(F577="GBP",VLOOKUP(A577,'FOREX CONV'!$A$2:$F$871,3,FALSE),IF(F577="EUR",VLOOKUP(A577,'FOREX CONV'!$A$2:$F$871,4,FALSE),IF(F577="YEN",VLOOKUP(A577,'FOREX CONV'!$A$2:$F$871,5,FALSE),1))))</f>
        <v>1</v>
      </c>
      <c r="I577" s="33">
        <f t="shared" si="8"/>
        <v>94102</v>
      </c>
      <c r="J577" t="str">
        <f>VLOOKUP(C577,'REGION CLASSIFICATION'!$A$2:$B$67,2,FALSE)</f>
        <v>INDIA</v>
      </c>
    </row>
    <row r="578" spans="1:10" x14ac:dyDescent="0.35">
      <c r="A578" s="13">
        <v>41694</v>
      </c>
      <c r="B578" s="2" t="s">
        <v>7</v>
      </c>
      <c r="C578" s="5" t="s">
        <v>33</v>
      </c>
      <c r="D578" s="17">
        <v>50</v>
      </c>
      <c r="E578" s="5" t="s">
        <v>9</v>
      </c>
      <c r="F578" s="5" t="s">
        <v>34</v>
      </c>
      <c r="G578" s="17">
        <v>95506</v>
      </c>
      <c r="H578" s="32">
        <f>IF(F578="USD",VLOOKUP(A578,'FOREX CONV'!$A$2:$F$871,2,FALSE),IF(F578="GBP",VLOOKUP(A578,'FOREX CONV'!$A$2:$F$871,3,FALSE),IF(F578="EUR",VLOOKUP(A578,'FOREX CONV'!$A$2:$F$871,4,FALSE),IF(F578="YEN",VLOOKUP(A578,'FOREX CONV'!$A$2:$F$871,5,FALSE),1))))</f>
        <v>1</v>
      </c>
      <c r="I578" s="33">
        <f t="shared" si="8"/>
        <v>95506</v>
      </c>
      <c r="J578" t="str">
        <f>VLOOKUP(C578,'REGION CLASSIFICATION'!$A$2:$B$67,2,FALSE)</f>
        <v>INDIA</v>
      </c>
    </row>
    <row r="579" spans="1:10" x14ac:dyDescent="0.35">
      <c r="A579" s="13">
        <v>41479</v>
      </c>
      <c r="B579" s="2" t="s">
        <v>7</v>
      </c>
      <c r="C579" s="2" t="s">
        <v>33</v>
      </c>
      <c r="D579" s="16">
        <v>75</v>
      </c>
      <c r="E579" s="2" t="s">
        <v>9</v>
      </c>
      <c r="F579" s="2" t="s">
        <v>34</v>
      </c>
      <c r="G579" s="16">
        <v>139046</v>
      </c>
      <c r="H579" s="32">
        <f>IF(F579="USD",VLOOKUP(A579,'FOREX CONV'!$A$2:$F$871,2,FALSE),IF(F579="GBP",VLOOKUP(A579,'FOREX CONV'!$A$2:$F$871,3,FALSE),IF(F579="EUR",VLOOKUP(A579,'FOREX CONV'!$A$2:$F$871,4,FALSE),IF(F579="YEN",VLOOKUP(A579,'FOREX CONV'!$A$2:$F$871,5,FALSE),1))))</f>
        <v>1</v>
      </c>
      <c r="I579" s="33">
        <f t="shared" ref="I579:I642" si="9">G579*H579</f>
        <v>139046</v>
      </c>
      <c r="J579" t="str">
        <f>VLOOKUP(C579,'REGION CLASSIFICATION'!$A$2:$B$67,2,FALSE)</f>
        <v>INDIA</v>
      </c>
    </row>
    <row r="580" spans="1:10" x14ac:dyDescent="0.35">
      <c r="A580" s="13">
        <v>41540</v>
      </c>
      <c r="B580" s="2" t="s">
        <v>7</v>
      </c>
      <c r="C580" s="2" t="s">
        <v>33</v>
      </c>
      <c r="D580" s="16">
        <v>75</v>
      </c>
      <c r="E580" s="2" t="s">
        <v>9</v>
      </c>
      <c r="F580" s="2" t="s">
        <v>34</v>
      </c>
      <c r="G580" s="16">
        <v>139046</v>
      </c>
      <c r="H580" s="32">
        <f>IF(F580="USD",VLOOKUP(A580,'FOREX CONV'!$A$2:$F$871,2,FALSE),IF(F580="GBP",VLOOKUP(A580,'FOREX CONV'!$A$2:$F$871,3,FALSE),IF(F580="EUR",VLOOKUP(A580,'FOREX CONV'!$A$2:$F$871,4,FALSE),IF(F580="YEN",VLOOKUP(A580,'FOREX CONV'!$A$2:$F$871,5,FALSE),1))))</f>
        <v>1</v>
      </c>
      <c r="I580" s="33">
        <f t="shared" si="9"/>
        <v>139046</v>
      </c>
      <c r="J580" t="str">
        <f>VLOOKUP(C580,'REGION CLASSIFICATION'!$A$2:$B$67,2,FALSE)</f>
        <v>INDIA</v>
      </c>
    </row>
    <row r="581" spans="1:10" x14ac:dyDescent="0.35">
      <c r="A581" s="13">
        <v>41368</v>
      </c>
      <c r="B581" s="2" t="s">
        <v>7</v>
      </c>
      <c r="C581" s="2" t="s">
        <v>33</v>
      </c>
      <c r="D581" s="16">
        <v>100</v>
      </c>
      <c r="E581" s="2" t="s">
        <v>9</v>
      </c>
      <c r="F581" s="2" t="s">
        <v>34</v>
      </c>
      <c r="G581" s="16">
        <v>185394</v>
      </c>
      <c r="H581" s="32">
        <f>IF(F581="USD",VLOOKUP(A581,'FOREX CONV'!$A$2:$F$871,2,FALSE),IF(F581="GBP",VLOOKUP(A581,'FOREX CONV'!$A$2:$F$871,3,FALSE),IF(F581="EUR",VLOOKUP(A581,'FOREX CONV'!$A$2:$F$871,4,FALSE),IF(F581="YEN",VLOOKUP(A581,'FOREX CONV'!$A$2:$F$871,5,FALSE),1))))</f>
        <v>1</v>
      </c>
      <c r="I581" s="33">
        <f t="shared" si="9"/>
        <v>185394</v>
      </c>
      <c r="J581" t="str">
        <f>VLOOKUP(C581,'REGION CLASSIFICATION'!$A$2:$B$67,2,FALSE)</f>
        <v>INDIA</v>
      </c>
    </row>
    <row r="582" spans="1:10" x14ac:dyDescent="0.35">
      <c r="A582" s="13">
        <v>41473</v>
      </c>
      <c r="B582" s="2" t="s">
        <v>7</v>
      </c>
      <c r="C582" s="2" t="s">
        <v>33</v>
      </c>
      <c r="D582" s="16">
        <v>100</v>
      </c>
      <c r="E582" s="2" t="s">
        <v>9</v>
      </c>
      <c r="F582" s="2" t="s">
        <v>34</v>
      </c>
      <c r="G582" s="16">
        <v>185394</v>
      </c>
      <c r="H582" s="32">
        <f>IF(F582="USD",VLOOKUP(A582,'FOREX CONV'!$A$2:$F$871,2,FALSE),IF(F582="GBP",VLOOKUP(A582,'FOREX CONV'!$A$2:$F$871,3,FALSE),IF(F582="EUR",VLOOKUP(A582,'FOREX CONV'!$A$2:$F$871,4,FALSE),IF(F582="YEN",VLOOKUP(A582,'FOREX CONV'!$A$2:$F$871,5,FALSE),1))))</f>
        <v>1</v>
      </c>
      <c r="I582" s="33">
        <f t="shared" si="9"/>
        <v>185394</v>
      </c>
      <c r="J582" t="str">
        <f>VLOOKUP(C582,'REGION CLASSIFICATION'!$A$2:$B$67,2,FALSE)</f>
        <v>INDIA</v>
      </c>
    </row>
    <row r="583" spans="1:10" x14ac:dyDescent="0.35">
      <c r="A583" s="13">
        <v>41648</v>
      </c>
      <c r="B583" s="2" t="s">
        <v>7</v>
      </c>
      <c r="C583" s="5" t="s">
        <v>33</v>
      </c>
      <c r="D583" s="17">
        <v>100</v>
      </c>
      <c r="E583" s="5" t="s">
        <v>9</v>
      </c>
      <c r="F583" s="5" t="s">
        <v>34</v>
      </c>
      <c r="G583" s="17">
        <v>188203</v>
      </c>
      <c r="H583" s="32">
        <f>IF(F583="USD",VLOOKUP(A583,'FOREX CONV'!$A$2:$F$871,2,FALSE),IF(F583="GBP",VLOOKUP(A583,'FOREX CONV'!$A$2:$F$871,3,FALSE),IF(F583="EUR",VLOOKUP(A583,'FOREX CONV'!$A$2:$F$871,4,FALSE),IF(F583="YEN",VLOOKUP(A583,'FOREX CONV'!$A$2:$F$871,5,FALSE),1))))</f>
        <v>1</v>
      </c>
      <c r="I583" s="33">
        <f t="shared" si="9"/>
        <v>188203</v>
      </c>
      <c r="J583" t="str">
        <f>VLOOKUP(C583,'REGION CLASSIFICATION'!$A$2:$B$67,2,FALSE)</f>
        <v>INDIA</v>
      </c>
    </row>
    <row r="584" spans="1:10" x14ac:dyDescent="0.35">
      <c r="A584" s="13">
        <v>41367</v>
      </c>
      <c r="B584" s="2" t="s">
        <v>7</v>
      </c>
      <c r="C584" s="2" t="s">
        <v>33</v>
      </c>
      <c r="D584" s="16">
        <v>150</v>
      </c>
      <c r="E584" s="2" t="s">
        <v>9</v>
      </c>
      <c r="F584" s="2" t="s">
        <v>34</v>
      </c>
      <c r="G584" s="16">
        <v>278091</v>
      </c>
      <c r="H584" s="32">
        <f>IF(F584="USD",VLOOKUP(A584,'FOREX CONV'!$A$2:$F$871,2,FALSE),IF(F584="GBP",VLOOKUP(A584,'FOREX CONV'!$A$2:$F$871,3,FALSE),IF(F584="EUR",VLOOKUP(A584,'FOREX CONV'!$A$2:$F$871,4,FALSE),IF(F584="YEN",VLOOKUP(A584,'FOREX CONV'!$A$2:$F$871,5,FALSE),1))))</f>
        <v>1</v>
      </c>
      <c r="I584" s="33">
        <f t="shared" si="9"/>
        <v>278091</v>
      </c>
      <c r="J584" t="str">
        <f>VLOOKUP(C584,'REGION CLASSIFICATION'!$A$2:$B$67,2,FALSE)</f>
        <v>INDIA</v>
      </c>
    </row>
    <row r="585" spans="1:10" x14ac:dyDescent="0.35">
      <c r="A585" s="13">
        <v>41509</v>
      </c>
      <c r="B585" s="2" t="s">
        <v>7</v>
      </c>
      <c r="C585" s="2" t="s">
        <v>33</v>
      </c>
      <c r="D585" s="16">
        <v>150</v>
      </c>
      <c r="E585" s="2" t="s">
        <v>9</v>
      </c>
      <c r="F585" s="2" t="s">
        <v>34</v>
      </c>
      <c r="G585" s="16">
        <v>279591</v>
      </c>
      <c r="H585" s="32">
        <f>IF(F585="USD",VLOOKUP(A585,'FOREX CONV'!$A$2:$F$871,2,FALSE),IF(F585="GBP",VLOOKUP(A585,'FOREX CONV'!$A$2:$F$871,3,FALSE),IF(F585="EUR",VLOOKUP(A585,'FOREX CONV'!$A$2:$F$871,4,FALSE),IF(F585="YEN",VLOOKUP(A585,'FOREX CONV'!$A$2:$F$871,5,FALSE),1))))</f>
        <v>1</v>
      </c>
      <c r="I585" s="33">
        <f t="shared" si="9"/>
        <v>279591</v>
      </c>
      <c r="J585" t="str">
        <f>VLOOKUP(C585,'REGION CLASSIFICATION'!$A$2:$B$67,2,FALSE)</f>
        <v>INDIA</v>
      </c>
    </row>
    <row r="586" spans="1:10" x14ac:dyDescent="0.35">
      <c r="A586" s="13">
        <v>41605</v>
      </c>
      <c r="B586" s="2" t="s">
        <v>7</v>
      </c>
      <c r="C586" s="2" t="s">
        <v>33</v>
      </c>
      <c r="D586" s="16">
        <v>150</v>
      </c>
      <c r="E586" s="2" t="s">
        <v>9</v>
      </c>
      <c r="F586" s="2" t="s">
        <v>34</v>
      </c>
      <c r="G586" s="16">
        <v>282305</v>
      </c>
      <c r="H586" s="32">
        <f>IF(F586="USD",VLOOKUP(A586,'FOREX CONV'!$A$2:$F$871,2,FALSE),IF(F586="GBP",VLOOKUP(A586,'FOREX CONV'!$A$2:$F$871,3,FALSE),IF(F586="EUR",VLOOKUP(A586,'FOREX CONV'!$A$2:$F$871,4,FALSE),IF(F586="YEN",VLOOKUP(A586,'FOREX CONV'!$A$2:$F$871,5,FALSE),1))))</f>
        <v>1</v>
      </c>
      <c r="I586" s="33">
        <f t="shared" si="9"/>
        <v>282305</v>
      </c>
      <c r="J586" t="str">
        <f>VLOOKUP(C586,'REGION CLASSIFICATION'!$A$2:$B$67,2,FALSE)</f>
        <v>INDIA</v>
      </c>
    </row>
    <row r="587" spans="1:10" x14ac:dyDescent="0.35">
      <c r="A587" s="13">
        <v>41516</v>
      </c>
      <c r="B587" s="2" t="s">
        <v>7</v>
      </c>
      <c r="C587" s="2" t="s">
        <v>33</v>
      </c>
      <c r="D587" s="16">
        <v>175</v>
      </c>
      <c r="E587" s="2" t="s">
        <v>9</v>
      </c>
      <c r="F587" s="2" t="s">
        <v>34</v>
      </c>
      <c r="G587" s="16">
        <v>324440</v>
      </c>
      <c r="H587" s="32">
        <f>IF(F587="USD",VLOOKUP(A587,'FOREX CONV'!$A$2:$F$871,2,FALSE),IF(F587="GBP",VLOOKUP(A587,'FOREX CONV'!$A$2:$F$871,3,FALSE),IF(F587="EUR",VLOOKUP(A587,'FOREX CONV'!$A$2:$F$871,4,FALSE),IF(F587="YEN",VLOOKUP(A587,'FOREX CONV'!$A$2:$F$871,5,FALSE),1))))</f>
        <v>1</v>
      </c>
      <c r="I587" s="33">
        <f t="shared" si="9"/>
        <v>324440</v>
      </c>
      <c r="J587" t="str">
        <f>VLOOKUP(C587,'REGION CLASSIFICATION'!$A$2:$B$67,2,FALSE)</f>
        <v>INDIA</v>
      </c>
    </row>
    <row r="588" spans="1:10" x14ac:dyDescent="0.35">
      <c r="A588" s="13">
        <v>41471</v>
      </c>
      <c r="B588" s="2" t="s">
        <v>7</v>
      </c>
      <c r="C588" s="2" t="s">
        <v>33</v>
      </c>
      <c r="D588" s="16">
        <v>200</v>
      </c>
      <c r="E588" s="2" t="s">
        <v>9</v>
      </c>
      <c r="F588" s="2" t="s">
        <v>34</v>
      </c>
      <c r="G588" s="16">
        <v>370788</v>
      </c>
      <c r="H588" s="32">
        <f>IF(F588="USD",VLOOKUP(A588,'FOREX CONV'!$A$2:$F$871,2,FALSE),IF(F588="GBP",VLOOKUP(A588,'FOREX CONV'!$A$2:$F$871,3,FALSE),IF(F588="EUR",VLOOKUP(A588,'FOREX CONV'!$A$2:$F$871,4,FALSE),IF(F588="YEN",VLOOKUP(A588,'FOREX CONV'!$A$2:$F$871,5,FALSE),1))))</f>
        <v>1</v>
      </c>
      <c r="I588" s="33">
        <f t="shared" si="9"/>
        <v>370788</v>
      </c>
      <c r="J588" t="str">
        <f>VLOOKUP(C588,'REGION CLASSIFICATION'!$A$2:$B$67,2,FALSE)</f>
        <v>INDIA</v>
      </c>
    </row>
    <row r="589" spans="1:10" x14ac:dyDescent="0.35">
      <c r="A589" s="13">
        <v>41599</v>
      </c>
      <c r="B589" s="2" t="s">
        <v>7</v>
      </c>
      <c r="C589" s="2" t="s">
        <v>33</v>
      </c>
      <c r="D589" s="16">
        <v>200</v>
      </c>
      <c r="E589" s="2" t="s">
        <v>9</v>
      </c>
      <c r="F589" s="2" t="s">
        <v>34</v>
      </c>
      <c r="G589" s="16">
        <v>376406</v>
      </c>
      <c r="H589" s="32">
        <f>IF(F589="USD",VLOOKUP(A589,'FOREX CONV'!$A$2:$F$871,2,FALSE),IF(F589="GBP",VLOOKUP(A589,'FOREX CONV'!$A$2:$F$871,3,FALSE),IF(F589="EUR",VLOOKUP(A589,'FOREX CONV'!$A$2:$F$871,4,FALSE),IF(F589="YEN",VLOOKUP(A589,'FOREX CONV'!$A$2:$F$871,5,FALSE),1))))</f>
        <v>1</v>
      </c>
      <c r="I589" s="33">
        <f t="shared" si="9"/>
        <v>376406</v>
      </c>
      <c r="J589" t="str">
        <f>VLOOKUP(C589,'REGION CLASSIFICATION'!$A$2:$B$67,2,FALSE)</f>
        <v>INDIA</v>
      </c>
    </row>
    <row r="590" spans="1:10" x14ac:dyDescent="0.35">
      <c r="A590" s="13">
        <v>41675</v>
      </c>
      <c r="B590" s="2" t="s">
        <v>7</v>
      </c>
      <c r="C590" s="5" t="s">
        <v>33</v>
      </c>
      <c r="D590" s="17">
        <v>200</v>
      </c>
      <c r="E590" s="5" t="s">
        <v>9</v>
      </c>
      <c r="F590" s="5" t="s">
        <v>34</v>
      </c>
      <c r="G590" s="17">
        <v>376406</v>
      </c>
      <c r="H590" s="32">
        <f>IF(F590="USD",VLOOKUP(A590,'FOREX CONV'!$A$2:$F$871,2,FALSE),IF(F590="GBP",VLOOKUP(A590,'FOREX CONV'!$A$2:$F$871,3,FALSE),IF(F590="EUR",VLOOKUP(A590,'FOREX CONV'!$A$2:$F$871,4,FALSE),IF(F590="YEN",VLOOKUP(A590,'FOREX CONV'!$A$2:$F$871,5,FALSE),1))))</f>
        <v>1</v>
      </c>
      <c r="I590" s="33">
        <f t="shared" si="9"/>
        <v>376406</v>
      </c>
      <c r="J590" t="str">
        <f>VLOOKUP(C590,'REGION CLASSIFICATION'!$A$2:$B$67,2,FALSE)</f>
        <v>INDIA</v>
      </c>
    </row>
    <row r="591" spans="1:10" x14ac:dyDescent="0.35">
      <c r="A591" s="13">
        <v>41381</v>
      </c>
      <c r="B591" s="2" t="s">
        <v>7</v>
      </c>
      <c r="C591" s="2" t="s">
        <v>33</v>
      </c>
      <c r="D591" s="16">
        <v>250</v>
      </c>
      <c r="E591" s="2" t="s">
        <v>9</v>
      </c>
      <c r="F591" s="2" t="s">
        <v>34</v>
      </c>
      <c r="G591" s="16">
        <v>463485</v>
      </c>
      <c r="H591" s="32">
        <f>IF(F591="USD",VLOOKUP(A591,'FOREX CONV'!$A$2:$F$871,2,FALSE),IF(F591="GBP",VLOOKUP(A591,'FOREX CONV'!$A$2:$F$871,3,FALSE),IF(F591="EUR",VLOOKUP(A591,'FOREX CONV'!$A$2:$F$871,4,FALSE),IF(F591="YEN",VLOOKUP(A591,'FOREX CONV'!$A$2:$F$871,5,FALSE),1))))</f>
        <v>1</v>
      </c>
      <c r="I591" s="33">
        <f t="shared" si="9"/>
        <v>463485</v>
      </c>
      <c r="J591" t="str">
        <f>VLOOKUP(C591,'REGION CLASSIFICATION'!$A$2:$B$67,2,FALSE)</f>
        <v>INDIA</v>
      </c>
    </row>
    <row r="592" spans="1:10" x14ac:dyDescent="0.35">
      <c r="A592" s="13">
        <v>41397</v>
      </c>
      <c r="B592" s="2" t="s">
        <v>7</v>
      </c>
      <c r="C592" s="2" t="s">
        <v>33</v>
      </c>
      <c r="D592" s="16">
        <v>250</v>
      </c>
      <c r="E592" s="2" t="s">
        <v>9</v>
      </c>
      <c r="F592" s="2" t="s">
        <v>34</v>
      </c>
      <c r="G592" s="16">
        <v>463485</v>
      </c>
      <c r="H592" s="32">
        <f>IF(F592="USD",VLOOKUP(A592,'FOREX CONV'!$A$2:$F$871,2,FALSE),IF(F592="GBP",VLOOKUP(A592,'FOREX CONV'!$A$2:$F$871,3,FALSE),IF(F592="EUR",VLOOKUP(A592,'FOREX CONV'!$A$2:$F$871,4,FALSE),IF(F592="YEN",VLOOKUP(A592,'FOREX CONV'!$A$2:$F$871,5,FALSE),1))))</f>
        <v>1</v>
      </c>
      <c r="I592" s="33">
        <f t="shared" si="9"/>
        <v>463485</v>
      </c>
      <c r="J592" t="str">
        <f>VLOOKUP(C592,'REGION CLASSIFICATION'!$A$2:$B$67,2,FALSE)</f>
        <v>INDIA</v>
      </c>
    </row>
    <row r="593" spans="1:10" x14ac:dyDescent="0.35">
      <c r="A593" s="13">
        <v>41468</v>
      </c>
      <c r="B593" s="2" t="s">
        <v>7</v>
      </c>
      <c r="C593" s="2" t="s">
        <v>33</v>
      </c>
      <c r="D593" s="16">
        <v>250</v>
      </c>
      <c r="E593" s="2" t="s">
        <v>9</v>
      </c>
      <c r="F593" s="2" t="s">
        <v>34</v>
      </c>
      <c r="G593" s="16">
        <v>462713</v>
      </c>
      <c r="H593" s="32">
        <f>IF(F593="USD",VLOOKUP(A593,'FOREX CONV'!$A$2:$F$871,2,FALSE),IF(F593="GBP",VLOOKUP(A593,'FOREX CONV'!$A$2:$F$871,3,FALSE),IF(F593="EUR",VLOOKUP(A593,'FOREX CONV'!$A$2:$F$871,4,FALSE),IF(F593="YEN",VLOOKUP(A593,'FOREX CONV'!$A$2:$F$871,5,FALSE),1))))</f>
        <v>1</v>
      </c>
      <c r="I593" s="33">
        <f t="shared" si="9"/>
        <v>462713</v>
      </c>
      <c r="J593" t="str">
        <f>VLOOKUP(C593,'REGION CLASSIFICATION'!$A$2:$B$67,2,FALSE)</f>
        <v>INDIA</v>
      </c>
    </row>
    <row r="594" spans="1:10" x14ac:dyDescent="0.35">
      <c r="A594" s="13">
        <v>41537</v>
      </c>
      <c r="B594" s="2" t="s">
        <v>7</v>
      </c>
      <c r="C594" s="2" t="s">
        <v>33</v>
      </c>
      <c r="D594" s="16">
        <v>275</v>
      </c>
      <c r="E594" s="2" t="s">
        <v>9</v>
      </c>
      <c r="F594" s="2" t="s">
        <v>34</v>
      </c>
      <c r="G594" s="16">
        <v>509834</v>
      </c>
      <c r="H594" s="32">
        <f>IF(F594="USD",VLOOKUP(A594,'FOREX CONV'!$A$2:$F$871,2,FALSE),IF(F594="GBP",VLOOKUP(A594,'FOREX CONV'!$A$2:$F$871,3,FALSE),IF(F594="EUR",VLOOKUP(A594,'FOREX CONV'!$A$2:$F$871,4,FALSE),IF(F594="YEN",VLOOKUP(A594,'FOREX CONV'!$A$2:$F$871,5,FALSE),1))))</f>
        <v>1</v>
      </c>
      <c r="I594" s="33">
        <f t="shared" si="9"/>
        <v>509834</v>
      </c>
      <c r="J594" t="str">
        <f>VLOOKUP(C594,'REGION CLASSIFICATION'!$A$2:$B$67,2,FALSE)</f>
        <v>INDIA</v>
      </c>
    </row>
    <row r="595" spans="1:10" x14ac:dyDescent="0.35">
      <c r="A595" s="13">
        <v>41577</v>
      </c>
      <c r="B595" s="2" t="s">
        <v>7</v>
      </c>
      <c r="C595" s="2" t="s">
        <v>33</v>
      </c>
      <c r="D595" s="16">
        <v>300</v>
      </c>
      <c r="E595" s="2" t="s">
        <v>9</v>
      </c>
      <c r="F595" s="2" t="s">
        <v>34</v>
      </c>
      <c r="G595" s="16">
        <v>557109</v>
      </c>
      <c r="H595" s="32">
        <f>IF(F595="USD",VLOOKUP(A595,'FOREX CONV'!$A$2:$F$871,2,FALSE),IF(F595="GBP",VLOOKUP(A595,'FOREX CONV'!$A$2:$F$871,3,FALSE),IF(F595="EUR",VLOOKUP(A595,'FOREX CONV'!$A$2:$F$871,4,FALSE),IF(F595="YEN",VLOOKUP(A595,'FOREX CONV'!$A$2:$F$871,5,FALSE),1))))</f>
        <v>1</v>
      </c>
      <c r="I595" s="33">
        <f t="shared" si="9"/>
        <v>557109</v>
      </c>
      <c r="J595" t="str">
        <f>VLOOKUP(C595,'REGION CLASSIFICATION'!$A$2:$B$67,2,FALSE)</f>
        <v>INDIA</v>
      </c>
    </row>
    <row r="596" spans="1:10" x14ac:dyDescent="0.35">
      <c r="A596" s="13">
        <v>41717</v>
      </c>
      <c r="B596" s="2" t="s">
        <v>7</v>
      </c>
      <c r="C596" s="6" t="s">
        <v>33</v>
      </c>
      <c r="D596" s="18">
        <v>325</v>
      </c>
      <c r="E596" s="6" t="s">
        <v>9</v>
      </c>
      <c r="F596" s="6" t="s">
        <v>34</v>
      </c>
      <c r="G596" s="18">
        <v>620789</v>
      </c>
      <c r="H596" s="32">
        <f>IF(F596="USD",VLOOKUP(A596,'FOREX CONV'!$A$2:$F$871,2,FALSE),IF(F596="GBP",VLOOKUP(A596,'FOREX CONV'!$A$2:$F$871,3,FALSE),IF(F596="EUR",VLOOKUP(A596,'FOREX CONV'!$A$2:$F$871,4,FALSE),IF(F596="YEN",VLOOKUP(A596,'FOREX CONV'!$A$2:$F$871,5,FALSE),1))))</f>
        <v>1</v>
      </c>
      <c r="I596" s="33">
        <f t="shared" si="9"/>
        <v>620789</v>
      </c>
      <c r="J596" t="str">
        <f>VLOOKUP(C596,'REGION CLASSIFICATION'!$A$2:$B$67,2,FALSE)</f>
        <v>INDIA</v>
      </c>
    </row>
    <row r="597" spans="1:10" x14ac:dyDescent="0.35">
      <c r="A597" s="13">
        <v>41703</v>
      </c>
      <c r="B597" s="2" t="s">
        <v>7</v>
      </c>
      <c r="C597" s="6" t="s">
        <v>33</v>
      </c>
      <c r="D597" s="18">
        <v>400</v>
      </c>
      <c r="E597" s="6" t="s">
        <v>9</v>
      </c>
      <c r="F597" s="6" t="s">
        <v>34</v>
      </c>
      <c r="G597" s="18">
        <v>764048</v>
      </c>
      <c r="H597" s="32">
        <f>IF(F597="USD",VLOOKUP(A597,'FOREX CONV'!$A$2:$F$871,2,FALSE),IF(F597="GBP",VLOOKUP(A597,'FOREX CONV'!$A$2:$F$871,3,FALSE),IF(F597="EUR",VLOOKUP(A597,'FOREX CONV'!$A$2:$F$871,4,FALSE),IF(F597="YEN",VLOOKUP(A597,'FOREX CONV'!$A$2:$F$871,5,FALSE),1))))</f>
        <v>1</v>
      </c>
      <c r="I597" s="33">
        <f t="shared" si="9"/>
        <v>764048</v>
      </c>
      <c r="J597" t="str">
        <f>VLOOKUP(C597,'REGION CLASSIFICATION'!$A$2:$B$67,2,FALSE)</f>
        <v>INDIA</v>
      </c>
    </row>
    <row r="598" spans="1:10" x14ac:dyDescent="0.35">
      <c r="A598" s="13">
        <v>41467</v>
      </c>
      <c r="B598" s="2" t="s">
        <v>7</v>
      </c>
      <c r="C598" s="2" t="s">
        <v>33</v>
      </c>
      <c r="D598" s="16">
        <v>500</v>
      </c>
      <c r="E598" s="2" t="s">
        <v>9</v>
      </c>
      <c r="F598" s="2" t="s">
        <v>34</v>
      </c>
      <c r="G598" s="16">
        <v>926970</v>
      </c>
      <c r="H598" s="32">
        <f>IF(F598="USD",VLOOKUP(A598,'FOREX CONV'!$A$2:$F$871,2,FALSE),IF(F598="GBP",VLOOKUP(A598,'FOREX CONV'!$A$2:$F$871,3,FALSE),IF(F598="EUR",VLOOKUP(A598,'FOREX CONV'!$A$2:$F$871,4,FALSE),IF(F598="YEN",VLOOKUP(A598,'FOREX CONV'!$A$2:$F$871,5,FALSE),1))))</f>
        <v>1</v>
      </c>
      <c r="I598" s="33">
        <f t="shared" si="9"/>
        <v>926970</v>
      </c>
      <c r="J598" t="str">
        <f>VLOOKUP(C598,'REGION CLASSIFICATION'!$A$2:$B$67,2,FALSE)</f>
        <v>INDIA</v>
      </c>
    </row>
    <row r="599" spans="1:10" x14ac:dyDescent="0.35">
      <c r="A599" s="13">
        <v>41512</v>
      </c>
      <c r="B599" s="2" t="s">
        <v>7</v>
      </c>
      <c r="C599" s="2" t="s">
        <v>33</v>
      </c>
      <c r="D599" s="16">
        <v>500</v>
      </c>
      <c r="E599" s="2" t="s">
        <v>9</v>
      </c>
      <c r="F599" s="2" t="s">
        <v>34</v>
      </c>
      <c r="G599" s="16">
        <v>921970</v>
      </c>
      <c r="H599" s="32">
        <f>IF(F599="USD",VLOOKUP(A599,'FOREX CONV'!$A$2:$F$871,2,FALSE),IF(F599="GBP",VLOOKUP(A599,'FOREX CONV'!$A$2:$F$871,3,FALSE),IF(F599="EUR",VLOOKUP(A599,'FOREX CONV'!$A$2:$F$871,4,FALSE),IF(F599="YEN",VLOOKUP(A599,'FOREX CONV'!$A$2:$F$871,5,FALSE),1))))</f>
        <v>1</v>
      </c>
      <c r="I599" s="33">
        <f t="shared" si="9"/>
        <v>921970</v>
      </c>
      <c r="J599" t="str">
        <f>VLOOKUP(C599,'REGION CLASSIFICATION'!$A$2:$B$67,2,FALSE)</f>
        <v>INDIA</v>
      </c>
    </row>
    <row r="600" spans="1:10" x14ac:dyDescent="0.35">
      <c r="A600" s="13">
        <v>41638</v>
      </c>
      <c r="B600" s="2" t="s">
        <v>7</v>
      </c>
      <c r="C600" s="2" t="s">
        <v>33</v>
      </c>
      <c r="D600" s="16">
        <v>500</v>
      </c>
      <c r="E600" s="2" t="s">
        <v>9</v>
      </c>
      <c r="F600" s="2" t="s">
        <v>34</v>
      </c>
      <c r="G600" s="16">
        <v>941015</v>
      </c>
      <c r="H600" s="32">
        <f>IF(F600="USD",VLOOKUP(A600,'FOREX CONV'!$A$2:$F$871,2,FALSE),IF(F600="GBP",VLOOKUP(A600,'FOREX CONV'!$A$2:$F$871,3,FALSE),IF(F600="EUR",VLOOKUP(A600,'FOREX CONV'!$A$2:$F$871,4,FALSE),IF(F600="YEN",VLOOKUP(A600,'FOREX CONV'!$A$2:$F$871,5,FALSE),1))))</f>
        <v>1</v>
      </c>
      <c r="I600" s="33">
        <f t="shared" si="9"/>
        <v>941015</v>
      </c>
      <c r="J600" t="str">
        <f>VLOOKUP(C600,'REGION CLASSIFICATION'!$A$2:$B$67,2,FALSE)</f>
        <v>INDIA</v>
      </c>
    </row>
    <row r="601" spans="1:10" x14ac:dyDescent="0.35">
      <c r="A601" s="13">
        <v>41589</v>
      </c>
      <c r="B601" s="2" t="s">
        <v>7</v>
      </c>
      <c r="C601" s="2" t="s">
        <v>33</v>
      </c>
      <c r="D601" s="16">
        <v>800</v>
      </c>
      <c r="E601" s="2" t="s">
        <v>9</v>
      </c>
      <c r="F601" s="2" t="s">
        <v>34</v>
      </c>
      <c r="G601" s="16">
        <v>1501624</v>
      </c>
      <c r="H601" s="32">
        <f>IF(F601="USD",VLOOKUP(A601,'FOREX CONV'!$A$2:$F$871,2,FALSE),IF(F601="GBP",VLOOKUP(A601,'FOREX CONV'!$A$2:$F$871,3,FALSE),IF(F601="EUR",VLOOKUP(A601,'FOREX CONV'!$A$2:$F$871,4,FALSE),IF(F601="YEN",VLOOKUP(A601,'FOREX CONV'!$A$2:$F$871,5,FALSE),1))))</f>
        <v>1</v>
      </c>
      <c r="I601" s="33">
        <f t="shared" si="9"/>
        <v>1501624</v>
      </c>
      <c r="J601" t="str">
        <f>VLOOKUP(C601,'REGION CLASSIFICATION'!$A$2:$B$67,2,FALSE)</f>
        <v>INDIA</v>
      </c>
    </row>
    <row r="602" spans="1:10" x14ac:dyDescent="0.35">
      <c r="A602" s="13">
        <v>41486</v>
      </c>
      <c r="B602" s="2" t="s">
        <v>7</v>
      </c>
      <c r="C602" s="2" t="s">
        <v>33</v>
      </c>
      <c r="D602" s="16">
        <v>1000</v>
      </c>
      <c r="E602" s="2" t="s">
        <v>9</v>
      </c>
      <c r="F602" s="2" t="s">
        <v>34</v>
      </c>
      <c r="G602" s="16">
        <v>1853940</v>
      </c>
      <c r="H602" s="32">
        <f>IF(F602="USD",VLOOKUP(A602,'FOREX CONV'!$A$2:$F$871,2,FALSE),IF(F602="GBP",VLOOKUP(A602,'FOREX CONV'!$A$2:$F$871,3,FALSE),IF(F602="EUR",VLOOKUP(A602,'FOREX CONV'!$A$2:$F$871,4,FALSE),IF(F602="YEN",VLOOKUP(A602,'FOREX CONV'!$A$2:$F$871,5,FALSE),1))))</f>
        <v>1</v>
      </c>
      <c r="I602" s="33">
        <f t="shared" si="9"/>
        <v>1853940</v>
      </c>
      <c r="J602" t="str">
        <f>VLOOKUP(C602,'REGION CLASSIFICATION'!$A$2:$B$67,2,FALSE)</f>
        <v>INDIA</v>
      </c>
    </row>
    <row r="603" spans="1:10" x14ac:dyDescent="0.35">
      <c r="A603" s="13">
        <v>41592</v>
      </c>
      <c r="B603" s="2" t="s">
        <v>7</v>
      </c>
      <c r="C603" s="2" t="s">
        <v>33</v>
      </c>
      <c r="D603" s="16">
        <v>1000</v>
      </c>
      <c r="E603" s="2" t="s">
        <v>9</v>
      </c>
      <c r="F603" s="2" t="s">
        <v>34</v>
      </c>
      <c r="G603" s="16">
        <v>1867030</v>
      </c>
      <c r="H603" s="32">
        <f>IF(F603="USD",VLOOKUP(A603,'FOREX CONV'!$A$2:$F$871,2,FALSE),IF(F603="GBP",VLOOKUP(A603,'FOREX CONV'!$A$2:$F$871,3,FALSE),IF(F603="EUR",VLOOKUP(A603,'FOREX CONV'!$A$2:$F$871,4,FALSE),IF(F603="YEN",VLOOKUP(A603,'FOREX CONV'!$A$2:$F$871,5,FALSE),1))))</f>
        <v>1</v>
      </c>
      <c r="I603" s="33">
        <f t="shared" si="9"/>
        <v>1867030</v>
      </c>
      <c r="J603" t="str">
        <f>VLOOKUP(C603,'REGION CLASSIFICATION'!$A$2:$B$67,2,FALSE)</f>
        <v>INDIA</v>
      </c>
    </row>
    <row r="604" spans="1:10" x14ac:dyDescent="0.35">
      <c r="A604" s="13">
        <v>41543</v>
      </c>
      <c r="B604" s="2" t="s">
        <v>7</v>
      </c>
      <c r="C604" s="2" t="s">
        <v>33</v>
      </c>
      <c r="D604" s="16">
        <v>1500</v>
      </c>
      <c r="E604" s="2" t="s">
        <v>9</v>
      </c>
      <c r="F604" s="2" t="s">
        <v>34</v>
      </c>
      <c r="G604" s="16">
        <v>3682329</v>
      </c>
      <c r="H604" s="32">
        <f>IF(F604="USD",VLOOKUP(A604,'FOREX CONV'!$A$2:$F$871,2,FALSE),IF(F604="GBP",VLOOKUP(A604,'FOREX CONV'!$A$2:$F$871,3,FALSE),IF(F604="EUR",VLOOKUP(A604,'FOREX CONV'!$A$2:$F$871,4,FALSE),IF(F604="YEN",VLOOKUP(A604,'FOREX CONV'!$A$2:$F$871,5,FALSE),1))))</f>
        <v>1</v>
      </c>
      <c r="I604" s="33">
        <f t="shared" si="9"/>
        <v>3682329</v>
      </c>
      <c r="J604" t="str">
        <f>VLOOKUP(C604,'REGION CLASSIFICATION'!$A$2:$B$67,2,FALSE)</f>
        <v>INDIA</v>
      </c>
    </row>
    <row r="605" spans="1:10" x14ac:dyDescent="0.35">
      <c r="A605" s="13">
        <v>41670</v>
      </c>
      <c r="B605" s="2" t="s">
        <v>7</v>
      </c>
      <c r="C605" s="5" t="s">
        <v>33</v>
      </c>
      <c r="D605" s="17">
        <v>1500</v>
      </c>
      <c r="E605" s="5" t="s">
        <v>9</v>
      </c>
      <c r="F605" s="5" t="s">
        <v>34</v>
      </c>
      <c r="G605" s="17">
        <v>2865180</v>
      </c>
      <c r="H605" s="32">
        <f>IF(F605="USD",VLOOKUP(A605,'FOREX CONV'!$A$2:$F$871,2,FALSE),IF(F605="GBP",VLOOKUP(A605,'FOREX CONV'!$A$2:$F$871,3,FALSE),IF(F605="EUR",VLOOKUP(A605,'FOREX CONV'!$A$2:$F$871,4,FALSE),IF(F605="YEN",VLOOKUP(A605,'FOREX CONV'!$A$2:$F$871,5,FALSE),1))))</f>
        <v>1</v>
      </c>
      <c r="I605" s="33">
        <f t="shared" si="9"/>
        <v>2865180</v>
      </c>
      <c r="J605" t="str">
        <f>VLOOKUP(C605,'REGION CLASSIFICATION'!$A$2:$B$67,2,FALSE)</f>
        <v>INDIA</v>
      </c>
    </row>
    <row r="606" spans="1:10" x14ac:dyDescent="0.35">
      <c r="A606" s="13">
        <v>41576</v>
      </c>
      <c r="B606" s="2" t="s">
        <v>7</v>
      </c>
      <c r="C606" s="2" t="s">
        <v>33</v>
      </c>
      <c r="D606" s="16">
        <v>2000</v>
      </c>
      <c r="E606" s="2" t="s">
        <v>9</v>
      </c>
      <c r="F606" s="2" t="s">
        <v>34</v>
      </c>
      <c r="G606" s="16">
        <v>3714060</v>
      </c>
      <c r="H606" s="32">
        <f>IF(F606="USD",VLOOKUP(A606,'FOREX CONV'!$A$2:$F$871,2,FALSE),IF(F606="GBP",VLOOKUP(A606,'FOREX CONV'!$A$2:$F$871,3,FALSE),IF(F606="EUR",VLOOKUP(A606,'FOREX CONV'!$A$2:$F$871,4,FALSE),IF(F606="YEN",VLOOKUP(A606,'FOREX CONV'!$A$2:$F$871,5,FALSE),1))))</f>
        <v>1</v>
      </c>
      <c r="I606" s="33">
        <f t="shared" si="9"/>
        <v>3714060</v>
      </c>
      <c r="J606" t="str">
        <f>VLOOKUP(C606,'REGION CLASSIFICATION'!$A$2:$B$67,2,FALSE)</f>
        <v>INDIA</v>
      </c>
    </row>
    <row r="607" spans="1:10" x14ac:dyDescent="0.35">
      <c r="A607" s="13">
        <v>41465</v>
      </c>
      <c r="B607" s="2" t="s">
        <v>7</v>
      </c>
      <c r="C607" s="2" t="s">
        <v>33</v>
      </c>
      <c r="D607" s="16">
        <v>2325</v>
      </c>
      <c r="E607" s="2" t="s">
        <v>9</v>
      </c>
      <c r="F607" s="2" t="s">
        <v>34</v>
      </c>
      <c r="G607" s="16">
        <v>4330003</v>
      </c>
      <c r="H607" s="32">
        <f>IF(F607="USD",VLOOKUP(A607,'FOREX CONV'!$A$2:$F$871,2,FALSE),IF(F607="GBP",VLOOKUP(A607,'FOREX CONV'!$A$2:$F$871,3,FALSE),IF(F607="EUR",VLOOKUP(A607,'FOREX CONV'!$A$2:$F$871,4,FALSE),IF(F607="YEN",VLOOKUP(A607,'FOREX CONV'!$A$2:$F$871,5,FALSE),1))))</f>
        <v>1</v>
      </c>
      <c r="I607" s="33">
        <f t="shared" si="9"/>
        <v>4330003</v>
      </c>
      <c r="J607" t="str">
        <f>VLOOKUP(C607,'REGION CLASSIFICATION'!$A$2:$B$67,2,FALSE)</f>
        <v>INDIA</v>
      </c>
    </row>
    <row r="608" spans="1:10" x14ac:dyDescent="0.35">
      <c r="A608" s="13">
        <v>41478</v>
      </c>
      <c r="B608" s="2" t="s">
        <v>15</v>
      </c>
      <c r="C608" s="2" t="s">
        <v>33</v>
      </c>
      <c r="D608" s="16">
        <v>0.15</v>
      </c>
      <c r="E608" s="2" t="s">
        <v>9</v>
      </c>
      <c r="F608" s="2" t="s">
        <v>34</v>
      </c>
      <c r="G608" s="16">
        <v>2475</v>
      </c>
      <c r="H608" s="32">
        <f>IF(F608="USD",VLOOKUP(A608,'FOREX CONV'!$A$2:$F$871,2,FALSE),IF(F608="GBP",VLOOKUP(A608,'FOREX CONV'!$A$2:$F$871,3,FALSE),IF(F608="EUR",VLOOKUP(A608,'FOREX CONV'!$A$2:$F$871,4,FALSE),IF(F608="YEN",VLOOKUP(A608,'FOREX CONV'!$A$2:$F$871,5,FALSE),1))))</f>
        <v>1</v>
      </c>
      <c r="I608" s="33">
        <f t="shared" si="9"/>
        <v>2475</v>
      </c>
      <c r="J608" t="str">
        <f>VLOOKUP(C608,'REGION CLASSIFICATION'!$A$2:$B$67,2,FALSE)</f>
        <v>INDIA</v>
      </c>
    </row>
    <row r="609" spans="1:10" x14ac:dyDescent="0.35">
      <c r="A609" s="13">
        <v>41729</v>
      </c>
      <c r="B609" s="2" t="s">
        <v>15</v>
      </c>
      <c r="C609" s="6" t="s">
        <v>33</v>
      </c>
      <c r="D609" s="18">
        <v>1</v>
      </c>
      <c r="E609" s="6" t="s">
        <v>9</v>
      </c>
      <c r="F609" s="6" t="s">
        <v>34</v>
      </c>
      <c r="G609" s="18">
        <v>10493</v>
      </c>
      <c r="H609" s="32">
        <f>IF(F609="USD",VLOOKUP(A609,'FOREX CONV'!$A$2:$F$871,2,FALSE),IF(F609="GBP",VLOOKUP(A609,'FOREX CONV'!$A$2:$F$871,3,FALSE),IF(F609="EUR",VLOOKUP(A609,'FOREX CONV'!$A$2:$F$871,4,FALSE),IF(F609="YEN",VLOOKUP(A609,'FOREX CONV'!$A$2:$F$871,5,FALSE),1))))</f>
        <v>1</v>
      </c>
      <c r="I609" s="33">
        <f t="shared" si="9"/>
        <v>10493</v>
      </c>
      <c r="J609" t="str">
        <f>VLOOKUP(C609,'REGION CLASSIFICATION'!$A$2:$B$67,2,FALSE)</f>
        <v>INDIA</v>
      </c>
    </row>
    <row r="610" spans="1:10" x14ac:dyDescent="0.35">
      <c r="A610" s="13">
        <v>41593</v>
      </c>
      <c r="B610" s="2" t="s">
        <v>15</v>
      </c>
      <c r="C610" s="2" t="s">
        <v>33</v>
      </c>
      <c r="D610" s="16">
        <v>25</v>
      </c>
      <c r="E610" s="2" t="s">
        <v>9</v>
      </c>
      <c r="F610" s="2" t="s">
        <v>34</v>
      </c>
      <c r="G610" s="16">
        <v>71343</v>
      </c>
      <c r="H610" s="32">
        <f>IF(F610="USD",VLOOKUP(A610,'FOREX CONV'!$A$2:$F$871,2,FALSE),IF(F610="GBP",VLOOKUP(A610,'FOREX CONV'!$A$2:$F$871,3,FALSE),IF(F610="EUR",VLOOKUP(A610,'FOREX CONV'!$A$2:$F$871,4,FALSE),IF(F610="YEN",VLOOKUP(A610,'FOREX CONV'!$A$2:$F$871,5,FALSE),1))))</f>
        <v>1</v>
      </c>
      <c r="I610" s="33">
        <f t="shared" si="9"/>
        <v>71343</v>
      </c>
      <c r="J610" t="str">
        <f>VLOOKUP(C610,'REGION CLASSIFICATION'!$A$2:$B$67,2,FALSE)</f>
        <v>INDIA</v>
      </c>
    </row>
    <row r="611" spans="1:10" x14ac:dyDescent="0.35">
      <c r="A611" s="13">
        <v>41564</v>
      </c>
      <c r="B611" s="2" t="s">
        <v>15</v>
      </c>
      <c r="C611" s="2" t="s">
        <v>33</v>
      </c>
      <c r="D611" s="16">
        <v>75</v>
      </c>
      <c r="E611" s="2" t="s">
        <v>9</v>
      </c>
      <c r="F611" s="2" t="s">
        <v>34</v>
      </c>
      <c r="G611" s="16">
        <v>214029</v>
      </c>
      <c r="H611" s="32">
        <f>IF(F611="USD",VLOOKUP(A611,'FOREX CONV'!$A$2:$F$871,2,FALSE),IF(F611="GBP",VLOOKUP(A611,'FOREX CONV'!$A$2:$F$871,3,FALSE),IF(F611="EUR",VLOOKUP(A611,'FOREX CONV'!$A$2:$F$871,4,FALSE),IF(F611="YEN",VLOOKUP(A611,'FOREX CONV'!$A$2:$F$871,5,FALSE),1))))</f>
        <v>1</v>
      </c>
      <c r="I611" s="33">
        <f t="shared" si="9"/>
        <v>214029</v>
      </c>
      <c r="J611" t="str">
        <f>VLOOKUP(C611,'REGION CLASSIFICATION'!$A$2:$B$67,2,FALSE)</f>
        <v>INDIA</v>
      </c>
    </row>
    <row r="612" spans="1:10" x14ac:dyDescent="0.35">
      <c r="A612" s="13">
        <v>41411</v>
      </c>
      <c r="B612" s="2" t="s">
        <v>15</v>
      </c>
      <c r="C612" s="2" t="s">
        <v>33</v>
      </c>
      <c r="D612" s="16">
        <v>200</v>
      </c>
      <c r="E612" s="2" t="s">
        <v>9</v>
      </c>
      <c r="F612" s="2" t="s">
        <v>34</v>
      </c>
      <c r="G612" s="16">
        <v>594124</v>
      </c>
      <c r="H612" s="32">
        <f>IF(F612="USD",VLOOKUP(A612,'FOREX CONV'!$A$2:$F$871,2,FALSE),IF(F612="GBP",VLOOKUP(A612,'FOREX CONV'!$A$2:$F$871,3,FALSE),IF(F612="EUR",VLOOKUP(A612,'FOREX CONV'!$A$2:$F$871,4,FALSE),IF(F612="YEN",VLOOKUP(A612,'FOREX CONV'!$A$2:$F$871,5,FALSE),1))))</f>
        <v>1</v>
      </c>
      <c r="I612" s="33">
        <f t="shared" si="9"/>
        <v>594124</v>
      </c>
      <c r="J612" t="str">
        <f>VLOOKUP(C612,'REGION CLASSIFICATION'!$A$2:$B$67,2,FALSE)</f>
        <v>INDIA</v>
      </c>
    </row>
    <row r="613" spans="1:10" x14ac:dyDescent="0.35">
      <c r="A613" s="13">
        <v>41425</v>
      </c>
      <c r="B613" s="2" t="s">
        <v>15</v>
      </c>
      <c r="C613" s="2" t="s">
        <v>33</v>
      </c>
      <c r="D613" s="16">
        <v>400</v>
      </c>
      <c r="E613" s="2" t="s">
        <v>9</v>
      </c>
      <c r="F613" s="2" t="s">
        <v>34</v>
      </c>
      <c r="G613" s="16">
        <v>920228</v>
      </c>
      <c r="H613" s="32">
        <f>IF(F613="USD",VLOOKUP(A613,'FOREX CONV'!$A$2:$F$871,2,FALSE),IF(F613="GBP",VLOOKUP(A613,'FOREX CONV'!$A$2:$F$871,3,FALSE),IF(F613="EUR",VLOOKUP(A613,'FOREX CONV'!$A$2:$F$871,4,FALSE),IF(F613="YEN",VLOOKUP(A613,'FOREX CONV'!$A$2:$F$871,5,FALSE),1))))</f>
        <v>1</v>
      </c>
      <c r="I613" s="33">
        <f t="shared" si="9"/>
        <v>920228</v>
      </c>
      <c r="J613" t="str">
        <f>VLOOKUP(C613,'REGION CLASSIFICATION'!$A$2:$B$67,2,FALSE)</f>
        <v>INDIA</v>
      </c>
    </row>
    <row r="614" spans="1:10" x14ac:dyDescent="0.35">
      <c r="A614" s="13">
        <v>41411</v>
      </c>
      <c r="B614" s="2" t="s">
        <v>15</v>
      </c>
      <c r="C614" s="2" t="s">
        <v>33</v>
      </c>
      <c r="D614" s="16">
        <v>575</v>
      </c>
      <c r="E614" s="2" t="s">
        <v>9</v>
      </c>
      <c r="F614" s="2" t="s">
        <v>34</v>
      </c>
      <c r="G614" s="16">
        <v>1708106</v>
      </c>
      <c r="H614" s="32">
        <f>IF(F614="USD",VLOOKUP(A614,'FOREX CONV'!$A$2:$F$871,2,FALSE),IF(F614="GBP",VLOOKUP(A614,'FOREX CONV'!$A$2:$F$871,3,FALSE),IF(F614="EUR",VLOOKUP(A614,'FOREX CONV'!$A$2:$F$871,4,FALSE),IF(F614="YEN",VLOOKUP(A614,'FOREX CONV'!$A$2:$F$871,5,FALSE),1))))</f>
        <v>1</v>
      </c>
      <c r="I614" s="33">
        <f t="shared" si="9"/>
        <v>1708106</v>
      </c>
      <c r="J614" t="str">
        <f>VLOOKUP(C614,'REGION CLASSIFICATION'!$A$2:$B$67,2,FALSE)</f>
        <v>INDIA</v>
      </c>
    </row>
    <row r="615" spans="1:10" x14ac:dyDescent="0.35">
      <c r="A615" s="13">
        <v>41639</v>
      </c>
      <c r="B615" s="2" t="s">
        <v>15</v>
      </c>
      <c r="C615" s="2" t="s">
        <v>33</v>
      </c>
      <c r="D615" s="16">
        <v>700</v>
      </c>
      <c r="E615" s="2" t="s">
        <v>9</v>
      </c>
      <c r="F615" s="2" t="s">
        <v>34</v>
      </c>
      <c r="G615" s="16">
        <v>1999200</v>
      </c>
      <c r="H615" s="32">
        <f>IF(F615="USD",VLOOKUP(A615,'FOREX CONV'!$A$2:$F$871,2,FALSE),IF(F615="GBP",VLOOKUP(A615,'FOREX CONV'!$A$2:$F$871,3,FALSE),IF(F615="EUR",VLOOKUP(A615,'FOREX CONV'!$A$2:$F$871,4,FALSE),IF(F615="YEN",VLOOKUP(A615,'FOREX CONV'!$A$2:$F$871,5,FALSE),1))))</f>
        <v>1</v>
      </c>
      <c r="I615" s="33">
        <f t="shared" si="9"/>
        <v>1999200</v>
      </c>
      <c r="J615" t="str">
        <f>VLOOKUP(C615,'REGION CLASSIFICATION'!$A$2:$B$67,2,FALSE)</f>
        <v>INDIA</v>
      </c>
    </row>
    <row r="616" spans="1:10" x14ac:dyDescent="0.35">
      <c r="A616" s="13">
        <v>41425</v>
      </c>
      <c r="B616" s="2" t="s">
        <v>15</v>
      </c>
      <c r="C616" s="2" t="s">
        <v>33</v>
      </c>
      <c r="D616" s="16">
        <v>1000</v>
      </c>
      <c r="E616" s="2" t="s">
        <v>9</v>
      </c>
      <c r="F616" s="2" t="s">
        <v>34</v>
      </c>
      <c r="G616" s="16">
        <v>2255761</v>
      </c>
      <c r="H616" s="32">
        <f>IF(F616="USD",VLOOKUP(A616,'FOREX CONV'!$A$2:$F$871,2,FALSE),IF(F616="GBP",VLOOKUP(A616,'FOREX CONV'!$A$2:$F$871,3,FALSE),IF(F616="EUR",VLOOKUP(A616,'FOREX CONV'!$A$2:$F$871,4,FALSE),IF(F616="YEN",VLOOKUP(A616,'FOREX CONV'!$A$2:$F$871,5,FALSE),1))))</f>
        <v>1</v>
      </c>
      <c r="I616" s="33">
        <f t="shared" si="9"/>
        <v>2255761</v>
      </c>
      <c r="J616" t="str">
        <f>VLOOKUP(C616,'REGION CLASSIFICATION'!$A$2:$B$67,2,FALSE)</f>
        <v>INDIA</v>
      </c>
    </row>
    <row r="617" spans="1:10" x14ac:dyDescent="0.35">
      <c r="A617" s="13">
        <v>41664</v>
      </c>
      <c r="B617" s="2" t="s">
        <v>15</v>
      </c>
      <c r="C617" s="5" t="s">
        <v>33</v>
      </c>
      <c r="D617" s="17">
        <v>1000</v>
      </c>
      <c r="E617" s="5" t="s">
        <v>9</v>
      </c>
      <c r="F617" s="5" t="s">
        <v>34</v>
      </c>
      <c r="G617" s="17">
        <v>2996978</v>
      </c>
      <c r="H617" s="32">
        <f>IF(F617="USD",VLOOKUP(A617,'FOREX CONV'!$A$2:$F$871,2,FALSE),IF(F617="GBP",VLOOKUP(A617,'FOREX CONV'!$A$2:$F$871,3,FALSE),IF(F617="EUR",VLOOKUP(A617,'FOREX CONV'!$A$2:$F$871,4,FALSE),IF(F617="YEN",VLOOKUP(A617,'FOREX CONV'!$A$2:$F$871,5,FALSE),1))))</f>
        <v>1</v>
      </c>
      <c r="I617" s="33">
        <f t="shared" si="9"/>
        <v>2996978</v>
      </c>
      <c r="J617" t="str">
        <f>VLOOKUP(C617,'REGION CLASSIFICATION'!$A$2:$B$67,2,FALSE)</f>
        <v>INDIA</v>
      </c>
    </row>
    <row r="618" spans="1:10" x14ac:dyDescent="0.35">
      <c r="A618" s="13">
        <v>41575</v>
      </c>
      <c r="B618" s="2" t="s">
        <v>15</v>
      </c>
      <c r="C618" s="2" t="s">
        <v>33</v>
      </c>
      <c r="D618" s="16">
        <v>1400</v>
      </c>
      <c r="E618" s="2" t="s">
        <v>9</v>
      </c>
      <c r="F618" s="2" t="s">
        <v>34</v>
      </c>
      <c r="G618" s="16">
        <v>4195770</v>
      </c>
      <c r="H618" s="32">
        <f>IF(F618="USD",VLOOKUP(A618,'FOREX CONV'!$A$2:$F$871,2,FALSE),IF(F618="GBP",VLOOKUP(A618,'FOREX CONV'!$A$2:$F$871,3,FALSE),IF(F618="EUR",VLOOKUP(A618,'FOREX CONV'!$A$2:$F$871,4,FALSE),IF(F618="YEN",VLOOKUP(A618,'FOREX CONV'!$A$2:$F$871,5,FALSE),1))))</f>
        <v>1</v>
      </c>
      <c r="I618" s="33">
        <f t="shared" si="9"/>
        <v>4195770</v>
      </c>
      <c r="J618" t="str">
        <f>VLOOKUP(C618,'REGION CLASSIFICATION'!$A$2:$B$67,2,FALSE)</f>
        <v>INDIA</v>
      </c>
    </row>
    <row r="619" spans="1:10" x14ac:dyDescent="0.35">
      <c r="A619" s="13">
        <v>41425</v>
      </c>
      <c r="B619" s="2" t="s">
        <v>15</v>
      </c>
      <c r="C619" s="2" t="s">
        <v>33</v>
      </c>
      <c r="D619" s="16">
        <v>2000</v>
      </c>
      <c r="E619" s="2" t="s">
        <v>9</v>
      </c>
      <c r="F619" s="2" t="s">
        <v>34</v>
      </c>
      <c r="G619" s="16">
        <v>4566560</v>
      </c>
      <c r="H619" s="32">
        <f>IF(F619="USD",VLOOKUP(A619,'FOREX CONV'!$A$2:$F$871,2,FALSE),IF(F619="GBP",VLOOKUP(A619,'FOREX CONV'!$A$2:$F$871,3,FALSE),IF(F619="EUR",VLOOKUP(A619,'FOREX CONV'!$A$2:$F$871,4,FALSE),IF(F619="YEN",VLOOKUP(A619,'FOREX CONV'!$A$2:$F$871,5,FALSE),1))))</f>
        <v>1</v>
      </c>
      <c r="I619" s="33">
        <f t="shared" si="9"/>
        <v>4566560</v>
      </c>
      <c r="J619" t="str">
        <f>VLOOKUP(C619,'REGION CLASSIFICATION'!$A$2:$B$67,2,FALSE)</f>
        <v>INDIA</v>
      </c>
    </row>
    <row r="620" spans="1:10" x14ac:dyDescent="0.35">
      <c r="A620" s="13">
        <v>41627</v>
      </c>
      <c r="B620" s="2" t="s">
        <v>15</v>
      </c>
      <c r="C620" s="2" t="s">
        <v>33</v>
      </c>
      <c r="D620" s="16">
        <v>2000</v>
      </c>
      <c r="E620" s="2" t="s">
        <v>9</v>
      </c>
      <c r="F620" s="2" t="s">
        <v>34</v>
      </c>
      <c r="G620" s="16">
        <v>5993957</v>
      </c>
      <c r="H620" s="32">
        <f>IF(F620="USD",VLOOKUP(A620,'FOREX CONV'!$A$2:$F$871,2,FALSE),IF(F620="GBP",VLOOKUP(A620,'FOREX CONV'!$A$2:$F$871,3,FALSE),IF(F620="EUR",VLOOKUP(A620,'FOREX CONV'!$A$2:$F$871,4,FALSE),IF(F620="YEN",VLOOKUP(A620,'FOREX CONV'!$A$2:$F$871,5,FALSE),1))))</f>
        <v>1</v>
      </c>
      <c r="I620" s="33">
        <f t="shared" si="9"/>
        <v>5993957</v>
      </c>
      <c r="J620" t="str">
        <f>VLOOKUP(C620,'REGION CLASSIFICATION'!$A$2:$B$67,2,FALSE)</f>
        <v>INDIA</v>
      </c>
    </row>
    <row r="621" spans="1:10" x14ac:dyDescent="0.35">
      <c r="A621" s="13">
        <v>41608</v>
      </c>
      <c r="B621" s="2" t="s">
        <v>15</v>
      </c>
      <c r="C621" s="2" t="s">
        <v>33</v>
      </c>
      <c r="D621" s="16">
        <v>4000</v>
      </c>
      <c r="E621" s="2" t="s">
        <v>9</v>
      </c>
      <c r="F621" s="2" t="s">
        <v>34</v>
      </c>
      <c r="G621" s="16">
        <v>10445371</v>
      </c>
      <c r="H621" s="32">
        <f>IF(F621="USD",VLOOKUP(A621,'FOREX CONV'!$A$2:$F$871,2,FALSE),IF(F621="GBP",VLOOKUP(A621,'FOREX CONV'!$A$2:$F$871,3,FALSE),IF(F621="EUR",VLOOKUP(A621,'FOREX CONV'!$A$2:$F$871,4,FALSE),IF(F621="YEN",VLOOKUP(A621,'FOREX CONV'!$A$2:$F$871,5,FALSE),1))))</f>
        <v>1</v>
      </c>
      <c r="I621" s="33">
        <f t="shared" si="9"/>
        <v>10445371</v>
      </c>
      <c r="J621" t="str">
        <f>VLOOKUP(C621,'REGION CLASSIFICATION'!$A$2:$B$67,2,FALSE)</f>
        <v>INDIA</v>
      </c>
    </row>
    <row r="622" spans="1:10" x14ac:dyDescent="0.35">
      <c r="A622" s="13">
        <v>41455</v>
      </c>
      <c r="B622" s="2" t="s">
        <v>15</v>
      </c>
      <c r="C622" s="2" t="s">
        <v>33</v>
      </c>
      <c r="D622" s="16">
        <v>5000</v>
      </c>
      <c r="E622" s="2" t="s">
        <v>9</v>
      </c>
      <c r="F622" s="2" t="s">
        <v>34</v>
      </c>
      <c r="G622" s="16">
        <v>11416401</v>
      </c>
      <c r="H622" s="32">
        <f>IF(F622="USD",VLOOKUP(A622,'FOREX CONV'!$A$2:$F$871,2,FALSE),IF(F622="GBP",VLOOKUP(A622,'FOREX CONV'!$A$2:$F$871,3,FALSE),IF(F622="EUR",VLOOKUP(A622,'FOREX CONV'!$A$2:$F$871,4,FALSE),IF(F622="YEN",VLOOKUP(A622,'FOREX CONV'!$A$2:$F$871,5,FALSE),1))))</f>
        <v>1</v>
      </c>
      <c r="I622" s="33">
        <f t="shared" si="9"/>
        <v>11416401</v>
      </c>
      <c r="J622" t="str">
        <f>VLOOKUP(C622,'REGION CLASSIFICATION'!$A$2:$B$67,2,FALSE)</f>
        <v>INDIA</v>
      </c>
    </row>
    <row r="623" spans="1:10" x14ac:dyDescent="0.35">
      <c r="A623" s="13">
        <v>41698</v>
      </c>
      <c r="B623" s="2" t="s">
        <v>15</v>
      </c>
      <c r="C623" s="5" t="s">
        <v>33</v>
      </c>
      <c r="D623" s="17">
        <v>5000</v>
      </c>
      <c r="E623" s="5" t="s">
        <v>9</v>
      </c>
      <c r="F623" s="5" t="s">
        <v>34</v>
      </c>
      <c r="G623" s="17">
        <v>12910650</v>
      </c>
      <c r="H623" s="32">
        <f>IF(F623="USD",VLOOKUP(A623,'FOREX CONV'!$A$2:$F$871,2,FALSE),IF(F623="GBP",VLOOKUP(A623,'FOREX CONV'!$A$2:$F$871,3,FALSE),IF(F623="EUR",VLOOKUP(A623,'FOREX CONV'!$A$2:$F$871,4,FALSE),IF(F623="YEN",VLOOKUP(A623,'FOREX CONV'!$A$2:$F$871,5,FALSE),1))))</f>
        <v>1</v>
      </c>
      <c r="I623" s="33">
        <f t="shared" si="9"/>
        <v>12910650</v>
      </c>
      <c r="J623" t="str">
        <f>VLOOKUP(C623,'REGION CLASSIFICATION'!$A$2:$B$67,2,FALSE)</f>
        <v>INDIA</v>
      </c>
    </row>
    <row r="624" spans="1:10" x14ac:dyDescent="0.35">
      <c r="A624" s="13">
        <v>41416</v>
      </c>
      <c r="B624" s="2" t="s">
        <v>13</v>
      </c>
      <c r="C624" s="2" t="s">
        <v>33</v>
      </c>
      <c r="D624" s="16">
        <v>5</v>
      </c>
      <c r="E624" s="2" t="s">
        <v>9</v>
      </c>
      <c r="F624" s="2" t="s">
        <v>34</v>
      </c>
      <c r="G624" s="16">
        <v>27247</v>
      </c>
      <c r="H624" s="32">
        <f>IF(F624="USD",VLOOKUP(A624,'FOREX CONV'!$A$2:$F$871,2,FALSE),IF(F624="GBP",VLOOKUP(A624,'FOREX CONV'!$A$2:$F$871,3,FALSE),IF(F624="EUR",VLOOKUP(A624,'FOREX CONV'!$A$2:$F$871,4,FALSE),IF(F624="YEN",VLOOKUP(A624,'FOREX CONV'!$A$2:$F$871,5,FALSE),1))))</f>
        <v>1</v>
      </c>
      <c r="I624" s="33">
        <f t="shared" si="9"/>
        <v>27247</v>
      </c>
      <c r="J624" t="str">
        <f>VLOOKUP(C624,'REGION CLASSIFICATION'!$A$2:$B$67,2,FALSE)</f>
        <v>INDIA</v>
      </c>
    </row>
    <row r="625" spans="1:10" x14ac:dyDescent="0.35">
      <c r="A625" s="13">
        <v>41505</v>
      </c>
      <c r="B625" s="2" t="s">
        <v>13</v>
      </c>
      <c r="C625" s="2" t="s">
        <v>33</v>
      </c>
      <c r="D625" s="16">
        <v>5</v>
      </c>
      <c r="E625" s="2" t="s">
        <v>9</v>
      </c>
      <c r="F625" s="2" t="s">
        <v>34</v>
      </c>
      <c r="G625" s="16">
        <v>27247</v>
      </c>
      <c r="H625" s="32">
        <f>IF(F625="USD",VLOOKUP(A625,'FOREX CONV'!$A$2:$F$871,2,FALSE),IF(F625="GBP",VLOOKUP(A625,'FOREX CONV'!$A$2:$F$871,3,FALSE),IF(F625="EUR",VLOOKUP(A625,'FOREX CONV'!$A$2:$F$871,4,FALSE),IF(F625="YEN",VLOOKUP(A625,'FOREX CONV'!$A$2:$F$871,5,FALSE),1))))</f>
        <v>1</v>
      </c>
      <c r="I625" s="33">
        <f t="shared" si="9"/>
        <v>27247</v>
      </c>
      <c r="J625" t="str">
        <f>VLOOKUP(C625,'REGION CLASSIFICATION'!$A$2:$B$67,2,FALSE)</f>
        <v>INDIA</v>
      </c>
    </row>
    <row r="626" spans="1:10" x14ac:dyDescent="0.35">
      <c r="A626" s="13">
        <v>41573</v>
      </c>
      <c r="B626" s="2" t="s">
        <v>13</v>
      </c>
      <c r="C626" s="2" t="s">
        <v>33</v>
      </c>
      <c r="D626" s="16">
        <v>5</v>
      </c>
      <c r="E626" s="2" t="s">
        <v>9</v>
      </c>
      <c r="F626" s="2" t="s">
        <v>34</v>
      </c>
      <c r="G626" s="16">
        <v>27247</v>
      </c>
      <c r="H626" s="32">
        <f>IF(F626="USD",VLOOKUP(A626,'FOREX CONV'!$A$2:$F$871,2,FALSE),IF(F626="GBP",VLOOKUP(A626,'FOREX CONV'!$A$2:$F$871,3,FALSE),IF(F626="EUR",VLOOKUP(A626,'FOREX CONV'!$A$2:$F$871,4,FALSE),IF(F626="YEN",VLOOKUP(A626,'FOREX CONV'!$A$2:$F$871,5,FALSE),1))))</f>
        <v>1</v>
      </c>
      <c r="I626" s="33">
        <f t="shared" si="9"/>
        <v>27247</v>
      </c>
      <c r="J626" t="str">
        <f>VLOOKUP(C626,'REGION CLASSIFICATION'!$A$2:$B$67,2,FALSE)</f>
        <v>INDIA</v>
      </c>
    </row>
    <row r="627" spans="1:10" x14ac:dyDescent="0.35">
      <c r="A627" s="13">
        <v>41705</v>
      </c>
      <c r="B627" s="2" t="s">
        <v>13</v>
      </c>
      <c r="C627" s="6" t="s">
        <v>33</v>
      </c>
      <c r="D627" s="18">
        <v>5</v>
      </c>
      <c r="E627" s="6" t="s">
        <v>9</v>
      </c>
      <c r="F627" s="6" t="s">
        <v>34</v>
      </c>
      <c r="G627" s="18">
        <v>27247</v>
      </c>
      <c r="H627" s="32">
        <f>IF(F627="USD",VLOOKUP(A627,'FOREX CONV'!$A$2:$F$871,2,FALSE),IF(F627="GBP",VLOOKUP(A627,'FOREX CONV'!$A$2:$F$871,3,FALSE),IF(F627="EUR",VLOOKUP(A627,'FOREX CONV'!$A$2:$F$871,4,FALSE),IF(F627="YEN",VLOOKUP(A627,'FOREX CONV'!$A$2:$F$871,5,FALSE),1))))</f>
        <v>1</v>
      </c>
      <c r="I627" s="33">
        <f t="shared" si="9"/>
        <v>27247</v>
      </c>
      <c r="J627" t="str">
        <f>VLOOKUP(C627,'REGION CLASSIFICATION'!$A$2:$B$67,2,FALSE)</f>
        <v>INDIA</v>
      </c>
    </row>
    <row r="628" spans="1:10" x14ac:dyDescent="0.35">
      <c r="A628" s="13">
        <v>41587</v>
      </c>
      <c r="B628" s="2" t="s">
        <v>13</v>
      </c>
      <c r="C628" s="2" t="s">
        <v>33</v>
      </c>
      <c r="D628" s="16">
        <v>10</v>
      </c>
      <c r="E628" s="2" t="s">
        <v>9</v>
      </c>
      <c r="F628" s="2" t="s">
        <v>34</v>
      </c>
      <c r="G628" s="16">
        <v>54495</v>
      </c>
      <c r="H628" s="32">
        <f>IF(F628="USD",VLOOKUP(A628,'FOREX CONV'!$A$2:$F$871,2,FALSE),IF(F628="GBP",VLOOKUP(A628,'FOREX CONV'!$A$2:$F$871,3,FALSE),IF(F628="EUR",VLOOKUP(A628,'FOREX CONV'!$A$2:$F$871,4,FALSE),IF(F628="YEN",VLOOKUP(A628,'FOREX CONV'!$A$2:$F$871,5,FALSE),1))))</f>
        <v>1</v>
      </c>
      <c r="I628" s="33">
        <f t="shared" si="9"/>
        <v>54495</v>
      </c>
      <c r="J628" t="str">
        <f>VLOOKUP(C628,'REGION CLASSIFICATION'!$A$2:$B$67,2,FALSE)</f>
        <v>INDIA</v>
      </c>
    </row>
    <row r="629" spans="1:10" x14ac:dyDescent="0.35">
      <c r="A629" s="13">
        <v>41464</v>
      </c>
      <c r="B629" s="2" t="s">
        <v>13</v>
      </c>
      <c r="C629" s="2" t="s">
        <v>33</v>
      </c>
      <c r="D629" s="16">
        <v>29</v>
      </c>
      <c r="E629" s="2" t="s">
        <v>9</v>
      </c>
      <c r="F629" s="2" t="s">
        <v>34</v>
      </c>
      <c r="G629" s="16">
        <v>319464</v>
      </c>
      <c r="H629" s="32">
        <f>IF(F629="USD",VLOOKUP(A629,'FOREX CONV'!$A$2:$F$871,2,FALSE),IF(F629="GBP",VLOOKUP(A629,'FOREX CONV'!$A$2:$F$871,3,FALSE),IF(F629="EUR",VLOOKUP(A629,'FOREX CONV'!$A$2:$F$871,4,FALSE),IF(F629="YEN",VLOOKUP(A629,'FOREX CONV'!$A$2:$F$871,5,FALSE),1))))</f>
        <v>1</v>
      </c>
      <c r="I629" s="33">
        <f t="shared" si="9"/>
        <v>319464</v>
      </c>
      <c r="J629" t="str">
        <f>VLOOKUP(C629,'REGION CLASSIFICATION'!$A$2:$B$67,2,FALSE)</f>
        <v>INDIA</v>
      </c>
    </row>
    <row r="630" spans="1:10" x14ac:dyDescent="0.35">
      <c r="A630" s="13">
        <v>41598</v>
      </c>
      <c r="B630" s="2" t="s">
        <v>13</v>
      </c>
      <c r="C630" s="2" t="s">
        <v>33</v>
      </c>
      <c r="D630" s="16">
        <v>50</v>
      </c>
      <c r="E630" s="2" t="s">
        <v>9</v>
      </c>
      <c r="F630" s="2" t="s">
        <v>34</v>
      </c>
      <c r="G630" s="16">
        <v>277922</v>
      </c>
      <c r="H630" s="32">
        <f>IF(F630="USD",VLOOKUP(A630,'FOREX CONV'!$A$2:$F$871,2,FALSE),IF(F630="GBP",VLOOKUP(A630,'FOREX CONV'!$A$2:$F$871,3,FALSE),IF(F630="EUR",VLOOKUP(A630,'FOREX CONV'!$A$2:$F$871,4,FALSE),IF(F630="YEN",VLOOKUP(A630,'FOREX CONV'!$A$2:$F$871,5,FALSE),1))))</f>
        <v>1</v>
      </c>
      <c r="I630" s="33">
        <f t="shared" si="9"/>
        <v>277922</v>
      </c>
      <c r="J630" t="str">
        <f>VLOOKUP(C630,'REGION CLASSIFICATION'!$A$2:$B$67,2,FALSE)</f>
        <v>INDIA</v>
      </c>
    </row>
    <row r="631" spans="1:10" x14ac:dyDescent="0.35">
      <c r="A631" s="13">
        <v>41429</v>
      </c>
      <c r="B631" s="2" t="s">
        <v>13</v>
      </c>
      <c r="C631" s="2" t="s">
        <v>33</v>
      </c>
      <c r="D631" s="16">
        <v>84</v>
      </c>
      <c r="E631" s="2" t="s">
        <v>9</v>
      </c>
      <c r="F631" s="2" t="s">
        <v>34</v>
      </c>
      <c r="G631" s="16">
        <v>678928</v>
      </c>
      <c r="H631" s="32">
        <f>IF(F631="USD",VLOOKUP(A631,'FOREX CONV'!$A$2:$F$871,2,FALSE),IF(F631="GBP",VLOOKUP(A631,'FOREX CONV'!$A$2:$F$871,3,FALSE),IF(F631="EUR",VLOOKUP(A631,'FOREX CONV'!$A$2:$F$871,4,FALSE),IF(F631="YEN",VLOOKUP(A631,'FOREX CONV'!$A$2:$F$871,5,FALSE),1))))</f>
        <v>1</v>
      </c>
      <c r="I631" s="33">
        <f t="shared" si="9"/>
        <v>678928</v>
      </c>
      <c r="J631" t="str">
        <f>VLOOKUP(C631,'REGION CLASSIFICATION'!$A$2:$B$67,2,FALSE)</f>
        <v>INDIA</v>
      </c>
    </row>
    <row r="632" spans="1:10" x14ac:dyDescent="0.35">
      <c r="A632" s="13">
        <v>41547</v>
      </c>
      <c r="B632" s="2" t="s">
        <v>13</v>
      </c>
      <c r="C632" s="2" t="s">
        <v>33</v>
      </c>
      <c r="D632" s="16">
        <v>100</v>
      </c>
      <c r="E632" s="2" t="s">
        <v>9</v>
      </c>
      <c r="F632" s="2" t="s">
        <v>34</v>
      </c>
      <c r="G632" s="16">
        <v>1054568</v>
      </c>
      <c r="H632" s="32">
        <f>IF(F632="USD",VLOOKUP(A632,'FOREX CONV'!$A$2:$F$871,2,FALSE),IF(F632="GBP",VLOOKUP(A632,'FOREX CONV'!$A$2:$F$871,3,FALSE),IF(F632="EUR",VLOOKUP(A632,'FOREX CONV'!$A$2:$F$871,4,FALSE),IF(F632="YEN",VLOOKUP(A632,'FOREX CONV'!$A$2:$F$871,5,FALSE),1))))</f>
        <v>1</v>
      </c>
      <c r="I632" s="33">
        <f t="shared" si="9"/>
        <v>1054568</v>
      </c>
      <c r="J632" t="str">
        <f>VLOOKUP(C632,'REGION CLASSIFICATION'!$A$2:$B$67,2,FALSE)</f>
        <v>INDIA</v>
      </c>
    </row>
    <row r="633" spans="1:10" x14ac:dyDescent="0.35">
      <c r="A633" s="13">
        <v>41729</v>
      </c>
      <c r="B633" s="2" t="s">
        <v>13</v>
      </c>
      <c r="C633" s="6" t="s">
        <v>33</v>
      </c>
      <c r="D633" s="18">
        <v>130</v>
      </c>
      <c r="E633" s="6" t="s">
        <v>9</v>
      </c>
      <c r="F633" s="6" t="s">
        <v>34</v>
      </c>
      <c r="G633" s="18">
        <v>1193400</v>
      </c>
      <c r="H633" s="32">
        <f>IF(F633="USD",VLOOKUP(A633,'FOREX CONV'!$A$2:$F$871,2,FALSE),IF(F633="GBP",VLOOKUP(A633,'FOREX CONV'!$A$2:$F$871,3,FALSE),IF(F633="EUR",VLOOKUP(A633,'FOREX CONV'!$A$2:$F$871,4,FALSE),IF(F633="YEN",VLOOKUP(A633,'FOREX CONV'!$A$2:$F$871,5,FALSE),1))))</f>
        <v>1</v>
      </c>
      <c r="I633" s="33">
        <f t="shared" si="9"/>
        <v>1193400</v>
      </c>
      <c r="J633" t="str">
        <f>VLOOKUP(C633,'REGION CLASSIFICATION'!$A$2:$B$67,2,FALSE)</f>
        <v>INDIA</v>
      </c>
    </row>
    <row r="634" spans="1:10" x14ac:dyDescent="0.35">
      <c r="A634" s="13">
        <v>41656</v>
      </c>
      <c r="B634" s="2" t="s">
        <v>13</v>
      </c>
      <c r="C634" s="5" t="s">
        <v>33</v>
      </c>
      <c r="D634" s="17">
        <v>200</v>
      </c>
      <c r="E634" s="5" t="s">
        <v>9</v>
      </c>
      <c r="F634" s="5" t="s">
        <v>34</v>
      </c>
      <c r="G634" s="17">
        <v>2070090</v>
      </c>
      <c r="H634" s="32">
        <f>IF(F634="USD",VLOOKUP(A634,'FOREX CONV'!$A$2:$F$871,2,FALSE),IF(F634="GBP",VLOOKUP(A634,'FOREX CONV'!$A$2:$F$871,3,FALSE),IF(F634="EUR",VLOOKUP(A634,'FOREX CONV'!$A$2:$F$871,4,FALSE),IF(F634="YEN",VLOOKUP(A634,'FOREX CONV'!$A$2:$F$871,5,FALSE),1))))</f>
        <v>1</v>
      </c>
      <c r="I634" s="33">
        <f t="shared" si="9"/>
        <v>2070090</v>
      </c>
      <c r="J634" t="str">
        <f>VLOOKUP(C634,'REGION CLASSIFICATION'!$A$2:$B$67,2,FALSE)</f>
        <v>INDIA</v>
      </c>
    </row>
    <row r="635" spans="1:10" x14ac:dyDescent="0.35">
      <c r="A635" s="13">
        <v>41547</v>
      </c>
      <c r="B635" s="2" t="s">
        <v>13</v>
      </c>
      <c r="C635" s="2" t="s">
        <v>33</v>
      </c>
      <c r="D635" s="16">
        <v>250</v>
      </c>
      <c r="E635" s="2" t="s">
        <v>9</v>
      </c>
      <c r="F635" s="2" t="s">
        <v>34</v>
      </c>
      <c r="G635" s="16">
        <v>2636420</v>
      </c>
      <c r="H635" s="32">
        <f>IF(F635="USD",VLOOKUP(A635,'FOREX CONV'!$A$2:$F$871,2,FALSE),IF(F635="GBP",VLOOKUP(A635,'FOREX CONV'!$A$2:$F$871,3,FALSE),IF(F635="EUR",VLOOKUP(A635,'FOREX CONV'!$A$2:$F$871,4,FALSE),IF(F635="YEN",VLOOKUP(A635,'FOREX CONV'!$A$2:$F$871,5,FALSE),1))))</f>
        <v>1</v>
      </c>
      <c r="I635" s="33">
        <f t="shared" si="9"/>
        <v>2636420</v>
      </c>
      <c r="J635" t="str">
        <f>VLOOKUP(C635,'REGION CLASSIFICATION'!$A$2:$B$67,2,FALSE)</f>
        <v>INDIA</v>
      </c>
    </row>
    <row r="636" spans="1:10" x14ac:dyDescent="0.35">
      <c r="A636" s="13">
        <v>41702</v>
      </c>
      <c r="B636" s="2" t="s">
        <v>13</v>
      </c>
      <c r="C636" s="6" t="s">
        <v>33</v>
      </c>
      <c r="D636" s="18">
        <v>300</v>
      </c>
      <c r="E636" s="6" t="s">
        <v>9</v>
      </c>
      <c r="F636" s="6" t="s">
        <v>34</v>
      </c>
      <c r="G636" s="18">
        <v>3336165</v>
      </c>
      <c r="H636" s="32">
        <f>IF(F636="USD",VLOOKUP(A636,'FOREX CONV'!$A$2:$F$871,2,FALSE),IF(F636="GBP",VLOOKUP(A636,'FOREX CONV'!$A$2:$F$871,3,FALSE),IF(F636="EUR",VLOOKUP(A636,'FOREX CONV'!$A$2:$F$871,4,FALSE),IF(F636="YEN",VLOOKUP(A636,'FOREX CONV'!$A$2:$F$871,5,FALSE),1))))</f>
        <v>1</v>
      </c>
      <c r="I636" s="33">
        <f t="shared" si="9"/>
        <v>3336165</v>
      </c>
      <c r="J636" t="str">
        <f>VLOOKUP(C636,'REGION CLASSIFICATION'!$A$2:$B$67,2,FALSE)</f>
        <v>INDIA</v>
      </c>
    </row>
    <row r="637" spans="1:10" x14ac:dyDescent="0.35">
      <c r="A637" s="13">
        <v>41698</v>
      </c>
      <c r="B637" s="2" t="s">
        <v>13</v>
      </c>
      <c r="C637" s="5" t="s">
        <v>33</v>
      </c>
      <c r="D637" s="17">
        <v>400</v>
      </c>
      <c r="E637" s="5" t="s">
        <v>9</v>
      </c>
      <c r="F637" s="5" t="s">
        <v>34</v>
      </c>
      <c r="G637" s="17">
        <v>4191343</v>
      </c>
      <c r="H637" s="32">
        <f>IF(F637="USD",VLOOKUP(A637,'FOREX CONV'!$A$2:$F$871,2,FALSE),IF(F637="GBP",VLOOKUP(A637,'FOREX CONV'!$A$2:$F$871,3,FALSE),IF(F637="EUR",VLOOKUP(A637,'FOREX CONV'!$A$2:$F$871,4,FALSE),IF(F637="YEN",VLOOKUP(A637,'FOREX CONV'!$A$2:$F$871,5,FALSE),1))))</f>
        <v>1</v>
      </c>
      <c r="I637" s="33">
        <f t="shared" si="9"/>
        <v>4191343</v>
      </c>
      <c r="J637" t="str">
        <f>VLOOKUP(C637,'REGION CLASSIFICATION'!$A$2:$B$67,2,FALSE)</f>
        <v>INDIA</v>
      </c>
    </row>
    <row r="638" spans="1:10" x14ac:dyDescent="0.35">
      <c r="A638" s="13">
        <v>41390</v>
      </c>
      <c r="B638" s="2" t="s">
        <v>13</v>
      </c>
      <c r="C638" s="2" t="s">
        <v>33</v>
      </c>
      <c r="D638" s="16">
        <v>568</v>
      </c>
      <c r="E638" s="2" t="s">
        <v>9</v>
      </c>
      <c r="F638" s="2" t="s">
        <v>34</v>
      </c>
      <c r="G638" s="16">
        <v>4590849</v>
      </c>
      <c r="H638" s="32">
        <f>IF(F638="USD",VLOOKUP(A638,'FOREX CONV'!$A$2:$F$871,2,FALSE),IF(F638="GBP",VLOOKUP(A638,'FOREX CONV'!$A$2:$F$871,3,FALSE),IF(F638="EUR",VLOOKUP(A638,'FOREX CONV'!$A$2:$F$871,4,FALSE),IF(F638="YEN",VLOOKUP(A638,'FOREX CONV'!$A$2:$F$871,5,FALSE),1))))</f>
        <v>1</v>
      </c>
      <c r="I638" s="33">
        <f t="shared" si="9"/>
        <v>4590849</v>
      </c>
      <c r="J638" t="str">
        <f>VLOOKUP(C638,'REGION CLASSIFICATION'!$A$2:$B$67,2,FALSE)</f>
        <v>INDIA</v>
      </c>
    </row>
    <row r="639" spans="1:10" x14ac:dyDescent="0.35">
      <c r="A639" s="13">
        <v>41608</v>
      </c>
      <c r="B639" s="2" t="s">
        <v>13</v>
      </c>
      <c r="C639" s="2" t="s">
        <v>33</v>
      </c>
      <c r="D639" s="16">
        <v>800</v>
      </c>
      <c r="E639" s="2" t="s">
        <v>9</v>
      </c>
      <c r="F639" s="2" t="s">
        <v>34</v>
      </c>
      <c r="G639" s="16">
        <v>9228172</v>
      </c>
      <c r="H639" s="32">
        <f>IF(F639="USD",VLOOKUP(A639,'FOREX CONV'!$A$2:$F$871,2,FALSE),IF(F639="GBP",VLOOKUP(A639,'FOREX CONV'!$A$2:$F$871,3,FALSE),IF(F639="EUR",VLOOKUP(A639,'FOREX CONV'!$A$2:$F$871,4,FALSE),IF(F639="YEN",VLOOKUP(A639,'FOREX CONV'!$A$2:$F$871,5,FALSE),1))))</f>
        <v>1</v>
      </c>
      <c r="I639" s="33">
        <f t="shared" si="9"/>
        <v>9228172</v>
      </c>
      <c r="J639" t="str">
        <f>VLOOKUP(C639,'REGION CLASSIFICATION'!$A$2:$B$67,2,FALSE)</f>
        <v>INDIA</v>
      </c>
    </row>
    <row r="640" spans="1:10" x14ac:dyDescent="0.35">
      <c r="A640" s="13">
        <v>41431</v>
      </c>
      <c r="B640" s="2" t="s">
        <v>25</v>
      </c>
      <c r="C640" s="2" t="s">
        <v>33</v>
      </c>
      <c r="D640" s="16">
        <v>0.15</v>
      </c>
      <c r="E640" s="2" t="s">
        <v>9</v>
      </c>
      <c r="F640" s="2" t="s">
        <v>34</v>
      </c>
      <c r="G640" s="16">
        <v>3713</v>
      </c>
      <c r="H640" s="32">
        <f>IF(F640="USD",VLOOKUP(A640,'FOREX CONV'!$A$2:$F$871,2,FALSE),IF(F640="GBP",VLOOKUP(A640,'FOREX CONV'!$A$2:$F$871,3,FALSE),IF(F640="EUR",VLOOKUP(A640,'FOREX CONV'!$A$2:$F$871,4,FALSE),IF(F640="YEN",VLOOKUP(A640,'FOREX CONV'!$A$2:$F$871,5,FALSE),1))))</f>
        <v>1</v>
      </c>
      <c r="I640" s="33">
        <f t="shared" si="9"/>
        <v>3713</v>
      </c>
      <c r="J640" t="str">
        <f>VLOOKUP(C640,'REGION CLASSIFICATION'!$A$2:$B$67,2,FALSE)</f>
        <v>INDIA</v>
      </c>
    </row>
    <row r="641" spans="1:10" x14ac:dyDescent="0.35">
      <c r="A641" s="13">
        <v>41468</v>
      </c>
      <c r="B641" s="2" t="s">
        <v>25</v>
      </c>
      <c r="C641" s="2" t="s">
        <v>33</v>
      </c>
      <c r="D641" s="16">
        <v>6</v>
      </c>
      <c r="E641" s="2" t="s">
        <v>9</v>
      </c>
      <c r="F641" s="2" t="s">
        <v>34</v>
      </c>
      <c r="G641" s="16">
        <v>148531</v>
      </c>
      <c r="H641" s="32">
        <f>IF(F641="USD",VLOOKUP(A641,'FOREX CONV'!$A$2:$F$871,2,FALSE),IF(F641="GBP",VLOOKUP(A641,'FOREX CONV'!$A$2:$F$871,3,FALSE),IF(F641="EUR",VLOOKUP(A641,'FOREX CONV'!$A$2:$F$871,4,FALSE),IF(F641="YEN",VLOOKUP(A641,'FOREX CONV'!$A$2:$F$871,5,FALSE),1))))</f>
        <v>1</v>
      </c>
      <c r="I641" s="33">
        <f t="shared" si="9"/>
        <v>148531</v>
      </c>
      <c r="J641" t="str">
        <f>VLOOKUP(C641,'REGION CLASSIFICATION'!$A$2:$B$67,2,FALSE)</f>
        <v>INDIA</v>
      </c>
    </row>
    <row r="642" spans="1:10" x14ac:dyDescent="0.35">
      <c r="A642" s="13">
        <v>41594</v>
      </c>
      <c r="B642" s="2" t="s">
        <v>25</v>
      </c>
      <c r="C642" s="2" t="s">
        <v>33</v>
      </c>
      <c r="D642" s="16">
        <v>50</v>
      </c>
      <c r="E642" s="2" t="s">
        <v>9</v>
      </c>
      <c r="F642" s="2" t="s">
        <v>34</v>
      </c>
      <c r="G642" s="16">
        <v>1380343</v>
      </c>
      <c r="H642" s="32">
        <f>IF(F642="USD",VLOOKUP(A642,'FOREX CONV'!$A$2:$F$871,2,FALSE),IF(F642="GBP",VLOOKUP(A642,'FOREX CONV'!$A$2:$F$871,3,FALSE),IF(F642="EUR",VLOOKUP(A642,'FOREX CONV'!$A$2:$F$871,4,FALSE),IF(F642="YEN",VLOOKUP(A642,'FOREX CONV'!$A$2:$F$871,5,FALSE),1))))</f>
        <v>1</v>
      </c>
      <c r="I642" s="33">
        <f t="shared" si="9"/>
        <v>1380343</v>
      </c>
      <c r="J642" t="str">
        <f>VLOOKUP(C642,'REGION CLASSIFICATION'!$A$2:$B$67,2,FALSE)</f>
        <v>INDIA</v>
      </c>
    </row>
    <row r="643" spans="1:10" x14ac:dyDescent="0.35">
      <c r="A643" s="13">
        <v>41634</v>
      </c>
      <c r="B643" s="2" t="s">
        <v>25</v>
      </c>
      <c r="C643" s="2" t="s">
        <v>33</v>
      </c>
      <c r="D643" s="16">
        <v>269</v>
      </c>
      <c r="E643" s="2" t="s">
        <v>9</v>
      </c>
      <c r="F643" s="2" t="s">
        <v>34</v>
      </c>
      <c r="G643" s="16">
        <v>1783470</v>
      </c>
      <c r="H643" s="32">
        <f>IF(F643="USD",VLOOKUP(A643,'FOREX CONV'!$A$2:$F$871,2,FALSE),IF(F643="GBP",VLOOKUP(A643,'FOREX CONV'!$A$2:$F$871,3,FALSE),IF(F643="EUR",VLOOKUP(A643,'FOREX CONV'!$A$2:$F$871,4,FALSE),IF(F643="YEN",VLOOKUP(A643,'FOREX CONV'!$A$2:$F$871,5,FALSE),1))))</f>
        <v>1</v>
      </c>
      <c r="I643" s="33">
        <f t="shared" ref="I643:I706" si="10">G643*H643</f>
        <v>1783470</v>
      </c>
      <c r="J643" t="str">
        <f>VLOOKUP(C643,'REGION CLASSIFICATION'!$A$2:$B$67,2,FALSE)</f>
        <v>INDIA</v>
      </c>
    </row>
    <row r="644" spans="1:10" x14ac:dyDescent="0.35">
      <c r="A644" s="13">
        <v>41559</v>
      </c>
      <c r="B644" s="2" t="s">
        <v>11</v>
      </c>
      <c r="C644" s="2" t="s">
        <v>33</v>
      </c>
      <c r="D644" s="16">
        <v>0.1</v>
      </c>
      <c r="E644" s="2" t="s">
        <v>9</v>
      </c>
      <c r="F644" s="2" t="s">
        <v>34</v>
      </c>
      <c r="G644" s="16">
        <v>2853</v>
      </c>
      <c r="H644" s="32">
        <f>IF(F644="USD",VLOOKUP(A644,'FOREX CONV'!$A$2:$F$871,2,FALSE),IF(F644="GBP",VLOOKUP(A644,'FOREX CONV'!$A$2:$F$871,3,FALSE),IF(F644="EUR",VLOOKUP(A644,'FOREX CONV'!$A$2:$F$871,4,FALSE),IF(F644="YEN",VLOOKUP(A644,'FOREX CONV'!$A$2:$F$871,5,FALSE),1))))</f>
        <v>1</v>
      </c>
      <c r="I644" s="33">
        <f t="shared" si="10"/>
        <v>2853</v>
      </c>
      <c r="J644" t="str">
        <f>VLOOKUP(C644,'REGION CLASSIFICATION'!$A$2:$B$67,2,FALSE)</f>
        <v>INDIA</v>
      </c>
    </row>
    <row r="645" spans="1:10" x14ac:dyDescent="0.35">
      <c r="A645" s="13">
        <v>41587</v>
      </c>
      <c r="B645" s="2" t="s">
        <v>11</v>
      </c>
      <c r="C645" s="2" t="s">
        <v>33</v>
      </c>
      <c r="D645" s="16">
        <v>0.25</v>
      </c>
      <c r="E645" s="2" t="s">
        <v>9</v>
      </c>
      <c r="F645" s="2" t="s">
        <v>34</v>
      </c>
      <c r="G645" s="16">
        <v>7079</v>
      </c>
      <c r="H645" s="32">
        <f>IF(F645="USD",VLOOKUP(A645,'FOREX CONV'!$A$2:$F$871,2,FALSE),IF(F645="GBP",VLOOKUP(A645,'FOREX CONV'!$A$2:$F$871,3,FALSE),IF(F645="EUR",VLOOKUP(A645,'FOREX CONV'!$A$2:$F$871,4,FALSE),IF(F645="YEN",VLOOKUP(A645,'FOREX CONV'!$A$2:$F$871,5,FALSE),1))))</f>
        <v>1</v>
      </c>
      <c r="I645" s="33">
        <f t="shared" si="10"/>
        <v>7079</v>
      </c>
      <c r="J645" t="str">
        <f>VLOOKUP(C645,'REGION CLASSIFICATION'!$A$2:$B$67,2,FALSE)</f>
        <v>INDIA</v>
      </c>
    </row>
    <row r="646" spans="1:10" x14ac:dyDescent="0.35">
      <c r="A646" s="13">
        <v>41443</v>
      </c>
      <c r="B646" s="2" t="s">
        <v>11</v>
      </c>
      <c r="C646" s="2" t="s">
        <v>33</v>
      </c>
      <c r="D646" s="16">
        <v>1.1000000000000001</v>
      </c>
      <c r="E646" s="2" t="s">
        <v>9</v>
      </c>
      <c r="F646" s="2" t="s">
        <v>34</v>
      </c>
      <c r="G646" s="16">
        <v>23914</v>
      </c>
      <c r="H646" s="32">
        <f>IF(F646="USD",VLOOKUP(A646,'FOREX CONV'!$A$2:$F$871,2,FALSE),IF(F646="GBP",VLOOKUP(A646,'FOREX CONV'!$A$2:$F$871,3,FALSE),IF(F646="EUR",VLOOKUP(A646,'FOREX CONV'!$A$2:$F$871,4,FALSE),IF(F646="YEN",VLOOKUP(A646,'FOREX CONV'!$A$2:$F$871,5,FALSE),1))))</f>
        <v>1</v>
      </c>
      <c r="I646" s="33">
        <f t="shared" si="10"/>
        <v>23914</v>
      </c>
      <c r="J646" t="str">
        <f>VLOOKUP(C646,'REGION CLASSIFICATION'!$A$2:$B$67,2,FALSE)</f>
        <v>INDIA</v>
      </c>
    </row>
    <row r="647" spans="1:10" x14ac:dyDescent="0.35">
      <c r="A647" s="13">
        <v>41577</v>
      </c>
      <c r="B647" s="2" t="s">
        <v>11</v>
      </c>
      <c r="C647" s="2" t="s">
        <v>33</v>
      </c>
      <c r="D647" s="16">
        <v>75</v>
      </c>
      <c r="E647" s="2" t="s">
        <v>9</v>
      </c>
      <c r="F647" s="2" t="s">
        <v>34</v>
      </c>
      <c r="G647" s="16">
        <v>714060</v>
      </c>
      <c r="H647" s="32">
        <f>IF(F647="USD",VLOOKUP(A647,'FOREX CONV'!$A$2:$F$871,2,FALSE),IF(F647="GBP",VLOOKUP(A647,'FOREX CONV'!$A$2:$F$871,3,FALSE),IF(F647="EUR",VLOOKUP(A647,'FOREX CONV'!$A$2:$F$871,4,FALSE),IF(F647="YEN",VLOOKUP(A647,'FOREX CONV'!$A$2:$F$871,5,FALSE),1))))</f>
        <v>1</v>
      </c>
      <c r="I647" s="33">
        <f t="shared" si="10"/>
        <v>714060</v>
      </c>
      <c r="J647" t="str">
        <f>VLOOKUP(C647,'REGION CLASSIFICATION'!$A$2:$B$67,2,FALSE)</f>
        <v>INDIA</v>
      </c>
    </row>
    <row r="648" spans="1:10" x14ac:dyDescent="0.35">
      <c r="A648" s="13">
        <v>41670</v>
      </c>
      <c r="B648" s="2" t="s">
        <v>7</v>
      </c>
      <c r="C648" s="5" t="s">
        <v>35</v>
      </c>
      <c r="D648" s="17">
        <v>200</v>
      </c>
      <c r="E648" s="5" t="s">
        <v>9</v>
      </c>
      <c r="F648" s="5" t="s">
        <v>10</v>
      </c>
      <c r="G648" s="17">
        <v>9400</v>
      </c>
      <c r="H648" s="32">
        <f>IF(F648="USD",VLOOKUP(A648,'FOREX CONV'!$A$2:$F$871,2,FALSE),IF(F648="GBP",VLOOKUP(A648,'FOREX CONV'!$A$2:$F$871,3,FALSE),IF(F648="EUR",VLOOKUP(A648,'FOREX CONV'!$A$2:$F$871,4,FALSE),IF(F648="YEN",VLOOKUP(A648,'FOREX CONV'!$A$2:$F$871,5,FALSE),1))))</f>
        <v>62.476799999999997</v>
      </c>
      <c r="I648" s="33">
        <f t="shared" si="10"/>
        <v>587281.91999999993</v>
      </c>
      <c r="J648" t="str">
        <f>VLOOKUP(C648,'REGION CLASSIFICATION'!$A$2:$B$67,2,FALSE)</f>
        <v>APAC</v>
      </c>
    </row>
    <row r="649" spans="1:10" x14ac:dyDescent="0.35">
      <c r="A649" s="13">
        <v>41500</v>
      </c>
      <c r="B649" s="2" t="s">
        <v>11</v>
      </c>
      <c r="C649" s="2" t="s">
        <v>35</v>
      </c>
      <c r="D649" s="16">
        <v>25</v>
      </c>
      <c r="E649" s="2" t="s">
        <v>9</v>
      </c>
      <c r="F649" s="2" t="s">
        <v>10</v>
      </c>
      <c r="G649" s="16">
        <v>4125</v>
      </c>
      <c r="H649" s="32">
        <f>IF(F649="USD",VLOOKUP(A649,'FOREX CONV'!$A$2:$F$871,2,FALSE),IF(F649="GBP",VLOOKUP(A649,'FOREX CONV'!$A$2:$F$871,3,FALSE),IF(F649="EUR",VLOOKUP(A649,'FOREX CONV'!$A$2:$F$871,4,FALSE),IF(F649="YEN",VLOOKUP(A649,'FOREX CONV'!$A$2:$F$871,5,FALSE),1))))</f>
        <v>61.515999999999998</v>
      </c>
      <c r="I649" s="33">
        <f t="shared" si="10"/>
        <v>253753.5</v>
      </c>
      <c r="J649" t="str">
        <f>VLOOKUP(C649,'REGION CLASSIFICATION'!$A$2:$B$67,2,FALSE)</f>
        <v>APAC</v>
      </c>
    </row>
    <row r="650" spans="1:10" x14ac:dyDescent="0.35">
      <c r="A650" s="13">
        <v>41608</v>
      </c>
      <c r="B650" s="2" t="s">
        <v>11</v>
      </c>
      <c r="C650" s="2" t="s">
        <v>35</v>
      </c>
      <c r="D650" s="16">
        <v>75</v>
      </c>
      <c r="E650" s="2" t="s">
        <v>9</v>
      </c>
      <c r="F650" s="2" t="s">
        <v>10</v>
      </c>
      <c r="G650" s="16">
        <v>9375</v>
      </c>
      <c r="H650" s="32">
        <f>IF(F650="USD",VLOOKUP(A650,'FOREX CONV'!$A$2:$F$871,2,FALSE),IF(F650="GBP",VLOOKUP(A650,'FOREX CONV'!$A$2:$F$871,3,FALSE),IF(F650="EUR",VLOOKUP(A650,'FOREX CONV'!$A$2:$F$871,4,FALSE),IF(F650="YEN",VLOOKUP(A650,'FOREX CONV'!$A$2:$F$871,5,FALSE),1))))</f>
        <v>62.394799999999996</v>
      </c>
      <c r="I650" s="33">
        <f t="shared" si="10"/>
        <v>584951.25</v>
      </c>
      <c r="J650" t="str">
        <f>VLOOKUP(C650,'REGION CLASSIFICATION'!$A$2:$B$67,2,FALSE)</f>
        <v>APAC</v>
      </c>
    </row>
    <row r="651" spans="1:10" x14ac:dyDescent="0.35">
      <c r="A651" s="13">
        <v>41439</v>
      </c>
      <c r="B651" s="2" t="s">
        <v>7</v>
      </c>
      <c r="C651" s="2" t="s">
        <v>35</v>
      </c>
      <c r="D651" s="16">
        <v>150</v>
      </c>
      <c r="E651" s="2" t="s">
        <v>9</v>
      </c>
      <c r="F651" s="2" t="s">
        <v>10</v>
      </c>
      <c r="G651" s="16">
        <v>7050</v>
      </c>
      <c r="H651" s="32">
        <f>IF(F651="USD",VLOOKUP(A651,'FOREX CONV'!$A$2:$F$871,2,FALSE),IF(F651="GBP",VLOOKUP(A651,'FOREX CONV'!$A$2:$F$871,3,FALSE),IF(F651="EUR",VLOOKUP(A651,'FOREX CONV'!$A$2:$F$871,4,FALSE),IF(F651="YEN",VLOOKUP(A651,'FOREX CONV'!$A$2:$F$871,5,FALSE),1))))</f>
        <v>57.741</v>
      </c>
      <c r="I651" s="33">
        <f t="shared" si="10"/>
        <v>407074.05</v>
      </c>
      <c r="J651" t="str">
        <f>VLOOKUP(C651,'REGION CLASSIFICATION'!$A$2:$B$67,2,FALSE)</f>
        <v>APAC</v>
      </c>
    </row>
    <row r="652" spans="1:10" x14ac:dyDescent="0.35">
      <c r="A652" s="13">
        <v>41500</v>
      </c>
      <c r="B652" s="2" t="s">
        <v>11</v>
      </c>
      <c r="C652" s="2" t="s">
        <v>35</v>
      </c>
      <c r="D652" s="16">
        <v>100</v>
      </c>
      <c r="E652" s="2" t="s">
        <v>9</v>
      </c>
      <c r="F652" s="2" t="s">
        <v>10</v>
      </c>
      <c r="G652" s="16">
        <v>16500</v>
      </c>
      <c r="H652" s="32">
        <f>IF(F652="USD",VLOOKUP(A652,'FOREX CONV'!$A$2:$F$871,2,FALSE),IF(F652="GBP",VLOOKUP(A652,'FOREX CONV'!$A$2:$F$871,3,FALSE),IF(F652="EUR",VLOOKUP(A652,'FOREX CONV'!$A$2:$F$871,4,FALSE),IF(F652="YEN",VLOOKUP(A652,'FOREX CONV'!$A$2:$F$871,5,FALSE),1))))</f>
        <v>61.515999999999998</v>
      </c>
      <c r="I652" s="33">
        <f t="shared" si="10"/>
        <v>1015014</v>
      </c>
      <c r="J652" t="str">
        <f>VLOOKUP(C652,'REGION CLASSIFICATION'!$A$2:$B$67,2,FALSE)</f>
        <v>APAC</v>
      </c>
    </row>
    <row r="653" spans="1:10" x14ac:dyDescent="0.35">
      <c r="A653" s="13">
        <v>41542</v>
      </c>
      <c r="B653" s="2" t="s">
        <v>7</v>
      </c>
      <c r="C653" s="2" t="s">
        <v>35</v>
      </c>
      <c r="D653" s="16">
        <v>150</v>
      </c>
      <c r="E653" s="2" t="s">
        <v>9</v>
      </c>
      <c r="F653" s="2" t="s">
        <v>10</v>
      </c>
      <c r="G653" s="16">
        <v>7050</v>
      </c>
      <c r="H653" s="32">
        <f>IF(F653="USD",VLOOKUP(A653,'FOREX CONV'!$A$2:$F$871,2,FALSE),IF(F653="GBP",VLOOKUP(A653,'FOREX CONV'!$A$2:$F$871,3,FALSE),IF(F653="EUR",VLOOKUP(A653,'FOREX CONV'!$A$2:$F$871,4,FALSE),IF(F653="YEN",VLOOKUP(A653,'FOREX CONV'!$A$2:$F$871,5,FALSE),1))))</f>
        <v>62.698099999999997</v>
      </c>
      <c r="I653" s="33">
        <f t="shared" si="10"/>
        <v>442021.60499999998</v>
      </c>
      <c r="J653" t="str">
        <f>VLOOKUP(C653,'REGION CLASSIFICATION'!$A$2:$B$67,2,FALSE)</f>
        <v>APAC</v>
      </c>
    </row>
    <row r="654" spans="1:10" x14ac:dyDescent="0.35">
      <c r="A654" s="13">
        <v>41407</v>
      </c>
      <c r="B654" s="2" t="s">
        <v>15</v>
      </c>
      <c r="C654" s="2" t="s">
        <v>35</v>
      </c>
      <c r="D654" s="16">
        <v>100</v>
      </c>
      <c r="E654" s="2" t="s">
        <v>9</v>
      </c>
      <c r="F654" s="2" t="s">
        <v>10</v>
      </c>
      <c r="G654" s="16">
        <v>5475</v>
      </c>
      <c r="H654" s="32">
        <f>IF(F654="USD",VLOOKUP(A654,'FOREX CONV'!$A$2:$F$871,2,FALSE),IF(F654="GBP",VLOOKUP(A654,'FOREX CONV'!$A$2:$F$871,3,FALSE),IF(F654="EUR",VLOOKUP(A654,'FOREX CONV'!$A$2:$F$871,4,FALSE),IF(F654="YEN",VLOOKUP(A654,'FOREX CONV'!$A$2:$F$871,5,FALSE),1))))</f>
        <v>54.914999999999999</v>
      </c>
      <c r="I654" s="33">
        <f t="shared" si="10"/>
        <v>300659.625</v>
      </c>
      <c r="J654" t="str">
        <f>VLOOKUP(C654,'REGION CLASSIFICATION'!$A$2:$B$67,2,FALSE)</f>
        <v>APAC</v>
      </c>
    </row>
    <row r="655" spans="1:10" x14ac:dyDescent="0.35">
      <c r="A655" s="13">
        <v>41484</v>
      </c>
      <c r="B655" s="2" t="s">
        <v>11</v>
      </c>
      <c r="C655" s="2" t="s">
        <v>35</v>
      </c>
      <c r="D655" s="16">
        <v>1</v>
      </c>
      <c r="E655" s="2" t="s">
        <v>9</v>
      </c>
      <c r="F655" s="2" t="s">
        <v>10</v>
      </c>
      <c r="G655" s="16">
        <v>380</v>
      </c>
      <c r="H655" s="32">
        <f>IF(F655="USD",VLOOKUP(A655,'FOREX CONV'!$A$2:$F$871,2,FALSE),IF(F655="GBP",VLOOKUP(A655,'FOREX CONV'!$A$2:$F$871,3,FALSE),IF(F655="EUR",VLOOKUP(A655,'FOREX CONV'!$A$2:$F$871,4,FALSE),IF(F655="YEN",VLOOKUP(A655,'FOREX CONV'!$A$2:$F$871,5,FALSE),1))))</f>
        <v>59.296999999999997</v>
      </c>
      <c r="I655" s="33">
        <f t="shared" si="10"/>
        <v>22532.86</v>
      </c>
      <c r="J655" t="str">
        <f>VLOOKUP(C655,'REGION CLASSIFICATION'!$A$2:$B$67,2,FALSE)</f>
        <v>APAC</v>
      </c>
    </row>
    <row r="656" spans="1:10" x14ac:dyDescent="0.35">
      <c r="A656" s="13">
        <v>41634</v>
      </c>
      <c r="B656" s="2" t="s">
        <v>15</v>
      </c>
      <c r="C656" s="2" t="s">
        <v>36</v>
      </c>
      <c r="D656" s="16">
        <v>375</v>
      </c>
      <c r="E656" s="2" t="s">
        <v>9</v>
      </c>
      <c r="F656" s="2" t="s">
        <v>10</v>
      </c>
      <c r="G656" s="16">
        <v>18750</v>
      </c>
      <c r="H656" s="32">
        <f>IF(F656="USD",VLOOKUP(A656,'FOREX CONV'!$A$2:$F$871,2,FALSE),IF(F656="GBP",VLOOKUP(A656,'FOREX CONV'!$A$2:$F$871,3,FALSE),IF(F656="EUR",VLOOKUP(A656,'FOREX CONV'!$A$2:$F$871,4,FALSE),IF(F656="YEN",VLOOKUP(A656,'FOREX CONV'!$A$2:$F$871,5,FALSE),1))))</f>
        <v>61.975499999999997</v>
      </c>
      <c r="I656" s="33">
        <f t="shared" si="10"/>
        <v>1162040.625</v>
      </c>
      <c r="J656" t="str">
        <f>VLOOKUP(C656,'REGION CLASSIFICATION'!$A$2:$B$67,2,FALSE)</f>
        <v>EU</v>
      </c>
    </row>
    <row r="657" spans="1:10" x14ac:dyDescent="0.35">
      <c r="A657" s="13">
        <v>41621</v>
      </c>
      <c r="B657" s="2" t="s">
        <v>15</v>
      </c>
      <c r="C657" s="2" t="s">
        <v>36</v>
      </c>
      <c r="D657" s="16">
        <v>1000</v>
      </c>
      <c r="E657" s="2" t="s">
        <v>9</v>
      </c>
      <c r="F657" s="2" t="s">
        <v>10</v>
      </c>
      <c r="G657" s="16">
        <v>50000</v>
      </c>
      <c r="H657" s="32">
        <f>IF(F657="USD",VLOOKUP(A657,'FOREX CONV'!$A$2:$F$871,2,FALSE),IF(F657="GBP",VLOOKUP(A657,'FOREX CONV'!$A$2:$F$871,3,FALSE),IF(F657="EUR",VLOOKUP(A657,'FOREX CONV'!$A$2:$F$871,4,FALSE),IF(F657="YEN",VLOOKUP(A657,'FOREX CONV'!$A$2:$F$871,5,FALSE),1))))</f>
        <v>62.126600000000003</v>
      </c>
      <c r="I657" s="33">
        <f t="shared" si="10"/>
        <v>3106330</v>
      </c>
      <c r="J657" t="str">
        <f>VLOOKUP(C657,'REGION CLASSIFICATION'!$A$2:$B$67,2,FALSE)</f>
        <v>EU</v>
      </c>
    </row>
    <row r="658" spans="1:10" x14ac:dyDescent="0.35">
      <c r="A658" s="13">
        <v>41442</v>
      </c>
      <c r="B658" s="2" t="s">
        <v>15</v>
      </c>
      <c r="C658" s="2" t="s">
        <v>36</v>
      </c>
      <c r="D658" s="16">
        <v>1400</v>
      </c>
      <c r="E658" s="2" t="s">
        <v>9</v>
      </c>
      <c r="F658" s="2" t="s">
        <v>10</v>
      </c>
      <c r="G658" s="16">
        <v>70000</v>
      </c>
      <c r="H658" s="32">
        <f>IF(F658="USD",VLOOKUP(A658,'FOREX CONV'!$A$2:$F$871,2,FALSE),IF(F658="GBP",VLOOKUP(A658,'FOREX CONV'!$A$2:$F$871,3,FALSE),IF(F658="EUR",VLOOKUP(A658,'FOREX CONV'!$A$2:$F$871,4,FALSE),IF(F658="YEN",VLOOKUP(A658,'FOREX CONV'!$A$2:$F$871,5,FALSE),1))))</f>
        <v>57.731000000000002</v>
      </c>
      <c r="I658" s="33">
        <f t="shared" si="10"/>
        <v>4041170</v>
      </c>
      <c r="J658" t="str">
        <f>VLOOKUP(C658,'REGION CLASSIFICATION'!$A$2:$B$67,2,FALSE)</f>
        <v>EU</v>
      </c>
    </row>
    <row r="659" spans="1:10" x14ac:dyDescent="0.35">
      <c r="A659" s="13">
        <v>41695</v>
      </c>
      <c r="B659" s="2" t="s">
        <v>15</v>
      </c>
      <c r="C659" s="5" t="s">
        <v>36</v>
      </c>
      <c r="D659" s="17">
        <v>1000</v>
      </c>
      <c r="E659" s="5" t="s">
        <v>9</v>
      </c>
      <c r="F659" s="5" t="s">
        <v>10</v>
      </c>
      <c r="G659" s="17">
        <v>50000</v>
      </c>
      <c r="H659" s="32">
        <f>IF(F659="USD",VLOOKUP(A659,'FOREX CONV'!$A$2:$F$871,2,FALSE),IF(F659="GBP",VLOOKUP(A659,'FOREX CONV'!$A$2:$F$871,3,FALSE),IF(F659="EUR",VLOOKUP(A659,'FOREX CONV'!$A$2:$F$871,4,FALSE),IF(F659="YEN",VLOOKUP(A659,'FOREX CONV'!$A$2:$F$871,5,FALSE),1))))</f>
        <v>61.976500000000001</v>
      </c>
      <c r="I659" s="33">
        <f t="shared" si="10"/>
        <v>3098825</v>
      </c>
      <c r="J659" t="str">
        <f>VLOOKUP(C659,'REGION CLASSIFICATION'!$A$2:$B$67,2,FALSE)</f>
        <v>EU</v>
      </c>
    </row>
    <row r="660" spans="1:10" x14ac:dyDescent="0.35">
      <c r="A660" s="13">
        <v>41486</v>
      </c>
      <c r="B660" s="2" t="s">
        <v>15</v>
      </c>
      <c r="C660" s="2" t="s">
        <v>36</v>
      </c>
      <c r="D660" s="16">
        <v>2350</v>
      </c>
      <c r="E660" s="2" t="s">
        <v>9</v>
      </c>
      <c r="F660" s="2" t="s">
        <v>10</v>
      </c>
      <c r="G660" s="16">
        <v>117500</v>
      </c>
      <c r="H660" s="32">
        <f>IF(F660="USD",VLOOKUP(A660,'FOREX CONV'!$A$2:$F$871,2,FALSE),IF(F660="GBP",VLOOKUP(A660,'FOREX CONV'!$A$2:$F$871,3,FALSE),IF(F660="EUR",VLOOKUP(A660,'FOREX CONV'!$A$2:$F$871,4,FALSE),IF(F660="YEN",VLOOKUP(A660,'FOREX CONV'!$A$2:$F$871,5,FALSE),1))))</f>
        <v>61.115000000000002</v>
      </c>
      <c r="I660" s="33">
        <f t="shared" si="10"/>
        <v>7181012.5</v>
      </c>
      <c r="J660" t="str">
        <f>VLOOKUP(C660,'REGION CLASSIFICATION'!$A$2:$B$67,2,FALSE)</f>
        <v>EU</v>
      </c>
    </row>
    <row r="661" spans="1:10" x14ac:dyDescent="0.35">
      <c r="A661" s="13">
        <v>41695</v>
      </c>
      <c r="B661" s="2" t="s">
        <v>15</v>
      </c>
      <c r="C661" s="5" t="s">
        <v>36</v>
      </c>
      <c r="D661" s="17">
        <v>1400</v>
      </c>
      <c r="E661" s="5" t="s">
        <v>9</v>
      </c>
      <c r="F661" s="5" t="s">
        <v>10</v>
      </c>
      <c r="G661" s="17">
        <v>70000</v>
      </c>
      <c r="H661" s="32">
        <f>IF(F661="USD",VLOOKUP(A661,'FOREX CONV'!$A$2:$F$871,2,FALSE),IF(F661="GBP",VLOOKUP(A661,'FOREX CONV'!$A$2:$F$871,3,FALSE),IF(F661="EUR",VLOOKUP(A661,'FOREX CONV'!$A$2:$F$871,4,FALSE),IF(F661="YEN",VLOOKUP(A661,'FOREX CONV'!$A$2:$F$871,5,FALSE),1))))</f>
        <v>61.976500000000001</v>
      </c>
      <c r="I661" s="33">
        <f t="shared" si="10"/>
        <v>4338355</v>
      </c>
      <c r="J661" t="str">
        <f>VLOOKUP(C661,'REGION CLASSIFICATION'!$A$2:$B$67,2,FALSE)</f>
        <v>EU</v>
      </c>
    </row>
    <row r="662" spans="1:10" x14ac:dyDescent="0.35">
      <c r="A662" s="13">
        <v>41634</v>
      </c>
      <c r="B662" s="2" t="s">
        <v>15</v>
      </c>
      <c r="C662" s="2" t="s">
        <v>36</v>
      </c>
      <c r="D662" s="16">
        <v>1025</v>
      </c>
      <c r="E662" s="2" t="s">
        <v>9</v>
      </c>
      <c r="F662" s="2" t="s">
        <v>10</v>
      </c>
      <c r="G662" s="16">
        <v>51250</v>
      </c>
      <c r="H662" s="32">
        <f>IF(F662="USD",VLOOKUP(A662,'FOREX CONV'!$A$2:$F$871,2,FALSE),IF(F662="GBP",VLOOKUP(A662,'FOREX CONV'!$A$2:$F$871,3,FALSE),IF(F662="EUR",VLOOKUP(A662,'FOREX CONV'!$A$2:$F$871,4,FALSE),IF(F662="YEN",VLOOKUP(A662,'FOREX CONV'!$A$2:$F$871,5,FALSE),1))))</f>
        <v>61.975499999999997</v>
      </c>
      <c r="I662" s="33">
        <f t="shared" si="10"/>
        <v>3176244.375</v>
      </c>
      <c r="J662" t="str">
        <f>VLOOKUP(C662,'REGION CLASSIFICATION'!$A$2:$B$67,2,FALSE)</f>
        <v>EU</v>
      </c>
    </row>
    <row r="663" spans="1:10" x14ac:dyDescent="0.35">
      <c r="A663" s="13">
        <v>41394</v>
      </c>
      <c r="B663" s="2" t="s">
        <v>25</v>
      </c>
      <c r="C663" s="2" t="s">
        <v>37</v>
      </c>
      <c r="D663" s="16">
        <v>2000</v>
      </c>
      <c r="E663" s="2" t="s">
        <v>9</v>
      </c>
      <c r="F663" s="2" t="s">
        <v>10</v>
      </c>
      <c r="G663" s="16">
        <v>300000</v>
      </c>
      <c r="H663" s="32">
        <f>IF(F663="USD",VLOOKUP(A663,'FOREX CONV'!$A$2:$F$871,2,FALSE),IF(F663="GBP",VLOOKUP(A663,'FOREX CONV'!$A$2:$F$871,3,FALSE),IF(F663="EUR",VLOOKUP(A663,'FOREX CONV'!$A$2:$F$871,4,FALSE),IF(F663="YEN",VLOOKUP(A663,'FOREX CONV'!$A$2:$F$871,5,FALSE),1))))</f>
        <v>54.219000000000001</v>
      </c>
      <c r="I663" s="33">
        <f t="shared" si="10"/>
        <v>16265700</v>
      </c>
      <c r="J663" t="str">
        <f>VLOOKUP(C663,'REGION CLASSIFICATION'!$A$2:$B$67,2,FALSE)</f>
        <v>MENA</v>
      </c>
    </row>
    <row r="664" spans="1:10" x14ac:dyDescent="0.35">
      <c r="A664" s="13">
        <v>41455</v>
      </c>
      <c r="B664" s="2" t="s">
        <v>25</v>
      </c>
      <c r="C664" s="2" t="s">
        <v>37</v>
      </c>
      <c r="D664" s="16">
        <v>500</v>
      </c>
      <c r="E664" s="2" t="s">
        <v>9</v>
      </c>
      <c r="F664" s="2" t="s">
        <v>10</v>
      </c>
      <c r="G664" s="16">
        <v>42500</v>
      </c>
      <c r="H664" s="32">
        <f>IF(F664="USD",VLOOKUP(A664,'FOREX CONV'!$A$2:$F$871,2,FALSE),IF(F664="GBP",VLOOKUP(A664,'FOREX CONV'!$A$2:$F$871,3,FALSE),IF(F664="EUR",VLOOKUP(A664,'FOREX CONV'!$A$2:$F$871,4,FALSE),IF(F664="YEN",VLOOKUP(A664,'FOREX CONV'!$A$2:$F$871,5,FALSE),1))))</f>
        <v>59.6995</v>
      </c>
      <c r="I664" s="33">
        <f t="shared" si="10"/>
        <v>2537228.75</v>
      </c>
      <c r="J664" t="str">
        <f>VLOOKUP(C664,'REGION CLASSIFICATION'!$A$2:$B$67,2,FALSE)</f>
        <v>MENA</v>
      </c>
    </row>
    <row r="665" spans="1:10" x14ac:dyDescent="0.35">
      <c r="A665" s="13">
        <v>41455</v>
      </c>
      <c r="B665" s="2" t="s">
        <v>25</v>
      </c>
      <c r="C665" s="2" t="s">
        <v>37</v>
      </c>
      <c r="D665" s="16">
        <v>1000</v>
      </c>
      <c r="E665" s="2" t="s">
        <v>9</v>
      </c>
      <c r="F665" s="2" t="s">
        <v>10</v>
      </c>
      <c r="G665" s="16">
        <v>85000</v>
      </c>
      <c r="H665" s="32">
        <f>IF(F665="USD",VLOOKUP(A665,'FOREX CONV'!$A$2:$F$871,2,FALSE),IF(F665="GBP",VLOOKUP(A665,'FOREX CONV'!$A$2:$F$871,3,FALSE),IF(F665="EUR",VLOOKUP(A665,'FOREX CONV'!$A$2:$F$871,4,FALSE),IF(F665="YEN",VLOOKUP(A665,'FOREX CONV'!$A$2:$F$871,5,FALSE),1))))</f>
        <v>59.6995</v>
      </c>
      <c r="I665" s="33">
        <f t="shared" si="10"/>
        <v>5074457.5</v>
      </c>
      <c r="J665" t="str">
        <f>VLOOKUP(C665,'REGION CLASSIFICATION'!$A$2:$B$67,2,FALSE)</f>
        <v>MENA</v>
      </c>
    </row>
    <row r="666" spans="1:10" x14ac:dyDescent="0.35">
      <c r="A666" s="13">
        <v>41449</v>
      </c>
      <c r="B666" s="2" t="s">
        <v>7</v>
      </c>
      <c r="C666" s="2" t="s">
        <v>37</v>
      </c>
      <c r="D666" s="16">
        <v>400</v>
      </c>
      <c r="E666" s="2" t="s">
        <v>9</v>
      </c>
      <c r="F666" s="2" t="s">
        <v>10</v>
      </c>
      <c r="G666" s="16">
        <v>12800</v>
      </c>
      <c r="H666" s="32">
        <f>IF(F666="USD",VLOOKUP(A666,'FOREX CONV'!$A$2:$F$871,2,FALSE),IF(F666="GBP",VLOOKUP(A666,'FOREX CONV'!$A$2:$F$871,3,FALSE),IF(F666="EUR",VLOOKUP(A666,'FOREX CONV'!$A$2:$F$871,4,FALSE),IF(F666="YEN",VLOOKUP(A666,'FOREX CONV'!$A$2:$F$871,5,FALSE),1))))</f>
        <v>59.734000000000002</v>
      </c>
      <c r="I666" s="33">
        <f t="shared" si="10"/>
        <v>764595.20000000007</v>
      </c>
      <c r="J666" t="str">
        <f>VLOOKUP(C666,'REGION CLASSIFICATION'!$A$2:$B$67,2,FALSE)</f>
        <v>MENA</v>
      </c>
    </row>
    <row r="667" spans="1:10" x14ac:dyDescent="0.35">
      <c r="A667" s="13">
        <v>41655</v>
      </c>
      <c r="B667" s="2" t="s">
        <v>7</v>
      </c>
      <c r="C667" s="5" t="s">
        <v>37</v>
      </c>
      <c r="D667" s="17">
        <v>500</v>
      </c>
      <c r="E667" s="5" t="s">
        <v>9</v>
      </c>
      <c r="F667" s="5" t="s">
        <v>10</v>
      </c>
      <c r="G667" s="17">
        <v>16500</v>
      </c>
      <c r="H667" s="32">
        <f>IF(F667="USD",VLOOKUP(A667,'FOREX CONV'!$A$2:$F$871,2,FALSE),IF(F667="GBP",VLOOKUP(A667,'FOREX CONV'!$A$2:$F$871,3,FALSE),IF(F667="EUR",VLOOKUP(A667,'FOREX CONV'!$A$2:$F$871,4,FALSE),IF(F667="YEN",VLOOKUP(A667,'FOREX CONV'!$A$2:$F$871,5,FALSE),1))))</f>
        <v>61.532499999999999</v>
      </c>
      <c r="I667" s="33">
        <f t="shared" si="10"/>
        <v>1015286.25</v>
      </c>
      <c r="J667" t="str">
        <f>VLOOKUP(C667,'REGION CLASSIFICATION'!$A$2:$B$67,2,FALSE)</f>
        <v>MENA</v>
      </c>
    </row>
    <row r="668" spans="1:10" x14ac:dyDescent="0.35">
      <c r="A668" s="13">
        <v>41454</v>
      </c>
      <c r="B668" s="2" t="s">
        <v>7</v>
      </c>
      <c r="C668" s="2" t="s">
        <v>38</v>
      </c>
      <c r="D668" s="16">
        <v>600</v>
      </c>
      <c r="E668" s="2" t="s">
        <v>9</v>
      </c>
      <c r="F668" s="2" t="s">
        <v>10</v>
      </c>
      <c r="G668" s="16">
        <v>19800</v>
      </c>
      <c r="H668" s="32">
        <f>IF(F668="USD",VLOOKUP(A668,'FOREX CONV'!$A$2:$F$871,2,FALSE),IF(F668="GBP",VLOOKUP(A668,'FOREX CONV'!$A$2:$F$871,3,FALSE),IF(F668="EUR",VLOOKUP(A668,'FOREX CONV'!$A$2:$F$871,4,FALSE),IF(F668="YEN",VLOOKUP(A668,'FOREX CONV'!$A$2:$F$871,5,FALSE),1))))</f>
        <v>59.6995</v>
      </c>
      <c r="I668" s="33">
        <f t="shared" si="10"/>
        <v>1182050.1000000001</v>
      </c>
      <c r="J668" t="str">
        <f>VLOOKUP(C668,'REGION CLASSIFICATION'!$A$2:$B$67,2,FALSE)</f>
        <v>MENA</v>
      </c>
    </row>
    <row r="669" spans="1:10" x14ac:dyDescent="0.35">
      <c r="A669" s="13">
        <v>41500</v>
      </c>
      <c r="B669" s="2" t="s">
        <v>13</v>
      </c>
      <c r="C669" s="2" t="s">
        <v>38</v>
      </c>
      <c r="D669" s="16">
        <v>5</v>
      </c>
      <c r="E669" s="2" t="s">
        <v>9</v>
      </c>
      <c r="F669" s="2" t="s">
        <v>10</v>
      </c>
      <c r="G669" s="16">
        <v>1500</v>
      </c>
      <c r="H669" s="32">
        <f>IF(F669="USD",VLOOKUP(A669,'FOREX CONV'!$A$2:$F$871,2,FALSE),IF(F669="GBP",VLOOKUP(A669,'FOREX CONV'!$A$2:$F$871,3,FALSE),IF(F669="EUR",VLOOKUP(A669,'FOREX CONV'!$A$2:$F$871,4,FALSE),IF(F669="YEN",VLOOKUP(A669,'FOREX CONV'!$A$2:$F$871,5,FALSE),1))))</f>
        <v>61.515999999999998</v>
      </c>
      <c r="I669" s="33">
        <f t="shared" si="10"/>
        <v>92274</v>
      </c>
      <c r="J669" t="str">
        <f>VLOOKUP(C669,'REGION CLASSIFICATION'!$A$2:$B$67,2,FALSE)</f>
        <v>MENA</v>
      </c>
    </row>
    <row r="670" spans="1:10" x14ac:dyDescent="0.35">
      <c r="A670" s="13">
        <v>41690</v>
      </c>
      <c r="B670" s="2" t="s">
        <v>7</v>
      </c>
      <c r="C670" s="5" t="s">
        <v>38</v>
      </c>
      <c r="D670" s="17">
        <v>500</v>
      </c>
      <c r="E670" s="5" t="s">
        <v>9</v>
      </c>
      <c r="F670" s="5" t="s">
        <v>10</v>
      </c>
      <c r="G670" s="17">
        <v>15500</v>
      </c>
      <c r="H670" s="32">
        <f>IF(F670="USD",VLOOKUP(A670,'FOREX CONV'!$A$2:$F$871,2,FALSE),IF(F670="GBP",VLOOKUP(A670,'FOREX CONV'!$A$2:$F$871,3,FALSE),IF(F670="EUR",VLOOKUP(A670,'FOREX CONV'!$A$2:$F$871,4,FALSE),IF(F670="YEN",VLOOKUP(A670,'FOREX CONV'!$A$2:$F$871,5,FALSE),1))))</f>
        <v>62.284300000000002</v>
      </c>
      <c r="I670" s="33">
        <f t="shared" si="10"/>
        <v>965406.65</v>
      </c>
      <c r="J670" t="str">
        <f>VLOOKUP(C670,'REGION CLASSIFICATION'!$A$2:$B$67,2,FALSE)</f>
        <v>MENA</v>
      </c>
    </row>
    <row r="671" spans="1:10" x14ac:dyDescent="0.35">
      <c r="A671" s="13">
        <v>41608</v>
      </c>
      <c r="B671" s="2" t="s">
        <v>7</v>
      </c>
      <c r="C671" s="2" t="s">
        <v>38</v>
      </c>
      <c r="D671" s="16">
        <v>2000</v>
      </c>
      <c r="E671" s="2" t="s">
        <v>9</v>
      </c>
      <c r="F671" s="2" t="s">
        <v>10</v>
      </c>
      <c r="G671" s="16">
        <v>64000</v>
      </c>
      <c r="H671" s="32">
        <f>IF(F671="USD",VLOOKUP(A671,'FOREX CONV'!$A$2:$F$871,2,FALSE),IF(F671="GBP",VLOOKUP(A671,'FOREX CONV'!$A$2:$F$871,3,FALSE),IF(F671="EUR",VLOOKUP(A671,'FOREX CONV'!$A$2:$F$871,4,FALSE),IF(F671="YEN",VLOOKUP(A671,'FOREX CONV'!$A$2:$F$871,5,FALSE),1))))</f>
        <v>62.394799999999996</v>
      </c>
      <c r="I671" s="33">
        <f t="shared" si="10"/>
        <v>3993267.1999999997</v>
      </c>
      <c r="J671" t="str">
        <f>VLOOKUP(C671,'REGION CLASSIFICATION'!$A$2:$B$67,2,FALSE)</f>
        <v>MENA</v>
      </c>
    </row>
    <row r="672" spans="1:10" x14ac:dyDescent="0.35">
      <c r="A672" s="13">
        <v>41634</v>
      </c>
      <c r="B672" s="2" t="s">
        <v>7</v>
      </c>
      <c r="C672" s="2" t="s">
        <v>38</v>
      </c>
      <c r="D672" s="16">
        <v>500</v>
      </c>
      <c r="E672" s="2" t="s">
        <v>9</v>
      </c>
      <c r="F672" s="2" t="s">
        <v>10</v>
      </c>
      <c r="G672" s="16">
        <v>16250</v>
      </c>
      <c r="H672" s="32">
        <f>IF(F672="USD",VLOOKUP(A672,'FOREX CONV'!$A$2:$F$871,2,FALSE),IF(F672="GBP",VLOOKUP(A672,'FOREX CONV'!$A$2:$F$871,3,FALSE),IF(F672="EUR",VLOOKUP(A672,'FOREX CONV'!$A$2:$F$871,4,FALSE),IF(F672="YEN",VLOOKUP(A672,'FOREX CONV'!$A$2:$F$871,5,FALSE),1))))</f>
        <v>61.975499999999997</v>
      </c>
      <c r="I672" s="33">
        <f t="shared" si="10"/>
        <v>1007101.875</v>
      </c>
      <c r="J672" t="str">
        <f>VLOOKUP(C672,'REGION CLASSIFICATION'!$A$2:$B$67,2,FALSE)</f>
        <v>MENA</v>
      </c>
    </row>
    <row r="673" spans="1:10" x14ac:dyDescent="0.35">
      <c r="A673" s="13">
        <v>41446</v>
      </c>
      <c r="B673" s="2" t="s">
        <v>7</v>
      </c>
      <c r="C673" s="2" t="s">
        <v>38</v>
      </c>
      <c r="D673" s="16">
        <v>350</v>
      </c>
      <c r="E673" s="2" t="s">
        <v>9</v>
      </c>
      <c r="F673" s="2" t="s">
        <v>10</v>
      </c>
      <c r="G673" s="16">
        <v>11550</v>
      </c>
      <c r="H673" s="32">
        <f>IF(F673="USD",VLOOKUP(A673,'FOREX CONV'!$A$2:$F$871,2,FALSE),IF(F673="GBP",VLOOKUP(A673,'FOREX CONV'!$A$2:$F$871,3,FALSE),IF(F673="EUR",VLOOKUP(A673,'FOREX CONV'!$A$2:$F$871,4,FALSE),IF(F673="YEN",VLOOKUP(A673,'FOREX CONV'!$A$2:$F$871,5,FALSE),1))))</f>
        <v>59.350499999999997</v>
      </c>
      <c r="I673" s="33">
        <f t="shared" si="10"/>
        <v>685498.27499999991</v>
      </c>
      <c r="J673" t="str">
        <f>VLOOKUP(C673,'REGION CLASSIFICATION'!$A$2:$B$67,2,FALSE)</f>
        <v>MENA</v>
      </c>
    </row>
    <row r="674" spans="1:10" x14ac:dyDescent="0.35">
      <c r="A674" s="13">
        <v>41639</v>
      </c>
      <c r="B674" s="2" t="s">
        <v>7</v>
      </c>
      <c r="C674" s="2" t="s">
        <v>38</v>
      </c>
      <c r="D674" s="16">
        <v>800</v>
      </c>
      <c r="E674" s="2" t="s">
        <v>9</v>
      </c>
      <c r="F674" s="2" t="s">
        <v>10</v>
      </c>
      <c r="G674" s="16">
        <v>26400</v>
      </c>
      <c r="H674" s="32">
        <f>IF(F674="USD",VLOOKUP(A674,'FOREX CONV'!$A$2:$F$871,2,FALSE),IF(F674="GBP",VLOOKUP(A674,'FOREX CONV'!$A$2:$F$871,3,FALSE),IF(F674="EUR",VLOOKUP(A674,'FOREX CONV'!$A$2:$F$871,4,FALSE),IF(F674="YEN",VLOOKUP(A674,'FOREX CONV'!$A$2:$F$871,5,FALSE),1))))</f>
        <v>61.896999999999998</v>
      </c>
      <c r="I674" s="33">
        <f t="shared" si="10"/>
        <v>1634080.8</v>
      </c>
      <c r="J674" t="str">
        <f>VLOOKUP(C674,'REGION CLASSIFICATION'!$A$2:$B$67,2,FALSE)</f>
        <v>MENA</v>
      </c>
    </row>
    <row r="675" spans="1:10" x14ac:dyDescent="0.35">
      <c r="A675" s="13">
        <v>41729</v>
      </c>
      <c r="B675" s="2" t="s">
        <v>11</v>
      </c>
      <c r="C675" s="6" t="s">
        <v>38</v>
      </c>
      <c r="D675" s="18">
        <v>20</v>
      </c>
      <c r="E675" s="6" t="s">
        <v>9</v>
      </c>
      <c r="F675" s="6" t="s">
        <v>10</v>
      </c>
      <c r="G675" s="18">
        <v>6000</v>
      </c>
      <c r="H675" s="32">
        <f>IF(F675="USD",VLOOKUP(A675,'FOREX CONV'!$A$2:$F$871,2,FALSE),IF(F675="GBP",VLOOKUP(A675,'FOREX CONV'!$A$2:$F$871,3,FALSE),IF(F675="EUR",VLOOKUP(A675,'FOREX CONV'!$A$2:$F$871,4,FALSE),IF(F675="YEN",VLOOKUP(A675,'FOREX CONV'!$A$2:$F$871,5,FALSE),1))))</f>
        <v>60.099800000000002</v>
      </c>
      <c r="I675" s="33">
        <f t="shared" si="10"/>
        <v>360598.8</v>
      </c>
      <c r="J675" t="str">
        <f>VLOOKUP(C675,'REGION CLASSIFICATION'!$A$2:$B$67,2,FALSE)</f>
        <v>MENA</v>
      </c>
    </row>
    <row r="676" spans="1:10" x14ac:dyDescent="0.35">
      <c r="A676" s="13">
        <v>41729</v>
      </c>
      <c r="B676" s="2" t="s">
        <v>15</v>
      </c>
      <c r="C676" s="6" t="s">
        <v>39</v>
      </c>
      <c r="D676" s="18">
        <v>1000</v>
      </c>
      <c r="E676" s="6" t="s">
        <v>9</v>
      </c>
      <c r="F676" s="6" t="s">
        <v>10</v>
      </c>
      <c r="G676" s="18">
        <v>50000</v>
      </c>
      <c r="H676" s="32">
        <f>IF(F676="USD",VLOOKUP(A676,'FOREX CONV'!$A$2:$F$871,2,FALSE),IF(F676="GBP",VLOOKUP(A676,'FOREX CONV'!$A$2:$F$871,3,FALSE),IF(F676="EUR",VLOOKUP(A676,'FOREX CONV'!$A$2:$F$871,4,FALSE),IF(F676="YEN",VLOOKUP(A676,'FOREX CONV'!$A$2:$F$871,5,FALSE),1))))</f>
        <v>60.099800000000002</v>
      </c>
      <c r="I676" s="33">
        <f t="shared" si="10"/>
        <v>3004990</v>
      </c>
      <c r="J676" t="str">
        <f>VLOOKUP(C676,'REGION CLASSIFICATION'!$A$2:$B$67,2,FALSE)</f>
        <v>APAC</v>
      </c>
    </row>
    <row r="677" spans="1:10" x14ac:dyDescent="0.35">
      <c r="A677" s="13">
        <v>41425</v>
      </c>
      <c r="B677" s="2" t="s">
        <v>11</v>
      </c>
      <c r="C677" s="2" t="s">
        <v>40</v>
      </c>
      <c r="D677" s="16">
        <v>5</v>
      </c>
      <c r="E677" s="2" t="s">
        <v>9</v>
      </c>
      <c r="F677" s="2" t="s">
        <v>10</v>
      </c>
      <c r="G677" s="16">
        <v>1375</v>
      </c>
      <c r="H677" s="32">
        <f>IF(F677="USD",VLOOKUP(A677,'FOREX CONV'!$A$2:$F$871,2,FALSE),IF(F677="GBP",VLOOKUP(A677,'FOREX CONV'!$A$2:$F$871,3,FALSE),IF(F677="EUR",VLOOKUP(A677,'FOREX CONV'!$A$2:$F$871,4,FALSE),IF(F677="YEN",VLOOKUP(A677,'FOREX CONV'!$A$2:$F$871,5,FALSE),1))))</f>
        <v>56.495800000000003</v>
      </c>
      <c r="I677" s="33">
        <f t="shared" si="10"/>
        <v>77681.725000000006</v>
      </c>
      <c r="J677" t="str">
        <f>VLOOKUP(C677,'REGION CLASSIFICATION'!$A$2:$B$67,2,FALSE)</f>
        <v>MENA</v>
      </c>
    </row>
    <row r="678" spans="1:10" x14ac:dyDescent="0.35">
      <c r="A678" s="13">
        <v>41403</v>
      </c>
      <c r="B678" s="2" t="s">
        <v>11</v>
      </c>
      <c r="C678" s="2" t="s">
        <v>40</v>
      </c>
      <c r="D678" s="16">
        <v>5</v>
      </c>
      <c r="E678" s="2" t="s">
        <v>9</v>
      </c>
      <c r="F678" s="2" t="s">
        <v>10</v>
      </c>
      <c r="G678" s="16">
        <v>1375</v>
      </c>
      <c r="H678" s="32">
        <f>IF(F678="USD",VLOOKUP(A678,'FOREX CONV'!$A$2:$F$871,2,FALSE),IF(F678="GBP",VLOOKUP(A678,'FOREX CONV'!$A$2:$F$871,3,FALSE),IF(F678="EUR",VLOOKUP(A678,'FOREX CONV'!$A$2:$F$871,4,FALSE),IF(F678="YEN",VLOOKUP(A678,'FOREX CONV'!$A$2:$F$871,5,FALSE),1))))</f>
        <v>66.043000000000006</v>
      </c>
      <c r="I678" s="33">
        <f t="shared" si="10"/>
        <v>90809.125000000015</v>
      </c>
      <c r="J678" t="str">
        <f>VLOOKUP(C678,'REGION CLASSIFICATION'!$A$2:$B$67,2,FALSE)</f>
        <v>MENA</v>
      </c>
    </row>
    <row r="679" spans="1:10" x14ac:dyDescent="0.35">
      <c r="A679" s="13">
        <v>41667</v>
      </c>
      <c r="B679" s="2" t="s">
        <v>7</v>
      </c>
      <c r="C679" s="5" t="s">
        <v>41</v>
      </c>
      <c r="D679" s="17">
        <v>325</v>
      </c>
      <c r="E679" s="5" t="s">
        <v>9</v>
      </c>
      <c r="F679" s="5" t="s">
        <v>10</v>
      </c>
      <c r="G679" s="17">
        <v>13650</v>
      </c>
      <c r="H679" s="32">
        <f>IF(F679="USD",VLOOKUP(A679,'FOREX CONV'!$A$2:$F$871,2,FALSE),IF(F679="GBP",VLOOKUP(A679,'FOREX CONV'!$A$2:$F$871,3,FALSE),IF(F679="EUR",VLOOKUP(A679,'FOREX CONV'!$A$2:$F$871,4,FALSE),IF(F679="YEN",VLOOKUP(A679,'FOREX CONV'!$A$2:$F$871,5,FALSE),1))))</f>
        <v>62.989800000000002</v>
      </c>
      <c r="I679" s="33">
        <f t="shared" si="10"/>
        <v>859810.77</v>
      </c>
      <c r="J679" t="str">
        <f>VLOOKUP(C679,'REGION CLASSIFICATION'!$A$2:$B$67,2,FALSE)</f>
        <v>EU</v>
      </c>
    </row>
    <row r="680" spans="1:10" x14ac:dyDescent="0.35">
      <c r="A680" s="13">
        <v>41515</v>
      </c>
      <c r="B680" s="2" t="s">
        <v>13</v>
      </c>
      <c r="C680" s="2" t="s">
        <v>41</v>
      </c>
      <c r="D680" s="16">
        <v>50</v>
      </c>
      <c r="E680" s="2" t="s">
        <v>9</v>
      </c>
      <c r="F680" s="2" t="s">
        <v>10</v>
      </c>
      <c r="G680" s="16">
        <v>9900</v>
      </c>
      <c r="H680" s="32">
        <f>IF(F680="USD",VLOOKUP(A680,'FOREX CONV'!$A$2:$F$871,2,FALSE),IF(F680="GBP",VLOOKUP(A680,'FOREX CONV'!$A$2:$F$871,3,FALSE),IF(F680="EUR",VLOOKUP(A680,'FOREX CONV'!$A$2:$F$871,4,FALSE),IF(F680="YEN",VLOOKUP(A680,'FOREX CONV'!$A$2:$F$871,5,FALSE),1))))</f>
        <v>67.706000000000003</v>
      </c>
      <c r="I680" s="33">
        <f t="shared" si="10"/>
        <v>670289.4</v>
      </c>
      <c r="J680" t="str">
        <f>VLOOKUP(C680,'REGION CLASSIFICATION'!$A$2:$B$67,2,FALSE)</f>
        <v>EU</v>
      </c>
    </row>
    <row r="681" spans="1:10" x14ac:dyDescent="0.35">
      <c r="A681" s="13">
        <v>41682</v>
      </c>
      <c r="B681" s="2" t="s">
        <v>7</v>
      </c>
      <c r="C681" s="5" t="s">
        <v>41</v>
      </c>
      <c r="D681" s="17">
        <v>100</v>
      </c>
      <c r="E681" s="5" t="s">
        <v>9</v>
      </c>
      <c r="F681" s="5" t="s">
        <v>10</v>
      </c>
      <c r="G681" s="17">
        <v>4000</v>
      </c>
      <c r="H681" s="32">
        <f>IF(F681="USD",VLOOKUP(A681,'FOREX CONV'!$A$2:$F$871,2,FALSE),IF(F681="GBP",VLOOKUP(A681,'FOREX CONV'!$A$2:$F$871,3,FALSE),IF(F681="EUR",VLOOKUP(A681,'FOREX CONV'!$A$2:$F$871,4,FALSE),IF(F681="YEN",VLOOKUP(A681,'FOREX CONV'!$A$2:$F$871,5,FALSE),1))))</f>
        <v>61.9255</v>
      </c>
      <c r="I681" s="33">
        <f t="shared" si="10"/>
        <v>247702</v>
      </c>
      <c r="J681" t="str">
        <f>VLOOKUP(C681,'REGION CLASSIFICATION'!$A$2:$B$67,2,FALSE)</f>
        <v>EU</v>
      </c>
    </row>
    <row r="682" spans="1:10" x14ac:dyDescent="0.35">
      <c r="A682" s="13">
        <v>41598</v>
      </c>
      <c r="B682" s="2" t="s">
        <v>7</v>
      </c>
      <c r="C682" s="2" t="s">
        <v>41</v>
      </c>
      <c r="D682" s="16">
        <v>150</v>
      </c>
      <c r="E682" s="2" t="s">
        <v>9</v>
      </c>
      <c r="F682" s="2" t="s">
        <v>10</v>
      </c>
      <c r="G682" s="16">
        <v>6300</v>
      </c>
      <c r="H682" s="32">
        <f>IF(F682="USD",VLOOKUP(A682,'FOREX CONV'!$A$2:$F$871,2,FALSE),IF(F682="GBP",VLOOKUP(A682,'FOREX CONV'!$A$2:$F$871,3,FALSE),IF(F682="EUR",VLOOKUP(A682,'FOREX CONV'!$A$2:$F$871,4,FALSE),IF(F682="YEN",VLOOKUP(A682,'FOREX CONV'!$A$2:$F$871,5,FALSE),1))))</f>
        <v>62.558</v>
      </c>
      <c r="I682" s="33">
        <f t="shared" si="10"/>
        <v>394115.4</v>
      </c>
      <c r="J682" t="str">
        <f>VLOOKUP(C682,'REGION CLASSIFICATION'!$A$2:$B$67,2,FALSE)</f>
        <v>EU</v>
      </c>
    </row>
    <row r="683" spans="1:10" x14ac:dyDescent="0.35">
      <c r="A683" s="13">
        <v>41729</v>
      </c>
      <c r="B683" s="2" t="s">
        <v>13</v>
      </c>
      <c r="C683" s="6" t="s">
        <v>41</v>
      </c>
      <c r="D683" s="18">
        <v>25</v>
      </c>
      <c r="E683" s="6" t="s">
        <v>9</v>
      </c>
      <c r="F683" s="6" t="s">
        <v>10</v>
      </c>
      <c r="G683" s="18">
        <v>4950</v>
      </c>
      <c r="H683" s="32">
        <f>IF(F683="USD",VLOOKUP(A683,'FOREX CONV'!$A$2:$F$871,2,FALSE),IF(F683="GBP",VLOOKUP(A683,'FOREX CONV'!$A$2:$F$871,3,FALSE),IF(F683="EUR",VLOOKUP(A683,'FOREX CONV'!$A$2:$F$871,4,FALSE),IF(F683="YEN",VLOOKUP(A683,'FOREX CONV'!$A$2:$F$871,5,FALSE),1))))</f>
        <v>60.099800000000002</v>
      </c>
      <c r="I683" s="33">
        <f t="shared" si="10"/>
        <v>297494.01</v>
      </c>
      <c r="J683" t="str">
        <f>VLOOKUP(C683,'REGION CLASSIFICATION'!$A$2:$B$67,2,FALSE)</f>
        <v>EU</v>
      </c>
    </row>
    <row r="684" spans="1:10" x14ac:dyDescent="0.35">
      <c r="A684" s="13">
        <v>41509</v>
      </c>
      <c r="B684" s="2" t="s">
        <v>7</v>
      </c>
      <c r="C684" s="2" t="s">
        <v>41</v>
      </c>
      <c r="D684" s="16">
        <v>125</v>
      </c>
      <c r="E684" s="2" t="s">
        <v>9</v>
      </c>
      <c r="F684" s="2" t="s">
        <v>10</v>
      </c>
      <c r="G684" s="16">
        <v>5250</v>
      </c>
      <c r="H684" s="32">
        <f>IF(F684="USD",VLOOKUP(A684,'FOREX CONV'!$A$2:$F$871,2,FALSE),IF(F684="GBP",VLOOKUP(A684,'FOREX CONV'!$A$2:$F$871,3,FALSE),IF(F684="EUR",VLOOKUP(A684,'FOREX CONV'!$A$2:$F$871,4,FALSE),IF(F684="YEN",VLOOKUP(A684,'FOREX CONV'!$A$2:$F$871,5,FALSE),1))))</f>
        <v>64.688000000000002</v>
      </c>
      <c r="I684" s="33">
        <f t="shared" si="10"/>
        <v>339612</v>
      </c>
      <c r="J684" t="str">
        <f>VLOOKUP(C684,'REGION CLASSIFICATION'!$A$2:$B$67,2,FALSE)</f>
        <v>EU</v>
      </c>
    </row>
    <row r="685" spans="1:10" x14ac:dyDescent="0.35">
      <c r="A685" s="13">
        <v>41667</v>
      </c>
      <c r="B685" s="2" t="s">
        <v>7</v>
      </c>
      <c r="C685" s="5" t="s">
        <v>41</v>
      </c>
      <c r="D685" s="17">
        <v>375</v>
      </c>
      <c r="E685" s="5" t="s">
        <v>9</v>
      </c>
      <c r="F685" s="5" t="s">
        <v>10</v>
      </c>
      <c r="G685" s="17">
        <v>14362.5</v>
      </c>
      <c r="H685" s="32">
        <f>IF(F685="USD",VLOOKUP(A685,'FOREX CONV'!$A$2:$F$871,2,FALSE),IF(F685="GBP",VLOOKUP(A685,'FOREX CONV'!$A$2:$F$871,3,FALSE),IF(F685="EUR",VLOOKUP(A685,'FOREX CONV'!$A$2:$F$871,4,FALSE),IF(F685="YEN",VLOOKUP(A685,'FOREX CONV'!$A$2:$F$871,5,FALSE),1))))</f>
        <v>62.989800000000002</v>
      </c>
      <c r="I685" s="33">
        <f t="shared" si="10"/>
        <v>904691.00250000006</v>
      </c>
      <c r="J685" t="str">
        <f>VLOOKUP(C685,'REGION CLASSIFICATION'!$A$2:$B$67,2,FALSE)</f>
        <v>EU</v>
      </c>
    </row>
    <row r="686" spans="1:10" x14ac:dyDescent="0.35">
      <c r="A686" s="13">
        <v>41467</v>
      </c>
      <c r="B686" s="2" t="s">
        <v>7</v>
      </c>
      <c r="C686" s="2" t="s">
        <v>42</v>
      </c>
      <c r="D686" s="16">
        <v>250</v>
      </c>
      <c r="E686" s="2" t="s">
        <v>9</v>
      </c>
      <c r="F686" s="2" t="s">
        <v>10</v>
      </c>
      <c r="G686" s="16">
        <v>8000</v>
      </c>
      <c r="H686" s="32">
        <f>IF(F686="USD",VLOOKUP(A686,'FOREX CONV'!$A$2:$F$871,2,FALSE),IF(F686="GBP",VLOOKUP(A686,'FOREX CONV'!$A$2:$F$871,3,FALSE),IF(F686="EUR",VLOOKUP(A686,'FOREX CONV'!$A$2:$F$871,4,FALSE),IF(F686="YEN",VLOOKUP(A686,'FOREX CONV'!$A$2:$F$871,5,FALSE),1))))</f>
        <v>62.573999999999998</v>
      </c>
      <c r="I686" s="33">
        <f t="shared" si="10"/>
        <v>500592</v>
      </c>
      <c r="J686" t="str">
        <f>VLOOKUP(C686,'REGION CLASSIFICATION'!$A$2:$B$67,2,FALSE)</f>
        <v>APAC</v>
      </c>
    </row>
    <row r="687" spans="1:10" x14ac:dyDescent="0.35">
      <c r="A687" s="13">
        <v>41683</v>
      </c>
      <c r="B687" s="2" t="s">
        <v>7</v>
      </c>
      <c r="C687" s="5" t="s">
        <v>42</v>
      </c>
      <c r="D687" s="17">
        <v>250</v>
      </c>
      <c r="E687" s="5" t="s">
        <v>9</v>
      </c>
      <c r="F687" s="5" t="s">
        <v>10</v>
      </c>
      <c r="G687" s="17">
        <v>8000</v>
      </c>
      <c r="H687" s="32">
        <f>IF(F687="USD",VLOOKUP(A687,'FOREX CONV'!$A$2:$F$871,2,FALSE),IF(F687="GBP",VLOOKUP(A687,'FOREX CONV'!$A$2:$F$871,3,FALSE),IF(F687="EUR",VLOOKUP(A687,'FOREX CONV'!$A$2:$F$871,4,FALSE),IF(F687="YEN",VLOOKUP(A687,'FOREX CONV'!$A$2:$F$871,5,FALSE),1))))</f>
        <v>62.272500000000001</v>
      </c>
      <c r="I687" s="33">
        <f t="shared" si="10"/>
        <v>498180</v>
      </c>
      <c r="J687" t="str">
        <f>VLOOKUP(C687,'REGION CLASSIFICATION'!$A$2:$B$67,2,FALSE)</f>
        <v>APAC</v>
      </c>
    </row>
    <row r="688" spans="1:10" x14ac:dyDescent="0.35">
      <c r="A688" s="13">
        <v>41424</v>
      </c>
      <c r="B688" s="2" t="s">
        <v>15</v>
      </c>
      <c r="C688" s="2" t="s">
        <v>43</v>
      </c>
      <c r="D688" s="16">
        <v>5000</v>
      </c>
      <c r="E688" s="2" t="s">
        <v>9</v>
      </c>
      <c r="F688" s="2" t="s">
        <v>10</v>
      </c>
      <c r="G688" s="16">
        <v>207500</v>
      </c>
      <c r="H688" s="32">
        <f>IF(F688="USD",VLOOKUP(A688,'FOREX CONV'!$A$2:$F$871,2,FALSE),IF(F688="GBP",VLOOKUP(A688,'FOREX CONV'!$A$2:$F$871,3,FALSE),IF(F688="EUR",VLOOKUP(A688,'FOREX CONV'!$A$2:$F$871,4,FALSE),IF(F688="YEN",VLOOKUP(A688,'FOREX CONV'!$A$2:$F$871,5,FALSE),1))))</f>
        <v>56.099499999999999</v>
      </c>
      <c r="I688" s="33">
        <f t="shared" si="10"/>
        <v>11640646.25</v>
      </c>
      <c r="J688" t="str">
        <f>VLOOKUP(C688,'REGION CLASSIFICATION'!$A$2:$B$67,2,FALSE)</f>
        <v>EU</v>
      </c>
    </row>
    <row r="689" spans="1:10" x14ac:dyDescent="0.35">
      <c r="A689" s="13">
        <v>41698</v>
      </c>
      <c r="B689" s="2" t="s">
        <v>25</v>
      </c>
      <c r="C689" s="5" t="s">
        <v>43</v>
      </c>
      <c r="D689" s="17">
        <v>173</v>
      </c>
      <c r="E689" s="5" t="s">
        <v>9</v>
      </c>
      <c r="F689" s="5" t="s">
        <v>10</v>
      </c>
      <c r="G689" s="17">
        <v>22490</v>
      </c>
      <c r="H689" s="32">
        <f>IF(F689="USD",VLOOKUP(A689,'FOREX CONV'!$A$2:$F$871,2,FALSE),IF(F689="GBP",VLOOKUP(A689,'FOREX CONV'!$A$2:$F$871,3,FALSE),IF(F689="EUR",VLOOKUP(A689,'FOREX CONV'!$A$2:$F$871,4,FALSE),IF(F689="YEN",VLOOKUP(A689,'FOREX CONV'!$A$2:$F$871,5,FALSE),1))))</f>
        <v>62.072000000000003</v>
      </c>
      <c r="I689" s="33">
        <f t="shared" si="10"/>
        <v>1395999.28</v>
      </c>
      <c r="J689" t="str">
        <f>VLOOKUP(C689,'REGION CLASSIFICATION'!$A$2:$B$67,2,FALSE)</f>
        <v>EU</v>
      </c>
    </row>
    <row r="690" spans="1:10" x14ac:dyDescent="0.35">
      <c r="A690" s="13">
        <v>41726</v>
      </c>
      <c r="B690" s="2" t="s">
        <v>25</v>
      </c>
      <c r="C690" s="6" t="s">
        <v>43</v>
      </c>
      <c r="D690" s="18">
        <v>2199</v>
      </c>
      <c r="E690" s="6" t="s">
        <v>9</v>
      </c>
      <c r="F690" s="6" t="s">
        <v>10</v>
      </c>
      <c r="G690" s="18">
        <v>248487</v>
      </c>
      <c r="H690" s="32">
        <f>IF(F690="USD",VLOOKUP(A690,'FOREX CONV'!$A$2:$F$871,2,FALSE),IF(F690="GBP",VLOOKUP(A690,'FOREX CONV'!$A$2:$F$871,3,FALSE),IF(F690="EUR",VLOOKUP(A690,'FOREX CONV'!$A$2:$F$871,4,FALSE),IF(F690="YEN",VLOOKUP(A690,'FOREX CONV'!$A$2:$F$871,5,FALSE),1))))</f>
        <v>60.099800000000002</v>
      </c>
      <c r="I690" s="33">
        <f t="shared" si="10"/>
        <v>14934019.002600001</v>
      </c>
      <c r="J690" t="str">
        <f>VLOOKUP(C690,'REGION CLASSIFICATION'!$A$2:$B$67,2,FALSE)</f>
        <v>EU</v>
      </c>
    </row>
    <row r="691" spans="1:10" x14ac:dyDescent="0.35">
      <c r="A691" s="13">
        <v>41408</v>
      </c>
      <c r="B691" s="2" t="s">
        <v>15</v>
      </c>
      <c r="C691" s="2" t="s">
        <v>43</v>
      </c>
      <c r="D691" s="16">
        <v>2000</v>
      </c>
      <c r="E691" s="2" t="s">
        <v>9</v>
      </c>
      <c r="F691" s="2" t="s">
        <v>10</v>
      </c>
      <c r="G691" s="16">
        <v>83000</v>
      </c>
      <c r="H691" s="32">
        <f>IF(F691="USD",VLOOKUP(A691,'FOREX CONV'!$A$2:$F$871,2,FALSE),IF(F691="GBP",VLOOKUP(A691,'FOREX CONV'!$A$2:$F$871,3,FALSE),IF(F691="EUR",VLOOKUP(A691,'FOREX CONV'!$A$2:$F$871,4,FALSE),IF(F691="YEN",VLOOKUP(A691,'FOREX CONV'!$A$2:$F$871,5,FALSE),1))))</f>
        <v>54.627499999999998</v>
      </c>
      <c r="I691" s="33">
        <f t="shared" si="10"/>
        <v>4534082.5</v>
      </c>
      <c r="J691" t="str">
        <f>VLOOKUP(C691,'REGION CLASSIFICATION'!$A$2:$B$67,2,FALSE)</f>
        <v>EU</v>
      </c>
    </row>
    <row r="692" spans="1:10" x14ac:dyDescent="0.35">
      <c r="A692" s="13">
        <v>41513</v>
      </c>
      <c r="B692" s="2" t="s">
        <v>13</v>
      </c>
      <c r="C692" s="2" t="s">
        <v>43</v>
      </c>
      <c r="D692" s="16">
        <v>5</v>
      </c>
      <c r="E692" s="2" t="s">
        <v>9</v>
      </c>
      <c r="F692" s="2" t="s">
        <v>10</v>
      </c>
      <c r="G692" s="16">
        <v>1000</v>
      </c>
      <c r="H692" s="32">
        <f>IF(F692="USD",VLOOKUP(A692,'FOREX CONV'!$A$2:$F$871,2,FALSE),IF(F692="GBP",VLOOKUP(A692,'FOREX CONV'!$A$2:$F$871,3,FALSE),IF(F692="EUR",VLOOKUP(A692,'FOREX CONV'!$A$2:$F$871,4,FALSE),IF(F692="YEN",VLOOKUP(A692,'FOREX CONV'!$A$2:$F$871,5,FALSE),1))))</f>
        <v>65.667500000000004</v>
      </c>
      <c r="I692" s="33">
        <f t="shared" si="10"/>
        <v>65667.5</v>
      </c>
      <c r="J692" t="str">
        <f>VLOOKUP(C692,'REGION CLASSIFICATION'!$A$2:$B$67,2,FALSE)</f>
        <v>EU</v>
      </c>
    </row>
    <row r="693" spans="1:10" x14ac:dyDescent="0.35">
      <c r="A693" s="13">
        <v>41729</v>
      </c>
      <c r="B693" s="2" t="s">
        <v>25</v>
      </c>
      <c r="C693" s="6" t="s">
        <v>43</v>
      </c>
      <c r="D693" s="18">
        <v>295</v>
      </c>
      <c r="E693" s="6" t="s">
        <v>9</v>
      </c>
      <c r="F693" s="6" t="s">
        <v>10</v>
      </c>
      <c r="G693" s="18">
        <v>33335</v>
      </c>
      <c r="H693" s="32">
        <f>IF(F693="USD",VLOOKUP(A693,'FOREX CONV'!$A$2:$F$871,2,FALSE),IF(F693="GBP",VLOOKUP(A693,'FOREX CONV'!$A$2:$F$871,3,FALSE),IF(F693="EUR",VLOOKUP(A693,'FOREX CONV'!$A$2:$F$871,4,FALSE),IF(F693="YEN",VLOOKUP(A693,'FOREX CONV'!$A$2:$F$871,5,FALSE),1))))</f>
        <v>60.099800000000002</v>
      </c>
      <c r="I693" s="33">
        <f t="shared" si="10"/>
        <v>2003426.8330000001</v>
      </c>
      <c r="J693" t="str">
        <f>VLOOKUP(C693,'REGION CLASSIFICATION'!$A$2:$B$67,2,FALSE)</f>
        <v>EU</v>
      </c>
    </row>
    <row r="694" spans="1:10" x14ac:dyDescent="0.35">
      <c r="A694" s="13">
        <v>41516</v>
      </c>
      <c r="B694" s="2" t="s">
        <v>25</v>
      </c>
      <c r="C694" s="2" t="s">
        <v>43</v>
      </c>
      <c r="D694" s="16">
        <v>1000</v>
      </c>
      <c r="E694" s="2" t="s">
        <v>9</v>
      </c>
      <c r="F694" s="2" t="s">
        <v>10</v>
      </c>
      <c r="G694" s="16">
        <v>130000</v>
      </c>
      <c r="H694" s="32">
        <f>IF(F694="USD",VLOOKUP(A694,'FOREX CONV'!$A$2:$F$871,2,FALSE),IF(F694="GBP",VLOOKUP(A694,'FOREX CONV'!$A$2:$F$871,3,FALSE),IF(F694="EUR",VLOOKUP(A694,'FOREX CONV'!$A$2:$F$871,4,FALSE),IF(F694="YEN",VLOOKUP(A694,'FOREX CONV'!$A$2:$F$871,5,FALSE),1))))</f>
        <v>66.574200000000005</v>
      </c>
      <c r="I694" s="33">
        <f t="shared" si="10"/>
        <v>8654646</v>
      </c>
      <c r="J694" t="str">
        <f>VLOOKUP(C694,'REGION CLASSIFICATION'!$A$2:$B$67,2,FALSE)</f>
        <v>EU</v>
      </c>
    </row>
    <row r="695" spans="1:10" x14ac:dyDescent="0.35">
      <c r="A695" s="13">
        <v>41729</v>
      </c>
      <c r="B695" s="2" t="s">
        <v>25</v>
      </c>
      <c r="C695" s="6" t="s">
        <v>43</v>
      </c>
      <c r="D695" s="18">
        <v>2800</v>
      </c>
      <c r="E695" s="6" t="s">
        <v>9</v>
      </c>
      <c r="F695" s="6" t="s">
        <v>10</v>
      </c>
      <c r="G695" s="18">
        <v>364000</v>
      </c>
      <c r="H695" s="32">
        <f>IF(F695="USD",VLOOKUP(A695,'FOREX CONV'!$A$2:$F$871,2,FALSE),IF(F695="GBP",VLOOKUP(A695,'FOREX CONV'!$A$2:$F$871,3,FALSE),IF(F695="EUR",VLOOKUP(A695,'FOREX CONV'!$A$2:$F$871,4,FALSE),IF(F695="YEN",VLOOKUP(A695,'FOREX CONV'!$A$2:$F$871,5,FALSE),1))))</f>
        <v>60.099800000000002</v>
      </c>
      <c r="I695" s="33">
        <f t="shared" si="10"/>
        <v>21876327.199999999</v>
      </c>
      <c r="J695" t="str">
        <f>VLOOKUP(C695,'REGION CLASSIFICATION'!$A$2:$B$67,2,FALSE)</f>
        <v>EU</v>
      </c>
    </row>
    <row r="696" spans="1:10" x14ac:dyDescent="0.35">
      <c r="A696" s="13">
        <v>41543</v>
      </c>
      <c r="B696" s="2" t="s">
        <v>15</v>
      </c>
      <c r="C696" s="2" t="s">
        <v>43</v>
      </c>
      <c r="D696" s="16">
        <v>1500</v>
      </c>
      <c r="E696" s="2" t="s">
        <v>9</v>
      </c>
      <c r="F696" s="2" t="s">
        <v>10</v>
      </c>
      <c r="G696" s="16">
        <v>62250</v>
      </c>
      <c r="H696" s="32">
        <f>IF(F696="USD",VLOOKUP(A696,'FOREX CONV'!$A$2:$F$871,2,FALSE),IF(F696="GBP",VLOOKUP(A696,'FOREX CONV'!$A$2:$F$871,3,FALSE),IF(F696="EUR",VLOOKUP(A696,'FOREX CONV'!$A$2:$F$871,4,FALSE),IF(F696="YEN",VLOOKUP(A696,'FOREX CONV'!$A$2:$F$871,5,FALSE),1))))</f>
        <v>62.225999999999999</v>
      </c>
      <c r="I696" s="33">
        <f t="shared" si="10"/>
        <v>3873568.5</v>
      </c>
      <c r="J696" t="str">
        <f>VLOOKUP(C696,'REGION CLASSIFICATION'!$A$2:$B$67,2,FALSE)</f>
        <v>EU</v>
      </c>
    </row>
    <row r="697" spans="1:10" x14ac:dyDescent="0.35">
      <c r="A697" s="13">
        <v>41394</v>
      </c>
      <c r="B697" s="2" t="s">
        <v>15</v>
      </c>
      <c r="C697" s="2" t="s">
        <v>43</v>
      </c>
      <c r="D697" s="16">
        <v>4000</v>
      </c>
      <c r="E697" s="2" t="s">
        <v>9</v>
      </c>
      <c r="F697" s="2" t="s">
        <v>10</v>
      </c>
      <c r="G697" s="16">
        <v>166000</v>
      </c>
      <c r="H697" s="32">
        <f>IF(F697="USD",VLOOKUP(A697,'FOREX CONV'!$A$2:$F$871,2,FALSE),IF(F697="GBP",VLOOKUP(A697,'FOREX CONV'!$A$2:$F$871,3,FALSE),IF(F697="EUR",VLOOKUP(A697,'FOREX CONV'!$A$2:$F$871,4,FALSE),IF(F697="YEN",VLOOKUP(A697,'FOREX CONV'!$A$2:$F$871,5,FALSE),1))))</f>
        <v>54.219000000000001</v>
      </c>
      <c r="I697" s="33">
        <f t="shared" si="10"/>
        <v>9000354</v>
      </c>
      <c r="J697" t="str">
        <f>VLOOKUP(C697,'REGION CLASSIFICATION'!$A$2:$B$67,2,FALSE)</f>
        <v>EU</v>
      </c>
    </row>
    <row r="698" spans="1:10" x14ac:dyDescent="0.35">
      <c r="A698" s="13">
        <v>41446</v>
      </c>
      <c r="B698" s="2" t="s">
        <v>15</v>
      </c>
      <c r="C698" s="2" t="s">
        <v>43</v>
      </c>
      <c r="D698" s="16">
        <v>6000</v>
      </c>
      <c r="E698" s="2" t="s">
        <v>9</v>
      </c>
      <c r="F698" s="2" t="s">
        <v>10</v>
      </c>
      <c r="G698" s="16">
        <v>249000</v>
      </c>
      <c r="H698" s="32">
        <f>IF(F698="USD",VLOOKUP(A698,'FOREX CONV'!$A$2:$F$871,2,FALSE),IF(F698="GBP",VLOOKUP(A698,'FOREX CONV'!$A$2:$F$871,3,FALSE),IF(F698="EUR",VLOOKUP(A698,'FOREX CONV'!$A$2:$F$871,4,FALSE),IF(F698="YEN",VLOOKUP(A698,'FOREX CONV'!$A$2:$F$871,5,FALSE),1))))</f>
        <v>59.350499999999997</v>
      </c>
      <c r="I698" s="33">
        <f t="shared" si="10"/>
        <v>14778274.5</v>
      </c>
      <c r="J698" t="str">
        <f>VLOOKUP(C698,'REGION CLASSIFICATION'!$A$2:$B$67,2,FALSE)</f>
        <v>EU</v>
      </c>
    </row>
    <row r="699" spans="1:10" x14ac:dyDescent="0.35">
      <c r="A699" s="13">
        <v>41639</v>
      </c>
      <c r="B699" s="2" t="s">
        <v>25</v>
      </c>
      <c r="C699" s="2" t="s">
        <v>43</v>
      </c>
      <c r="D699" s="16">
        <v>283</v>
      </c>
      <c r="E699" s="2" t="s">
        <v>9</v>
      </c>
      <c r="F699" s="2" t="s">
        <v>10</v>
      </c>
      <c r="G699" s="16">
        <v>36790</v>
      </c>
      <c r="H699" s="32">
        <f>IF(F699="USD",VLOOKUP(A699,'FOREX CONV'!$A$2:$F$871,2,FALSE),IF(F699="GBP",VLOOKUP(A699,'FOREX CONV'!$A$2:$F$871,3,FALSE),IF(F699="EUR",VLOOKUP(A699,'FOREX CONV'!$A$2:$F$871,4,FALSE),IF(F699="YEN",VLOOKUP(A699,'FOREX CONV'!$A$2:$F$871,5,FALSE),1))))</f>
        <v>61.896999999999998</v>
      </c>
      <c r="I699" s="33">
        <f t="shared" si="10"/>
        <v>2277190.63</v>
      </c>
      <c r="J699" t="str">
        <f>VLOOKUP(C699,'REGION CLASSIFICATION'!$A$2:$B$67,2,FALSE)</f>
        <v>EU</v>
      </c>
    </row>
    <row r="700" spans="1:10" x14ac:dyDescent="0.35">
      <c r="A700" s="13">
        <v>41729</v>
      </c>
      <c r="B700" s="2" t="s">
        <v>15</v>
      </c>
      <c r="C700" s="6" t="s">
        <v>43</v>
      </c>
      <c r="D700" s="18">
        <v>1200</v>
      </c>
      <c r="E700" s="6" t="s">
        <v>9</v>
      </c>
      <c r="F700" s="6" t="s">
        <v>10</v>
      </c>
      <c r="G700" s="18">
        <v>50304</v>
      </c>
      <c r="H700" s="32">
        <f>IF(F700="USD",VLOOKUP(A700,'FOREX CONV'!$A$2:$F$871,2,FALSE),IF(F700="GBP",VLOOKUP(A700,'FOREX CONV'!$A$2:$F$871,3,FALSE),IF(F700="EUR",VLOOKUP(A700,'FOREX CONV'!$A$2:$F$871,4,FALSE),IF(F700="YEN",VLOOKUP(A700,'FOREX CONV'!$A$2:$F$871,5,FALSE),1))))</f>
        <v>60.099800000000002</v>
      </c>
      <c r="I700" s="33">
        <f t="shared" si="10"/>
        <v>3023260.3392000003</v>
      </c>
      <c r="J700" t="str">
        <f>VLOOKUP(C700,'REGION CLASSIFICATION'!$A$2:$B$67,2,FALSE)</f>
        <v>EU</v>
      </c>
    </row>
    <row r="701" spans="1:10" x14ac:dyDescent="0.35">
      <c r="A701" s="13">
        <v>41517</v>
      </c>
      <c r="B701" s="2" t="s">
        <v>15</v>
      </c>
      <c r="C701" s="2" t="s">
        <v>43</v>
      </c>
      <c r="D701" s="16">
        <v>6000</v>
      </c>
      <c r="E701" s="2" t="s">
        <v>9</v>
      </c>
      <c r="F701" s="2" t="s">
        <v>10</v>
      </c>
      <c r="G701" s="16">
        <v>249000</v>
      </c>
      <c r="H701" s="32">
        <f>IF(F701="USD",VLOOKUP(A701,'FOREX CONV'!$A$2:$F$871,2,FALSE),IF(F701="GBP",VLOOKUP(A701,'FOREX CONV'!$A$2:$F$871,3,FALSE),IF(F701="EUR",VLOOKUP(A701,'FOREX CONV'!$A$2:$F$871,4,FALSE),IF(F701="YEN",VLOOKUP(A701,'FOREX CONV'!$A$2:$F$871,5,FALSE),1))))</f>
        <v>66.574200000000005</v>
      </c>
      <c r="I701" s="33">
        <f t="shared" si="10"/>
        <v>16576975.800000001</v>
      </c>
      <c r="J701" t="str">
        <f>VLOOKUP(C701,'REGION CLASSIFICATION'!$A$2:$B$67,2,FALSE)</f>
        <v>EU</v>
      </c>
    </row>
    <row r="702" spans="1:10" x14ac:dyDescent="0.35">
      <c r="A702" s="13">
        <v>41726</v>
      </c>
      <c r="B702" s="2" t="s">
        <v>25</v>
      </c>
      <c r="C702" s="6" t="s">
        <v>43</v>
      </c>
      <c r="D702" s="18">
        <v>500</v>
      </c>
      <c r="E702" s="6" t="s">
        <v>9</v>
      </c>
      <c r="F702" s="6" t="s">
        <v>10</v>
      </c>
      <c r="G702" s="18">
        <v>65000</v>
      </c>
      <c r="H702" s="32">
        <f>IF(F702="USD",VLOOKUP(A702,'FOREX CONV'!$A$2:$F$871,2,FALSE),IF(F702="GBP",VLOOKUP(A702,'FOREX CONV'!$A$2:$F$871,3,FALSE),IF(F702="EUR",VLOOKUP(A702,'FOREX CONV'!$A$2:$F$871,4,FALSE),IF(F702="YEN",VLOOKUP(A702,'FOREX CONV'!$A$2:$F$871,5,FALSE),1))))</f>
        <v>60.099800000000002</v>
      </c>
      <c r="I702" s="33">
        <f t="shared" si="10"/>
        <v>3906487</v>
      </c>
      <c r="J702" t="str">
        <f>VLOOKUP(C702,'REGION CLASSIFICATION'!$A$2:$B$67,2,FALSE)</f>
        <v>EU</v>
      </c>
    </row>
    <row r="703" spans="1:10" x14ac:dyDescent="0.35">
      <c r="A703" s="13">
        <v>41698</v>
      </c>
      <c r="B703" s="2" t="s">
        <v>25</v>
      </c>
      <c r="C703" s="5" t="s">
        <v>43</v>
      </c>
      <c r="D703" s="17">
        <v>1000</v>
      </c>
      <c r="E703" s="5" t="s">
        <v>9</v>
      </c>
      <c r="F703" s="5" t="s">
        <v>10</v>
      </c>
      <c r="G703" s="17">
        <v>130000</v>
      </c>
      <c r="H703" s="32">
        <f>IF(F703="USD",VLOOKUP(A703,'FOREX CONV'!$A$2:$F$871,2,FALSE),IF(F703="GBP",VLOOKUP(A703,'FOREX CONV'!$A$2:$F$871,3,FALSE),IF(F703="EUR",VLOOKUP(A703,'FOREX CONV'!$A$2:$F$871,4,FALSE),IF(F703="YEN",VLOOKUP(A703,'FOREX CONV'!$A$2:$F$871,5,FALSE),1))))</f>
        <v>62.072000000000003</v>
      </c>
      <c r="I703" s="33">
        <f t="shared" si="10"/>
        <v>8069360</v>
      </c>
      <c r="J703" t="str">
        <f>VLOOKUP(C703,'REGION CLASSIFICATION'!$A$2:$B$67,2,FALSE)</f>
        <v>EU</v>
      </c>
    </row>
    <row r="704" spans="1:10" x14ac:dyDescent="0.35">
      <c r="A704" s="13">
        <v>41443</v>
      </c>
      <c r="B704" s="2" t="s">
        <v>25</v>
      </c>
      <c r="C704" s="2" t="s">
        <v>43</v>
      </c>
      <c r="D704" s="16">
        <v>1300</v>
      </c>
      <c r="E704" s="2" t="s">
        <v>9</v>
      </c>
      <c r="F704" s="2" t="s">
        <v>10</v>
      </c>
      <c r="G704" s="16">
        <v>169000</v>
      </c>
      <c r="H704" s="32">
        <f>IF(F704="USD",VLOOKUP(A704,'FOREX CONV'!$A$2:$F$871,2,FALSE),IF(F704="GBP",VLOOKUP(A704,'FOREX CONV'!$A$2:$F$871,3,FALSE),IF(F704="EUR",VLOOKUP(A704,'FOREX CONV'!$A$2:$F$871,4,FALSE),IF(F704="YEN",VLOOKUP(A704,'FOREX CONV'!$A$2:$F$871,5,FALSE),1))))</f>
        <v>58.451500000000003</v>
      </c>
      <c r="I704" s="33">
        <f t="shared" si="10"/>
        <v>9878303.5</v>
      </c>
      <c r="J704" t="str">
        <f>VLOOKUP(C704,'REGION CLASSIFICATION'!$A$2:$B$67,2,FALSE)</f>
        <v>EU</v>
      </c>
    </row>
    <row r="705" spans="1:10" x14ac:dyDescent="0.35">
      <c r="A705" s="13">
        <v>41481</v>
      </c>
      <c r="B705" s="2" t="s">
        <v>15</v>
      </c>
      <c r="C705" s="2" t="s">
        <v>43</v>
      </c>
      <c r="D705" s="16">
        <v>2000</v>
      </c>
      <c r="E705" s="2" t="s">
        <v>9</v>
      </c>
      <c r="F705" s="2" t="s">
        <v>10</v>
      </c>
      <c r="G705" s="16">
        <v>83000</v>
      </c>
      <c r="H705" s="32">
        <f>IF(F705="USD",VLOOKUP(A705,'FOREX CONV'!$A$2:$F$871,2,FALSE),IF(F705="GBP",VLOOKUP(A705,'FOREX CONV'!$A$2:$F$871,3,FALSE),IF(F705="EUR",VLOOKUP(A705,'FOREX CONV'!$A$2:$F$871,4,FALSE),IF(F705="YEN",VLOOKUP(A705,'FOREX CONV'!$A$2:$F$871,5,FALSE),1))))</f>
        <v>58.9133</v>
      </c>
      <c r="I705" s="33">
        <f t="shared" si="10"/>
        <v>4889803.9000000004</v>
      </c>
      <c r="J705" t="str">
        <f>VLOOKUP(C705,'REGION CLASSIFICATION'!$A$2:$B$67,2,FALSE)</f>
        <v>EU</v>
      </c>
    </row>
    <row r="706" spans="1:10" x14ac:dyDescent="0.35">
      <c r="A706" s="13">
        <v>41474</v>
      </c>
      <c r="B706" s="2" t="s">
        <v>25</v>
      </c>
      <c r="C706" s="2" t="s">
        <v>43</v>
      </c>
      <c r="D706" s="16">
        <v>900</v>
      </c>
      <c r="E706" s="2" t="s">
        <v>9</v>
      </c>
      <c r="F706" s="2" t="s">
        <v>10</v>
      </c>
      <c r="G706" s="16">
        <v>117000</v>
      </c>
      <c r="H706" s="32">
        <f>IF(F706="USD",VLOOKUP(A706,'FOREX CONV'!$A$2:$F$871,2,FALSE),IF(F706="GBP",VLOOKUP(A706,'FOREX CONV'!$A$2:$F$871,3,FALSE),IF(F706="EUR",VLOOKUP(A706,'FOREX CONV'!$A$2:$F$871,4,FALSE),IF(F706="YEN",VLOOKUP(A706,'FOREX CONV'!$A$2:$F$871,5,FALSE),1))))</f>
        <v>59.795000000000002</v>
      </c>
      <c r="I706" s="33">
        <f t="shared" si="10"/>
        <v>6996015</v>
      </c>
      <c r="J706" t="str">
        <f>VLOOKUP(C706,'REGION CLASSIFICATION'!$A$2:$B$67,2,FALSE)</f>
        <v>EU</v>
      </c>
    </row>
    <row r="707" spans="1:10" x14ac:dyDescent="0.35">
      <c r="A707" s="13">
        <v>41486</v>
      </c>
      <c r="B707" s="2" t="s">
        <v>25</v>
      </c>
      <c r="C707" s="2" t="s">
        <v>43</v>
      </c>
      <c r="D707" s="16">
        <v>1100</v>
      </c>
      <c r="E707" s="2" t="s">
        <v>9</v>
      </c>
      <c r="F707" s="2" t="s">
        <v>10</v>
      </c>
      <c r="G707" s="16">
        <v>143000</v>
      </c>
      <c r="H707" s="32">
        <f>IF(F707="USD",VLOOKUP(A707,'FOREX CONV'!$A$2:$F$871,2,FALSE),IF(F707="GBP",VLOOKUP(A707,'FOREX CONV'!$A$2:$F$871,3,FALSE),IF(F707="EUR",VLOOKUP(A707,'FOREX CONV'!$A$2:$F$871,4,FALSE),IF(F707="YEN",VLOOKUP(A707,'FOREX CONV'!$A$2:$F$871,5,FALSE),1))))</f>
        <v>61.115000000000002</v>
      </c>
      <c r="I707" s="33">
        <f t="shared" ref="I707:I770" si="11">G707*H707</f>
        <v>8739445</v>
      </c>
      <c r="J707" t="str">
        <f>VLOOKUP(C707,'REGION CLASSIFICATION'!$A$2:$B$67,2,FALSE)</f>
        <v>EU</v>
      </c>
    </row>
    <row r="708" spans="1:10" x14ac:dyDescent="0.35">
      <c r="A708" s="13">
        <v>41698</v>
      </c>
      <c r="B708" s="2" t="s">
        <v>25</v>
      </c>
      <c r="C708" s="5" t="s">
        <v>43</v>
      </c>
      <c r="D708" s="17">
        <v>300</v>
      </c>
      <c r="E708" s="5" t="s">
        <v>9</v>
      </c>
      <c r="F708" s="5" t="s">
        <v>10</v>
      </c>
      <c r="G708" s="17">
        <v>39000</v>
      </c>
      <c r="H708" s="32">
        <f>IF(F708="USD",VLOOKUP(A708,'FOREX CONV'!$A$2:$F$871,2,FALSE),IF(F708="GBP",VLOOKUP(A708,'FOREX CONV'!$A$2:$F$871,3,FALSE),IF(F708="EUR",VLOOKUP(A708,'FOREX CONV'!$A$2:$F$871,4,FALSE),IF(F708="YEN",VLOOKUP(A708,'FOREX CONV'!$A$2:$F$871,5,FALSE),1))))</f>
        <v>62.072000000000003</v>
      </c>
      <c r="I708" s="33">
        <f t="shared" si="11"/>
        <v>2420808</v>
      </c>
      <c r="J708" t="str">
        <f>VLOOKUP(C708,'REGION CLASSIFICATION'!$A$2:$B$67,2,FALSE)</f>
        <v>EU</v>
      </c>
    </row>
    <row r="709" spans="1:10" x14ac:dyDescent="0.35">
      <c r="A709" s="13">
        <v>41603</v>
      </c>
      <c r="B709" s="2" t="s">
        <v>25</v>
      </c>
      <c r="C709" s="2" t="s">
        <v>43</v>
      </c>
      <c r="D709" s="16">
        <v>544</v>
      </c>
      <c r="E709" s="2" t="s">
        <v>9</v>
      </c>
      <c r="F709" s="2" t="s">
        <v>10</v>
      </c>
      <c r="G709" s="16">
        <v>70720</v>
      </c>
      <c r="H709" s="32">
        <f>IF(F709="USD",VLOOKUP(A709,'FOREX CONV'!$A$2:$F$871,2,FALSE),IF(F709="GBP",VLOOKUP(A709,'FOREX CONV'!$A$2:$F$871,3,FALSE),IF(F709="EUR",VLOOKUP(A709,'FOREX CONV'!$A$2:$F$871,4,FALSE),IF(F709="YEN",VLOOKUP(A709,'FOREX CONV'!$A$2:$F$871,5,FALSE),1))))</f>
        <v>62.576999999999998</v>
      </c>
      <c r="I709" s="33">
        <f t="shared" si="11"/>
        <v>4425445.4399999995</v>
      </c>
      <c r="J709" t="str">
        <f>VLOOKUP(C709,'REGION CLASSIFICATION'!$A$2:$B$67,2,FALSE)</f>
        <v>EU</v>
      </c>
    </row>
    <row r="710" spans="1:10" x14ac:dyDescent="0.35">
      <c r="A710" s="13">
        <v>41466</v>
      </c>
      <c r="B710" s="2" t="s">
        <v>7</v>
      </c>
      <c r="C710" s="2" t="s">
        <v>44</v>
      </c>
      <c r="D710" s="16">
        <v>1000</v>
      </c>
      <c r="E710" s="2" t="s">
        <v>9</v>
      </c>
      <c r="F710" s="2" t="s">
        <v>10</v>
      </c>
      <c r="G710" s="16">
        <v>39000</v>
      </c>
      <c r="H710" s="32">
        <f>IF(F710="USD",VLOOKUP(A710,'FOREX CONV'!$A$2:$F$871,2,FALSE),IF(F710="GBP",VLOOKUP(A710,'FOREX CONV'!$A$2:$F$871,3,FALSE),IF(F710="EUR",VLOOKUP(A710,'FOREX CONV'!$A$2:$F$871,4,FALSE),IF(F710="YEN",VLOOKUP(A710,'FOREX CONV'!$A$2:$F$871,5,FALSE),1))))</f>
        <v>62.573999999999998</v>
      </c>
      <c r="I710" s="33">
        <f t="shared" si="11"/>
        <v>2440386</v>
      </c>
      <c r="J710" t="str">
        <f>VLOOKUP(C710,'REGION CLASSIFICATION'!$A$2:$B$67,2,FALSE)</f>
        <v>LATAM</v>
      </c>
    </row>
    <row r="711" spans="1:10" x14ac:dyDescent="0.35">
      <c r="A711" s="13">
        <v>41564</v>
      </c>
      <c r="B711" s="2" t="s">
        <v>11</v>
      </c>
      <c r="C711" s="2" t="s">
        <v>44</v>
      </c>
      <c r="D711" s="16">
        <v>0.4</v>
      </c>
      <c r="E711" s="2" t="s">
        <v>9</v>
      </c>
      <c r="F711" s="2" t="s">
        <v>10</v>
      </c>
      <c r="G711" s="16">
        <v>160</v>
      </c>
      <c r="H711" s="32">
        <f>IF(F711="USD",VLOOKUP(A711,'FOREX CONV'!$A$2:$F$871,2,FALSE),IF(F711="GBP",VLOOKUP(A711,'FOREX CONV'!$A$2:$F$871,3,FALSE),IF(F711="EUR",VLOOKUP(A711,'FOREX CONV'!$A$2:$F$871,4,FALSE),IF(F711="YEN",VLOOKUP(A711,'FOREX CONV'!$A$2:$F$871,5,FALSE),1))))</f>
        <v>61.581000000000003</v>
      </c>
      <c r="I711" s="33">
        <f t="shared" si="11"/>
        <v>9852.9600000000009</v>
      </c>
      <c r="J711" t="str">
        <f>VLOOKUP(C711,'REGION CLASSIFICATION'!$A$2:$B$67,2,FALSE)</f>
        <v>LATAM</v>
      </c>
    </row>
    <row r="712" spans="1:10" x14ac:dyDescent="0.35">
      <c r="A712" s="13">
        <v>41604</v>
      </c>
      <c r="B712" s="2" t="s">
        <v>11</v>
      </c>
      <c r="C712" s="2" t="s">
        <v>44</v>
      </c>
      <c r="D712" s="16">
        <v>25</v>
      </c>
      <c r="E712" s="2" t="s">
        <v>9</v>
      </c>
      <c r="F712" s="2" t="s">
        <v>10</v>
      </c>
      <c r="G712" s="16">
        <v>10000</v>
      </c>
      <c r="H712" s="32">
        <f>IF(F712="USD",VLOOKUP(A712,'FOREX CONV'!$A$2:$F$871,2,FALSE),IF(F712="GBP",VLOOKUP(A712,'FOREX CONV'!$A$2:$F$871,3,FALSE),IF(F712="EUR",VLOOKUP(A712,'FOREX CONV'!$A$2:$F$871,4,FALSE),IF(F712="YEN",VLOOKUP(A712,'FOREX CONV'!$A$2:$F$871,5,FALSE),1))))</f>
        <v>62.447000000000003</v>
      </c>
      <c r="I712" s="33">
        <f t="shared" si="11"/>
        <v>624470</v>
      </c>
      <c r="J712" t="str">
        <f>VLOOKUP(C712,'REGION CLASSIFICATION'!$A$2:$B$67,2,FALSE)</f>
        <v>LATAM</v>
      </c>
    </row>
    <row r="713" spans="1:10" x14ac:dyDescent="0.35">
      <c r="A713" s="13">
        <v>41393</v>
      </c>
      <c r="B713" s="2" t="s">
        <v>7</v>
      </c>
      <c r="C713" s="2" t="s">
        <v>44</v>
      </c>
      <c r="D713" s="16">
        <v>1000</v>
      </c>
      <c r="E713" s="2" t="s">
        <v>9</v>
      </c>
      <c r="F713" s="2" t="s">
        <v>10</v>
      </c>
      <c r="G713" s="16">
        <v>39000</v>
      </c>
      <c r="H713" s="32">
        <f>IF(F713="USD",VLOOKUP(A713,'FOREX CONV'!$A$2:$F$871,2,FALSE),IF(F713="GBP",VLOOKUP(A713,'FOREX CONV'!$A$2:$F$871,3,FALSE),IF(F713="EUR",VLOOKUP(A713,'FOREX CONV'!$A$2:$F$871,4,FALSE),IF(F713="YEN",VLOOKUP(A713,'FOREX CONV'!$A$2:$F$871,5,FALSE),1))))</f>
        <v>54.277000000000001</v>
      </c>
      <c r="I713" s="33">
        <f t="shared" si="11"/>
        <v>2116803</v>
      </c>
      <c r="J713" t="str">
        <f>VLOOKUP(C713,'REGION CLASSIFICATION'!$A$2:$B$67,2,FALSE)</f>
        <v>LATAM</v>
      </c>
    </row>
    <row r="714" spans="1:10" x14ac:dyDescent="0.35">
      <c r="A714" s="13">
        <v>41543</v>
      </c>
      <c r="B714" s="2" t="s">
        <v>11</v>
      </c>
      <c r="C714" s="2" t="s">
        <v>44</v>
      </c>
      <c r="D714" s="16">
        <v>24</v>
      </c>
      <c r="E714" s="2" t="s">
        <v>9</v>
      </c>
      <c r="F714" s="2" t="s">
        <v>10</v>
      </c>
      <c r="G714" s="16">
        <v>7200</v>
      </c>
      <c r="H714" s="32">
        <f>IF(F714="USD",VLOOKUP(A714,'FOREX CONV'!$A$2:$F$871,2,FALSE),IF(F714="GBP",VLOOKUP(A714,'FOREX CONV'!$A$2:$F$871,3,FALSE),IF(F714="EUR",VLOOKUP(A714,'FOREX CONV'!$A$2:$F$871,4,FALSE),IF(F714="YEN",VLOOKUP(A714,'FOREX CONV'!$A$2:$F$871,5,FALSE),1))))</f>
        <v>62.225999999999999</v>
      </c>
      <c r="I714" s="33">
        <f t="shared" si="11"/>
        <v>448027.2</v>
      </c>
      <c r="J714" t="str">
        <f>VLOOKUP(C714,'REGION CLASSIFICATION'!$A$2:$B$67,2,FALSE)</f>
        <v>LATAM</v>
      </c>
    </row>
    <row r="715" spans="1:10" x14ac:dyDescent="0.35">
      <c r="A715" s="13">
        <v>41446</v>
      </c>
      <c r="B715" s="2" t="s">
        <v>13</v>
      </c>
      <c r="C715" s="2" t="s">
        <v>44</v>
      </c>
      <c r="D715" s="16">
        <v>50</v>
      </c>
      <c r="E715" s="2" t="s">
        <v>9</v>
      </c>
      <c r="F715" s="2" t="s">
        <v>10</v>
      </c>
      <c r="G715" s="16">
        <v>11600</v>
      </c>
      <c r="H715" s="32">
        <f>IF(F715="USD",VLOOKUP(A715,'FOREX CONV'!$A$2:$F$871,2,FALSE),IF(F715="GBP",VLOOKUP(A715,'FOREX CONV'!$A$2:$F$871,3,FALSE),IF(F715="EUR",VLOOKUP(A715,'FOREX CONV'!$A$2:$F$871,4,FALSE),IF(F715="YEN",VLOOKUP(A715,'FOREX CONV'!$A$2:$F$871,5,FALSE),1))))</f>
        <v>59.350499999999997</v>
      </c>
      <c r="I715" s="33">
        <f t="shared" si="11"/>
        <v>688465.79999999993</v>
      </c>
      <c r="J715" t="str">
        <f>VLOOKUP(C715,'REGION CLASSIFICATION'!$A$2:$B$67,2,FALSE)</f>
        <v>LATAM</v>
      </c>
    </row>
    <row r="716" spans="1:10" x14ac:dyDescent="0.35">
      <c r="A716" s="13">
        <v>41647</v>
      </c>
      <c r="B716" s="2" t="s">
        <v>15</v>
      </c>
      <c r="C716" s="5" t="s">
        <v>45</v>
      </c>
      <c r="D716" s="17">
        <v>100</v>
      </c>
      <c r="E716" s="5" t="s">
        <v>9</v>
      </c>
      <c r="F716" s="5" t="s">
        <v>10</v>
      </c>
      <c r="G716" s="17">
        <v>5000</v>
      </c>
      <c r="H716" s="32">
        <f>IF(F716="USD",VLOOKUP(A716,'FOREX CONV'!$A$2:$F$871,2,FALSE),IF(F716="GBP",VLOOKUP(A716,'FOREX CONV'!$A$2:$F$871,3,FALSE),IF(F716="EUR",VLOOKUP(A716,'FOREX CONV'!$A$2:$F$871,4,FALSE),IF(F716="YEN",VLOOKUP(A716,'FOREX CONV'!$A$2:$F$871,5,FALSE),1))))</f>
        <v>60.850999999999999</v>
      </c>
      <c r="I716" s="33">
        <f t="shared" si="11"/>
        <v>304255</v>
      </c>
      <c r="J716" t="str">
        <f>VLOOKUP(C716,'REGION CLASSIFICATION'!$A$2:$B$67,2,FALSE)</f>
        <v>MENA</v>
      </c>
    </row>
    <row r="717" spans="1:10" x14ac:dyDescent="0.35">
      <c r="A717" s="13">
        <v>41626</v>
      </c>
      <c r="B717" s="2" t="s">
        <v>15</v>
      </c>
      <c r="C717" s="2" t="s">
        <v>45</v>
      </c>
      <c r="D717" s="16">
        <v>200</v>
      </c>
      <c r="E717" s="2" t="s">
        <v>9</v>
      </c>
      <c r="F717" s="2" t="s">
        <v>10</v>
      </c>
      <c r="G717" s="16">
        <v>9600</v>
      </c>
      <c r="H717" s="32">
        <f>IF(F717="USD",VLOOKUP(A717,'FOREX CONV'!$A$2:$F$871,2,FALSE),IF(F717="GBP",VLOOKUP(A717,'FOREX CONV'!$A$2:$F$871,3,FALSE),IF(F717="EUR",VLOOKUP(A717,'FOREX CONV'!$A$2:$F$871,4,FALSE),IF(F717="YEN",VLOOKUP(A717,'FOREX CONV'!$A$2:$F$871,5,FALSE),1))))</f>
        <v>61.9176</v>
      </c>
      <c r="I717" s="33">
        <f t="shared" si="11"/>
        <v>594408.95999999996</v>
      </c>
      <c r="J717" t="str">
        <f>VLOOKUP(C717,'REGION CLASSIFICATION'!$A$2:$B$67,2,FALSE)</f>
        <v>MENA</v>
      </c>
    </row>
    <row r="718" spans="1:10" x14ac:dyDescent="0.35">
      <c r="A718" s="13">
        <v>41660</v>
      </c>
      <c r="B718" s="2" t="s">
        <v>13</v>
      </c>
      <c r="C718" s="5" t="s">
        <v>45</v>
      </c>
      <c r="D718" s="17">
        <v>20</v>
      </c>
      <c r="E718" s="5" t="s">
        <v>9</v>
      </c>
      <c r="F718" s="5" t="s">
        <v>10</v>
      </c>
      <c r="G718" s="17">
        <v>3000</v>
      </c>
      <c r="H718" s="32">
        <f>IF(F718="USD",VLOOKUP(A718,'FOREX CONV'!$A$2:$F$871,2,FALSE),IF(F718="GBP",VLOOKUP(A718,'FOREX CONV'!$A$2:$F$871,3,FALSE),IF(F718="EUR",VLOOKUP(A718,'FOREX CONV'!$A$2:$F$871,4,FALSE),IF(F718="YEN",VLOOKUP(A718,'FOREX CONV'!$A$2:$F$871,5,FALSE),1))))</f>
        <v>61.535499999999999</v>
      </c>
      <c r="I718" s="33">
        <f t="shared" si="11"/>
        <v>184606.5</v>
      </c>
      <c r="J718" t="str">
        <f>VLOOKUP(C718,'REGION CLASSIFICATION'!$A$2:$B$67,2,FALSE)</f>
        <v>MENA</v>
      </c>
    </row>
    <row r="719" spans="1:10" x14ac:dyDescent="0.35">
      <c r="A719" s="13">
        <v>41695</v>
      </c>
      <c r="B719" s="2" t="s">
        <v>15</v>
      </c>
      <c r="C719" s="5" t="s">
        <v>46</v>
      </c>
      <c r="D719" s="17">
        <v>2000</v>
      </c>
      <c r="E719" s="5" t="s">
        <v>9</v>
      </c>
      <c r="F719" s="5" t="s">
        <v>10</v>
      </c>
      <c r="G719" s="17">
        <v>83000</v>
      </c>
      <c r="H719" s="32">
        <f>IF(F719="USD",VLOOKUP(A719,'FOREX CONV'!$A$2:$F$871,2,FALSE),IF(F719="GBP",VLOOKUP(A719,'FOREX CONV'!$A$2:$F$871,3,FALSE),IF(F719="EUR",VLOOKUP(A719,'FOREX CONV'!$A$2:$F$871,4,FALSE),IF(F719="YEN",VLOOKUP(A719,'FOREX CONV'!$A$2:$F$871,5,FALSE),1))))</f>
        <v>61.976500000000001</v>
      </c>
      <c r="I719" s="33">
        <f t="shared" si="11"/>
        <v>5144049.5</v>
      </c>
      <c r="J719" t="str">
        <f>VLOOKUP(C719,'REGION CLASSIFICATION'!$A$2:$B$67,2,FALSE)</f>
        <v>EU</v>
      </c>
    </row>
    <row r="720" spans="1:10" x14ac:dyDescent="0.35">
      <c r="A720" s="13">
        <v>41407</v>
      </c>
      <c r="B720" s="2" t="s">
        <v>15</v>
      </c>
      <c r="C720" s="2" t="s">
        <v>46</v>
      </c>
      <c r="D720" s="16">
        <v>60</v>
      </c>
      <c r="E720" s="2" t="s">
        <v>9</v>
      </c>
      <c r="F720" s="2" t="s">
        <v>10</v>
      </c>
      <c r="G720" s="16">
        <v>3300</v>
      </c>
      <c r="H720" s="32">
        <f>IF(F720="USD",VLOOKUP(A720,'FOREX CONV'!$A$2:$F$871,2,FALSE),IF(F720="GBP",VLOOKUP(A720,'FOREX CONV'!$A$2:$F$871,3,FALSE),IF(F720="EUR",VLOOKUP(A720,'FOREX CONV'!$A$2:$F$871,4,FALSE),IF(F720="YEN",VLOOKUP(A720,'FOREX CONV'!$A$2:$F$871,5,FALSE),1))))</f>
        <v>54.914999999999999</v>
      </c>
      <c r="I720" s="33">
        <f t="shared" si="11"/>
        <v>181219.5</v>
      </c>
      <c r="J720" t="str">
        <f>VLOOKUP(C720,'REGION CLASSIFICATION'!$A$2:$B$67,2,FALSE)</f>
        <v>EU</v>
      </c>
    </row>
    <row r="721" spans="1:10" x14ac:dyDescent="0.35">
      <c r="A721" s="13">
        <v>41628</v>
      </c>
      <c r="B721" s="2" t="s">
        <v>15</v>
      </c>
      <c r="C721" s="2" t="s">
        <v>46</v>
      </c>
      <c r="D721" s="16">
        <v>200</v>
      </c>
      <c r="E721" s="2" t="s">
        <v>9</v>
      </c>
      <c r="F721" s="2" t="s">
        <v>10</v>
      </c>
      <c r="G721" s="16">
        <v>11000</v>
      </c>
      <c r="H721" s="32">
        <f>IF(F721="USD",VLOOKUP(A721,'FOREX CONV'!$A$2:$F$871,2,FALSE),IF(F721="GBP",VLOOKUP(A721,'FOREX CONV'!$A$2:$F$871,3,FALSE),IF(F721="EUR",VLOOKUP(A721,'FOREX CONV'!$A$2:$F$871,4,FALSE),IF(F721="YEN",VLOOKUP(A721,'FOREX CONV'!$A$2:$F$871,5,FALSE),1))))</f>
        <v>62.241999999999997</v>
      </c>
      <c r="I721" s="33">
        <f t="shared" si="11"/>
        <v>684662</v>
      </c>
      <c r="J721" t="str">
        <f>VLOOKUP(C721,'REGION CLASSIFICATION'!$A$2:$B$67,2,FALSE)</f>
        <v>EU</v>
      </c>
    </row>
    <row r="722" spans="1:10" x14ac:dyDescent="0.35">
      <c r="A722" s="13">
        <v>41442</v>
      </c>
      <c r="B722" s="2" t="s">
        <v>15</v>
      </c>
      <c r="C722" s="2" t="s">
        <v>46</v>
      </c>
      <c r="D722" s="16">
        <v>2000</v>
      </c>
      <c r="E722" s="2" t="s">
        <v>9</v>
      </c>
      <c r="F722" s="2" t="s">
        <v>10</v>
      </c>
      <c r="G722" s="16">
        <v>93000</v>
      </c>
      <c r="H722" s="32">
        <f>IF(F722="USD",VLOOKUP(A722,'FOREX CONV'!$A$2:$F$871,2,FALSE),IF(F722="GBP",VLOOKUP(A722,'FOREX CONV'!$A$2:$F$871,3,FALSE),IF(F722="EUR",VLOOKUP(A722,'FOREX CONV'!$A$2:$F$871,4,FALSE),IF(F722="YEN",VLOOKUP(A722,'FOREX CONV'!$A$2:$F$871,5,FALSE),1))))</f>
        <v>57.731000000000002</v>
      </c>
      <c r="I722" s="33">
        <f t="shared" si="11"/>
        <v>5368983</v>
      </c>
      <c r="J722" t="str">
        <f>VLOOKUP(C722,'REGION CLASSIFICATION'!$A$2:$B$67,2,FALSE)</f>
        <v>EU</v>
      </c>
    </row>
    <row r="723" spans="1:10" x14ac:dyDescent="0.35">
      <c r="A723" s="13">
        <v>41662</v>
      </c>
      <c r="B723" s="2" t="s">
        <v>15</v>
      </c>
      <c r="C723" s="5" t="s">
        <v>46</v>
      </c>
      <c r="D723" s="17">
        <v>2000</v>
      </c>
      <c r="E723" s="5" t="s">
        <v>9</v>
      </c>
      <c r="F723" s="5" t="s">
        <v>10</v>
      </c>
      <c r="G723" s="17">
        <v>83000</v>
      </c>
      <c r="H723" s="32">
        <f>IF(F723="USD",VLOOKUP(A723,'FOREX CONV'!$A$2:$F$871,2,FALSE),IF(F723="GBP",VLOOKUP(A723,'FOREX CONV'!$A$2:$F$871,3,FALSE),IF(F723="EUR",VLOOKUP(A723,'FOREX CONV'!$A$2:$F$871,4,FALSE),IF(F723="YEN",VLOOKUP(A723,'FOREX CONV'!$A$2:$F$871,5,FALSE),1))))</f>
        <v>61.988</v>
      </c>
      <c r="I723" s="33">
        <f t="shared" si="11"/>
        <v>5145004</v>
      </c>
      <c r="J723" t="str">
        <f>VLOOKUP(C723,'REGION CLASSIFICATION'!$A$2:$B$67,2,FALSE)</f>
        <v>EU</v>
      </c>
    </row>
    <row r="724" spans="1:10" x14ac:dyDescent="0.35">
      <c r="A724" s="13">
        <v>41407</v>
      </c>
      <c r="B724" s="2" t="s">
        <v>15</v>
      </c>
      <c r="C724" s="2" t="s">
        <v>46</v>
      </c>
      <c r="D724" s="16">
        <v>2000</v>
      </c>
      <c r="E724" s="2" t="s">
        <v>9</v>
      </c>
      <c r="F724" s="2" t="s">
        <v>10</v>
      </c>
      <c r="G724" s="16">
        <v>93000</v>
      </c>
      <c r="H724" s="32">
        <f>IF(F724="USD",VLOOKUP(A724,'FOREX CONV'!$A$2:$F$871,2,FALSE),IF(F724="GBP",VLOOKUP(A724,'FOREX CONV'!$A$2:$F$871,3,FALSE),IF(F724="EUR",VLOOKUP(A724,'FOREX CONV'!$A$2:$F$871,4,FALSE),IF(F724="YEN",VLOOKUP(A724,'FOREX CONV'!$A$2:$F$871,5,FALSE),1))))</f>
        <v>54.914999999999999</v>
      </c>
      <c r="I724" s="33">
        <f t="shared" si="11"/>
        <v>5107095</v>
      </c>
      <c r="J724" t="str">
        <f>VLOOKUP(C724,'REGION CLASSIFICATION'!$A$2:$B$67,2,FALSE)</f>
        <v>EU</v>
      </c>
    </row>
    <row r="725" spans="1:10" x14ac:dyDescent="0.35">
      <c r="A725" s="13">
        <v>41513</v>
      </c>
      <c r="B725" s="2" t="s">
        <v>15</v>
      </c>
      <c r="C725" s="2" t="s">
        <v>46</v>
      </c>
      <c r="D725" s="16">
        <v>30</v>
      </c>
      <c r="E725" s="2" t="s">
        <v>9</v>
      </c>
      <c r="F725" s="2" t="s">
        <v>10</v>
      </c>
      <c r="G725" s="16">
        <v>1650</v>
      </c>
      <c r="H725" s="32">
        <f>IF(F725="USD",VLOOKUP(A725,'FOREX CONV'!$A$2:$F$871,2,FALSE),IF(F725="GBP",VLOOKUP(A725,'FOREX CONV'!$A$2:$F$871,3,FALSE),IF(F725="EUR",VLOOKUP(A725,'FOREX CONV'!$A$2:$F$871,4,FALSE),IF(F725="YEN",VLOOKUP(A725,'FOREX CONV'!$A$2:$F$871,5,FALSE),1))))</f>
        <v>65.667500000000004</v>
      </c>
      <c r="I725" s="33">
        <f t="shared" si="11"/>
        <v>108351.375</v>
      </c>
      <c r="J725" t="str">
        <f>VLOOKUP(C725,'REGION CLASSIFICATION'!$A$2:$B$67,2,FALSE)</f>
        <v>EU</v>
      </c>
    </row>
    <row r="726" spans="1:10" x14ac:dyDescent="0.35">
      <c r="A726" s="13">
        <v>41729</v>
      </c>
      <c r="B726" s="2" t="s">
        <v>15</v>
      </c>
      <c r="C726" s="6" t="s">
        <v>46</v>
      </c>
      <c r="D726" s="18">
        <v>700</v>
      </c>
      <c r="E726" s="6" t="s">
        <v>9</v>
      </c>
      <c r="F726" s="6" t="s">
        <v>10</v>
      </c>
      <c r="G726" s="18">
        <v>36400</v>
      </c>
      <c r="H726" s="32">
        <f>IF(F726="USD",VLOOKUP(A726,'FOREX CONV'!$A$2:$F$871,2,FALSE),IF(F726="GBP",VLOOKUP(A726,'FOREX CONV'!$A$2:$F$871,3,FALSE),IF(F726="EUR",VLOOKUP(A726,'FOREX CONV'!$A$2:$F$871,4,FALSE),IF(F726="YEN",VLOOKUP(A726,'FOREX CONV'!$A$2:$F$871,5,FALSE),1))))</f>
        <v>60.099800000000002</v>
      </c>
      <c r="I726" s="33">
        <f t="shared" si="11"/>
        <v>2187632.7200000002</v>
      </c>
      <c r="J726" t="str">
        <f>VLOOKUP(C726,'REGION CLASSIFICATION'!$A$2:$B$67,2,FALSE)</f>
        <v>EU</v>
      </c>
    </row>
    <row r="727" spans="1:10" x14ac:dyDescent="0.35">
      <c r="A727" s="13">
        <v>41715</v>
      </c>
      <c r="B727" s="2" t="s">
        <v>15</v>
      </c>
      <c r="C727" s="6" t="s">
        <v>46</v>
      </c>
      <c r="D727" s="18">
        <v>2000</v>
      </c>
      <c r="E727" s="6" t="s">
        <v>9</v>
      </c>
      <c r="F727" s="6" t="s">
        <v>10</v>
      </c>
      <c r="G727" s="18">
        <v>83000</v>
      </c>
      <c r="H727" s="32">
        <f>IF(F727="USD",VLOOKUP(A727,'FOREX CONV'!$A$2:$F$871,2,FALSE),IF(F727="GBP",VLOOKUP(A727,'FOREX CONV'!$A$2:$F$871,3,FALSE),IF(F727="EUR",VLOOKUP(A727,'FOREX CONV'!$A$2:$F$871,4,FALSE),IF(F727="YEN",VLOOKUP(A727,'FOREX CONV'!$A$2:$F$871,5,FALSE),1))))</f>
        <v>61.517000000000003</v>
      </c>
      <c r="I727" s="33">
        <f t="shared" si="11"/>
        <v>5105911</v>
      </c>
      <c r="J727" t="str">
        <f>VLOOKUP(C727,'REGION CLASSIFICATION'!$A$2:$B$67,2,FALSE)</f>
        <v>EU</v>
      </c>
    </row>
    <row r="728" spans="1:10" x14ac:dyDescent="0.35">
      <c r="A728" s="13">
        <v>41452</v>
      </c>
      <c r="B728" s="2" t="s">
        <v>15</v>
      </c>
      <c r="C728" s="2" t="s">
        <v>46</v>
      </c>
      <c r="D728" s="16">
        <v>2000</v>
      </c>
      <c r="E728" s="2" t="s">
        <v>9</v>
      </c>
      <c r="F728" s="2" t="s">
        <v>10</v>
      </c>
      <c r="G728" s="16">
        <v>93000</v>
      </c>
      <c r="H728" s="32">
        <f>IF(F728="USD",VLOOKUP(A728,'FOREX CONV'!$A$2:$F$871,2,FALSE),IF(F728="GBP",VLOOKUP(A728,'FOREX CONV'!$A$2:$F$871,3,FALSE),IF(F728="EUR",VLOOKUP(A728,'FOREX CONV'!$A$2:$F$871,4,FALSE),IF(F728="YEN",VLOOKUP(A728,'FOREX CONV'!$A$2:$F$871,5,FALSE),1))))</f>
        <v>60.588000000000001</v>
      </c>
      <c r="I728" s="33">
        <f t="shared" si="11"/>
        <v>5634684</v>
      </c>
      <c r="J728" t="str">
        <f>VLOOKUP(C728,'REGION CLASSIFICATION'!$A$2:$B$67,2,FALSE)</f>
        <v>EU</v>
      </c>
    </row>
    <row r="729" spans="1:10" x14ac:dyDescent="0.35">
      <c r="A729" s="13">
        <v>41424</v>
      </c>
      <c r="B729" s="2" t="s">
        <v>13</v>
      </c>
      <c r="C729" s="2" t="s">
        <v>47</v>
      </c>
      <c r="D729" s="16">
        <v>4</v>
      </c>
      <c r="E729" s="2" t="s">
        <v>9</v>
      </c>
      <c r="F729" s="2" t="s">
        <v>10</v>
      </c>
      <c r="G729" s="16">
        <v>720</v>
      </c>
      <c r="H729" s="32">
        <f>IF(F729="USD",VLOOKUP(A729,'FOREX CONV'!$A$2:$F$871,2,FALSE),IF(F729="GBP",VLOOKUP(A729,'FOREX CONV'!$A$2:$F$871,3,FALSE),IF(F729="EUR",VLOOKUP(A729,'FOREX CONV'!$A$2:$F$871,4,FALSE),IF(F729="YEN",VLOOKUP(A729,'FOREX CONV'!$A$2:$F$871,5,FALSE),1))))</f>
        <v>56.099499999999999</v>
      </c>
      <c r="I729" s="33">
        <f t="shared" si="11"/>
        <v>40391.64</v>
      </c>
      <c r="J729" t="str">
        <f>VLOOKUP(C729,'REGION CLASSIFICATION'!$A$2:$B$67,2,FALSE)</f>
        <v>INDIA</v>
      </c>
    </row>
    <row r="730" spans="1:10" x14ac:dyDescent="0.35">
      <c r="A730" s="13">
        <v>41424</v>
      </c>
      <c r="B730" s="2" t="s">
        <v>13</v>
      </c>
      <c r="C730" s="2" t="s">
        <v>47</v>
      </c>
      <c r="D730" s="16">
        <v>4</v>
      </c>
      <c r="E730" s="2" t="s">
        <v>9</v>
      </c>
      <c r="F730" s="2" t="s">
        <v>10</v>
      </c>
      <c r="G730" s="16">
        <v>720</v>
      </c>
      <c r="H730" s="32">
        <f>IF(F730="USD",VLOOKUP(A730,'FOREX CONV'!$A$2:$F$871,2,FALSE),IF(F730="GBP",VLOOKUP(A730,'FOREX CONV'!$A$2:$F$871,3,FALSE),IF(F730="EUR",VLOOKUP(A730,'FOREX CONV'!$A$2:$F$871,4,FALSE),IF(F730="YEN",VLOOKUP(A730,'FOREX CONV'!$A$2:$F$871,5,FALSE),1))))</f>
        <v>56.099499999999999</v>
      </c>
      <c r="I730" s="33">
        <f t="shared" si="11"/>
        <v>40391.64</v>
      </c>
      <c r="J730" t="str">
        <f>VLOOKUP(C730,'REGION CLASSIFICATION'!$A$2:$B$67,2,FALSE)</f>
        <v>INDIA</v>
      </c>
    </row>
    <row r="731" spans="1:10" x14ac:dyDescent="0.35">
      <c r="A731" s="13">
        <v>41639</v>
      </c>
      <c r="B731" s="2" t="s">
        <v>11</v>
      </c>
      <c r="C731" s="2" t="s">
        <v>47</v>
      </c>
      <c r="D731" s="16">
        <v>50</v>
      </c>
      <c r="E731" s="2" t="s">
        <v>9</v>
      </c>
      <c r="F731" s="2" t="s">
        <v>10</v>
      </c>
      <c r="G731" s="16">
        <v>17500</v>
      </c>
      <c r="H731" s="32">
        <f>IF(F731="USD",VLOOKUP(A731,'FOREX CONV'!$A$2:$F$871,2,FALSE),IF(F731="GBP",VLOOKUP(A731,'FOREX CONV'!$A$2:$F$871,3,FALSE),IF(F731="EUR",VLOOKUP(A731,'FOREX CONV'!$A$2:$F$871,4,FALSE),IF(F731="YEN",VLOOKUP(A731,'FOREX CONV'!$A$2:$F$871,5,FALSE),1))))</f>
        <v>61.896999999999998</v>
      </c>
      <c r="I731" s="33">
        <f t="shared" si="11"/>
        <v>1083197.5</v>
      </c>
      <c r="J731" t="str">
        <f>VLOOKUP(C731,'REGION CLASSIFICATION'!$A$2:$B$67,2,FALSE)</f>
        <v>INDIA</v>
      </c>
    </row>
    <row r="732" spans="1:10" x14ac:dyDescent="0.35">
      <c r="A732" s="13">
        <v>41454</v>
      </c>
      <c r="B732" s="2" t="s">
        <v>7</v>
      </c>
      <c r="C732" s="2" t="s">
        <v>48</v>
      </c>
      <c r="D732" s="16">
        <v>300</v>
      </c>
      <c r="E732" s="2" t="s">
        <v>9</v>
      </c>
      <c r="F732" s="2" t="s">
        <v>10</v>
      </c>
      <c r="G732" s="16">
        <v>9600</v>
      </c>
      <c r="H732" s="32">
        <f>IF(F732="USD",VLOOKUP(A732,'FOREX CONV'!$A$2:$F$871,2,FALSE),IF(F732="GBP",VLOOKUP(A732,'FOREX CONV'!$A$2:$F$871,3,FALSE),IF(F732="EUR",VLOOKUP(A732,'FOREX CONV'!$A$2:$F$871,4,FALSE),IF(F732="YEN",VLOOKUP(A732,'FOREX CONV'!$A$2:$F$871,5,FALSE),1))))</f>
        <v>59.6995</v>
      </c>
      <c r="I732" s="33">
        <f t="shared" si="11"/>
        <v>573115.19999999995</v>
      </c>
      <c r="J732" t="str">
        <f>VLOOKUP(C732,'REGION CLASSIFICATION'!$A$2:$B$67,2,FALSE)</f>
        <v>LATAM</v>
      </c>
    </row>
    <row r="733" spans="1:10" x14ac:dyDescent="0.35">
      <c r="A733" s="13">
        <v>41698</v>
      </c>
      <c r="B733" s="2" t="s">
        <v>15</v>
      </c>
      <c r="C733" s="5" t="s">
        <v>49</v>
      </c>
      <c r="D733" s="17">
        <v>210</v>
      </c>
      <c r="E733" s="5" t="s">
        <v>9</v>
      </c>
      <c r="F733" s="5" t="s">
        <v>10</v>
      </c>
      <c r="G733" s="17">
        <v>10500</v>
      </c>
      <c r="H733" s="32">
        <f>IF(F733="USD",VLOOKUP(A733,'FOREX CONV'!$A$2:$F$871,2,FALSE),IF(F733="GBP",VLOOKUP(A733,'FOREX CONV'!$A$2:$F$871,3,FALSE),IF(F733="EUR",VLOOKUP(A733,'FOREX CONV'!$A$2:$F$871,4,FALSE),IF(F733="YEN",VLOOKUP(A733,'FOREX CONV'!$A$2:$F$871,5,FALSE),1))))</f>
        <v>62.072000000000003</v>
      </c>
      <c r="I733" s="33">
        <f t="shared" si="11"/>
        <v>651756</v>
      </c>
      <c r="J733" t="str">
        <f>VLOOKUP(C733,'REGION CLASSIFICATION'!$A$2:$B$67,2,FALSE)</f>
        <v>EU</v>
      </c>
    </row>
    <row r="734" spans="1:10" x14ac:dyDescent="0.35">
      <c r="A734" s="13">
        <v>41667</v>
      </c>
      <c r="B734" s="2" t="s">
        <v>11</v>
      </c>
      <c r="C734" s="5" t="s">
        <v>49</v>
      </c>
      <c r="D734" s="17">
        <v>25</v>
      </c>
      <c r="E734" s="5" t="s">
        <v>9</v>
      </c>
      <c r="F734" s="5" t="s">
        <v>10</v>
      </c>
      <c r="G734" s="17">
        <v>10000</v>
      </c>
      <c r="H734" s="32">
        <f>IF(F734="USD",VLOOKUP(A734,'FOREX CONV'!$A$2:$F$871,2,FALSE),IF(F734="GBP",VLOOKUP(A734,'FOREX CONV'!$A$2:$F$871,3,FALSE),IF(F734="EUR",VLOOKUP(A734,'FOREX CONV'!$A$2:$F$871,4,FALSE),IF(F734="YEN",VLOOKUP(A734,'FOREX CONV'!$A$2:$F$871,5,FALSE),1))))</f>
        <v>62.989800000000002</v>
      </c>
      <c r="I734" s="33">
        <f t="shared" si="11"/>
        <v>629898</v>
      </c>
      <c r="J734" t="str">
        <f>VLOOKUP(C734,'REGION CLASSIFICATION'!$A$2:$B$67,2,FALSE)</f>
        <v>EU</v>
      </c>
    </row>
    <row r="735" spans="1:10" x14ac:dyDescent="0.35">
      <c r="A735" s="13">
        <v>41578</v>
      </c>
      <c r="B735" s="2" t="s">
        <v>11</v>
      </c>
      <c r="C735" s="2" t="s">
        <v>49</v>
      </c>
      <c r="D735" s="16">
        <v>25</v>
      </c>
      <c r="E735" s="2" t="s">
        <v>9</v>
      </c>
      <c r="F735" s="2" t="s">
        <v>10</v>
      </c>
      <c r="G735" s="16">
        <v>10000</v>
      </c>
      <c r="H735" s="32">
        <f>IF(F735="USD",VLOOKUP(A735,'FOREX CONV'!$A$2:$F$871,2,FALSE),IF(F735="GBP",VLOOKUP(A735,'FOREX CONV'!$A$2:$F$871,3,FALSE),IF(F735="EUR",VLOOKUP(A735,'FOREX CONV'!$A$2:$F$871,4,FALSE),IF(F735="YEN",VLOOKUP(A735,'FOREX CONV'!$A$2:$F$871,5,FALSE),1))))</f>
        <v>61.41</v>
      </c>
      <c r="I735" s="33">
        <f t="shared" si="11"/>
        <v>614100</v>
      </c>
      <c r="J735" t="str">
        <f>VLOOKUP(C735,'REGION CLASSIFICATION'!$A$2:$B$67,2,FALSE)</f>
        <v>EU</v>
      </c>
    </row>
    <row r="736" spans="1:10" x14ac:dyDescent="0.35">
      <c r="A736" s="13">
        <v>41452</v>
      </c>
      <c r="B736" s="2" t="s">
        <v>15</v>
      </c>
      <c r="C736" s="2" t="s">
        <v>50</v>
      </c>
      <c r="D736" s="16">
        <v>10</v>
      </c>
      <c r="E736" s="2" t="s">
        <v>9</v>
      </c>
      <c r="F736" s="2" t="s">
        <v>10</v>
      </c>
      <c r="G736" s="16">
        <v>700</v>
      </c>
      <c r="H736" s="32">
        <f>IF(F736="USD",VLOOKUP(A736,'FOREX CONV'!$A$2:$F$871,2,FALSE),IF(F736="GBP",VLOOKUP(A736,'FOREX CONV'!$A$2:$F$871,3,FALSE),IF(F736="EUR",VLOOKUP(A736,'FOREX CONV'!$A$2:$F$871,4,FALSE),IF(F736="YEN",VLOOKUP(A736,'FOREX CONV'!$A$2:$F$871,5,FALSE),1))))</f>
        <v>60.588000000000001</v>
      </c>
      <c r="I736" s="33">
        <f t="shared" si="11"/>
        <v>42411.6</v>
      </c>
      <c r="J736" t="str">
        <f>VLOOKUP(C736,'REGION CLASSIFICATION'!$A$2:$B$67,2,FALSE)</f>
        <v>EU</v>
      </c>
    </row>
    <row r="737" spans="1:10" x14ac:dyDescent="0.35">
      <c r="A737" s="13">
        <v>41598</v>
      </c>
      <c r="B737" s="2" t="s">
        <v>15</v>
      </c>
      <c r="C737" s="2" t="s">
        <v>50</v>
      </c>
      <c r="D737" s="16">
        <v>300</v>
      </c>
      <c r="E737" s="2" t="s">
        <v>9</v>
      </c>
      <c r="F737" s="2" t="s">
        <v>10</v>
      </c>
      <c r="G737" s="16">
        <v>16350</v>
      </c>
      <c r="H737" s="32">
        <f>IF(F737="USD",VLOOKUP(A737,'FOREX CONV'!$A$2:$F$871,2,FALSE),IF(F737="GBP",VLOOKUP(A737,'FOREX CONV'!$A$2:$F$871,3,FALSE),IF(F737="EUR",VLOOKUP(A737,'FOREX CONV'!$A$2:$F$871,4,FALSE),IF(F737="YEN",VLOOKUP(A737,'FOREX CONV'!$A$2:$F$871,5,FALSE),1))))</f>
        <v>62.558</v>
      </c>
      <c r="I737" s="33">
        <f t="shared" si="11"/>
        <v>1022823.3</v>
      </c>
      <c r="J737" t="str">
        <f>VLOOKUP(C737,'REGION CLASSIFICATION'!$A$2:$B$67,2,FALSE)</f>
        <v>EU</v>
      </c>
    </row>
    <row r="738" spans="1:10" x14ac:dyDescent="0.35">
      <c r="A738" s="13">
        <v>41729</v>
      </c>
      <c r="B738" s="2" t="s">
        <v>11</v>
      </c>
      <c r="C738" s="6" t="s">
        <v>51</v>
      </c>
      <c r="D738" s="18">
        <v>10</v>
      </c>
      <c r="E738" s="6" t="s">
        <v>9</v>
      </c>
      <c r="F738" s="6" t="s">
        <v>10</v>
      </c>
      <c r="G738" s="18">
        <v>3000</v>
      </c>
      <c r="H738" s="32">
        <f>IF(F738="USD",VLOOKUP(A738,'FOREX CONV'!$A$2:$F$871,2,FALSE),IF(F738="GBP",VLOOKUP(A738,'FOREX CONV'!$A$2:$F$871,3,FALSE),IF(F738="EUR",VLOOKUP(A738,'FOREX CONV'!$A$2:$F$871,4,FALSE),IF(F738="YEN",VLOOKUP(A738,'FOREX CONV'!$A$2:$F$871,5,FALSE),1))))</f>
        <v>60.099800000000002</v>
      </c>
      <c r="I738" s="33">
        <f t="shared" si="11"/>
        <v>180299.4</v>
      </c>
      <c r="J738" t="str">
        <f>VLOOKUP(C738,'REGION CLASSIFICATION'!$A$2:$B$67,2,FALSE)</f>
        <v>EU</v>
      </c>
    </row>
    <row r="739" spans="1:10" x14ac:dyDescent="0.35">
      <c r="A739" s="13">
        <v>41639</v>
      </c>
      <c r="B739" s="2" t="s">
        <v>13</v>
      </c>
      <c r="C739" s="2" t="s">
        <v>51</v>
      </c>
      <c r="D739" s="16">
        <v>1000</v>
      </c>
      <c r="E739" s="2" t="s">
        <v>9</v>
      </c>
      <c r="F739" s="2" t="s">
        <v>10</v>
      </c>
      <c r="G739" s="16">
        <v>132000</v>
      </c>
      <c r="H739" s="32">
        <f>IF(F739="USD",VLOOKUP(A739,'FOREX CONV'!$A$2:$F$871,2,FALSE),IF(F739="GBP",VLOOKUP(A739,'FOREX CONV'!$A$2:$F$871,3,FALSE),IF(F739="EUR",VLOOKUP(A739,'FOREX CONV'!$A$2:$F$871,4,FALSE),IF(F739="YEN",VLOOKUP(A739,'FOREX CONV'!$A$2:$F$871,5,FALSE),1))))</f>
        <v>61.896999999999998</v>
      </c>
      <c r="I739" s="33">
        <f t="shared" si="11"/>
        <v>8170404</v>
      </c>
      <c r="J739" t="str">
        <f>VLOOKUP(C739,'REGION CLASSIFICATION'!$A$2:$B$67,2,FALSE)</f>
        <v>EU</v>
      </c>
    </row>
    <row r="740" spans="1:10" x14ac:dyDescent="0.35">
      <c r="A740" s="13">
        <v>41547</v>
      </c>
      <c r="B740" s="2" t="s">
        <v>13</v>
      </c>
      <c r="C740" s="2" t="s">
        <v>51</v>
      </c>
      <c r="D740" s="16">
        <v>1000</v>
      </c>
      <c r="E740" s="2" t="s">
        <v>9</v>
      </c>
      <c r="F740" s="2" t="s">
        <v>10</v>
      </c>
      <c r="G740" s="16">
        <v>132000</v>
      </c>
      <c r="H740" s="32">
        <f>IF(F740="USD",VLOOKUP(A740,'FOREX CONV'!$A$2:$F$871,2,FALSE),IF(F740="GBP",VLOOKUP(A740,'FOREX CONV'!$A$2:$F$871,3,FALSE),IF(F740="EUR",VLOOKUP(A740,'FOREX CONV'!$A$2:$F$871,4,FALSE),IF(F740="YEN",VLOOKUP(A740,'FOREX CONV'!$A$2:$F$871,5,FALSE),1))))</f>
        <v>62.777000000000001</v>
      </c>
      <c r="I740" s="33">
        <f t="shared" si="11"/>
        <v>8286564</v>
      </c>
      <c r="J740" t="str">
        <f>VLOOKUP(C740,'REGION CLASSIFICATION'!$A$2:$B$67,2,FALSE)</f>
        <v>EU</v>
      </c>
    </row>
    <row r="741" spans="1:10" x14ac:dyDescent="0.35">
      <c r="A741" s="13">
        <v>41431</v>
      </c>
      <c r="B741" s="2" t="s">
        <v>11</v>
      </c>
      <c r="C741" s="2" t="s">
        <v>51</v>
      </c>
      <c r="D741" s="16">
        <v>30</v>
      </c>
      <c r="E741" s="2" t="s">
        <v>9</v>
      </c>
      <c r="F741" s="2" t="s">
        <v>10</v>
      </c>
      <c r="G741" s="16">
        <v>9000</v>
      </c>
      <c r="H741" s="32">
        <f>IF(F741="USD",VLOOKUP(A741,'FOREX CONV'!$A$2:$F$871,2,FALSE),IF(F741="GBP",VLOOKUP(A741,'FOREX CONV'!$A$2:$F$871,3,FALSE),IF(F741="EUR",VLOOKUP(A741,'FOREX CONV'!$A$2:$F$871,4,FALSE),IF(F741="YEN",VLOOKUP(A741,'FOREX CONV'!$A$2:$F$871,5,FALSE),1))))</f>
        <v>56.869</v>
      </c>
      <c r="I741" s="33">
        <f t="shared" si="11"/>
        <v>511821</v>
      </c>
      <c r="J741" t="str">
        <f>VLOOKUP(C741,'REGION CLASSIFICATION'!$A$2:$B$67,2,FALSE)</f>
        <v>EU</v>
      </c>
    </row>
    <row r="742" spans="1:10" x14ac:dyDescent="0.35">
      <c r="A742" s="13">
        <v>41486</v>
      </c>
      <c r="B742" s="2" t="s">
        <v>15</v>
      </c>
      <c r="C742" s="2" t="s">
        <v>52</v>
      </c>
      <c r="D742" s="16">
        <v>10</v>
      </c>
      <c r="E742" s="2" t="s">
        <v>9</v>
      </c>
      <c r="F742" s="2" t="s">
        <v>10</v>
      </c>
      <c r="G742" s="16">
        <v>615</v>
      </c>
      <c r="H742" s="32">
        <f>IF(F742="USD",VLOOKUP(A742,'FOREX CONV'!$A$2:$F$871,2,FALSE),IF(F742="GBP",VLOOKUP(A742,'FOREX CONV'!$A$2:$F$871,3,FALSE),IF(F742="EUR",VLOOKUP(A742,'FOREX CONV'!$A$2:$F$871,4,FALSE),IF(F742="YEN",VLOOKUP(A742,'FOREX CONV'!$A$2:$F$871,5,FALSE),1))))</f>
        <v>61.115000000000002</v>
      </c>
      <c r="I742" s="33">
        <f t="shared" si="11"/>
        <v>37585.724999999999</v>
      </c>
      <c r="J742" t="str">
        <f>VLOOKUP(C742,'REGION CLASSIFICATION'!$A$2:$B$67,2,FALSE)</f>
        <v>MENA</v>
      </c>
    </row>
    <row r="743" spans="1:10" x14ac:dyDescent="0.35">
      <c r="A743" s="13">
        <v>41656</v>
      </c>
      <c r="B743" s="2" t="s">
        <v>15</v>
      </c>
      <c r="C743" s="5" t="s">
        <v>52</v>
      </c>
      <c r="D743" s="17">
        <v>600</v>
      </c>
      <c r="E743" s="5" t="s">
        <v>9</v>
      </c>
      <c r="F743" s="5" t="s">
        <v>10</v>
      </c>
      <c r="G743" s="17">
        <v>26190</v>
      </c>
      <c r="H743" s="32">
        <f>IF(F743="USD",VLOOKUP(A743,'FOREX CONV'!$A$2:$F$871,2,FALSE),IF(F743="GBP",VLOOKUP(A743,'FOREX CONV'!$A$2:$F$871,3,FALSE),IF(F743="EUR",VLOOKUP(A743,'FOREX CONV'!$A$2:$F$871,4,FALSE),IF(F743="YEN",VLOOKUP(A743,'FOREX CONV'!$A$2:$F$871,5,FALSE),1))))</f>
        <v>61.351799999999997</v>
      </c>
      <c r="I743" s="33">
        <f t="shared" si="11"/>
        <v>1606803.642</v>
      </c>
      <c r="J743" t="str">
        <f>VLOOKUP(C743,'REGION CLASSIFICATION'!$A$2:$B$67,2,FALSE)</f>
        <v>MENA</v>
      </c>
    </row>
    <row r="744" spans="1:10" x14ac:dyDescent="0.35">
      <c r="A744" s="13">
        <v>41394</v>
      </c>
      <c r="B744" s="2" t="s">
        <v>7</v>
      </c>
      <c r="C744" s="2" t="s">
        <v>52</v>
      </c>
      <c r="D744" s="16">
        <v>2500</v>
      </c>
      <c r="E744" s="2" t="s">
        <v>9</v>
      </c>
      <c r="F744" s="2" t="s">
        <v>10</v>
      </c>
      <c r="G744" s="16">
        <v>81250</v>
      </c>
      <c r="H744" s="32">
        <f>IF(F744="USD",VLOOKUP(A744,'FOREX CONV'!$A$2:$F$871,2,FALSE),IF(F744="GBP",VLOOKUP(A744,'FOREX CONV'!$A$2:$F$871,3,FALSE),IF(F744="EUR",VLOOKUP(A744,'FOREX CONV'!$A$2:$F$871,4,FALSE),IF(F744="YEN",VLOOKUP(A744,'FOREX CONV'!$A$2:$F$871,5,FALSE),1))))</f>
        <v>54.219000000000001</v>
      </c>
      <c r="I744" s="33">
        <f t="shared" si="11"/>
        <v>4405293.75</v>
      </c>
      <c r="J744" t="str">
        <f>VLOOKUP(C744,'REGION CLASSIFICATION'!$A$2:$B$67,2,FALSE)</f>
        <v>MENA</v>
      </c>
    </row>
    <row r="745" spans="1:10" x14ac:dyDescent="0.35">
      <c r="A745" s="13">
        <v>41509</v>
      </c>
      <c r="B745" s="2" t="s">
        <v>15</v>
      </c>
      <c r="C745" s="2" t="s">
        <v>53</v>
      </c>
      <c r="D745" s="16">
        <v>650</v>
      </c>
      <c r="E745" s="2" t="s">
        <v>9</v>
      </c>
      <c r="F745" s="2" t="s">
        <v>10</v>
      </c>
      <c r="G745" s="16">
        <v>35750</v>
      </c>
      <c r="H745" s="32">
        <f>IF(F745="USD",VLOOKUP(A745,'FOREX CONV'!$A$2:$F$871,2,FALSE),IF(F745="GBP",VLOOKUP(A745,'FOREX CONV'!$A$2:$F$871,3,FALSE),IF(F745="EUR",VLOOKUP(A745,'FOREX CONV'!$A$2:$F$871,4,FALSE),IF(F745="YEN",VLOOKUP(A745,'FOREX CONV'!$A$2:$F$871,5,FALSE),1))))</f>
        <v>64.688000000000002</v>
      </c>
      <c r="I745" s="33">
        <f t="shared" si="11"/>
        <v>2312596</v>
      </c>
      <c r="J745" t="str">
        <f>VLOOKUP(C745,'REGION CLASSIFICATION'!$A$2:$B$67,2,FALSE)</f>
        <v>EU</v>
      </c>
    </row>
    <row r="746" spans="1:10" x14ac:dyDescent="0.35">
      <c r="A746" s="13">
        <v>41599</v>
      </c>
      <c r="B746" s="2" t="s">
        <v>11</v>
      </c>
      <c r="C746" s="2" t="s">
        <v>53</v>
      </c>
      <c r="D746" s="16">
        <v>50</v>
      </c>
      <c r="E746" s="2" t="s">
        <v>9</v>
      </c>
      <c r="F746" s="2" t="s">
        <v>10</v>
      </c>
      <c r="G746" s="16">
        <v>17250</v>
      </c>
      <c r="H746" s="32">
        <f>IF(F746="USD",VLOOKUP(A746,'FOREX CONV'!$A$2:$F$871,2,FALSE),IF(F746="GBP",VLOOKUP(A746,'FOREX CONV'!$A$2:$F$871,3,FALSE),IF(F746="EUR",VLOOKUP(A746,'FOREX CONV'!$A$2:$F$871,4,FALSE),IF(F746="YEN",VLOOKUP(A746,'FOREX CONV'!$A$2:$F$871,5,FALSE),1))))</f>
        <v>62.889499999999998</v>
      </c>
      <c r="I746" s="33">
        <f t="shared" si="11"/>
        <v>1084843.875</v>
      </c>
      <c r="J746" t="str">
        <f>VLOOKUP(C746,'REGION CLASSIFICATION'!$A$2:$B$67,2,FALSE)</f>
        <v>EU</v>
      </c>
    </row>
    <row r="747" spans="1:10" x14ac:dyDescent="0.35">
      <c r="A747" s="13">
        <v>41449</v>
      </c>
      <c r="B747" s="2" t="s">
        <v>15</v>
      </c>
      <c r="C747" s="2" t="s">
        <v>53</v>
      </c>
      <c r="D747" s="16">
        <v>620</v>
      </c>
      <c r="E747" s="2" t="s">
        <v>9</v>
      </c>
      <c r="F747" s="2" t="s">
        <v>10</v>
      </c>
      <c r="G747" s="16">
        <v>34100</v>
      </c>
      <c r="H747" s="32">
        <f>IF(F747="USD",VLOOKUP(A747,'FOREX CONV'!$A$2:$F$871,2,FALSE),IF(F747="GBP",VLOOKUP(A747,'FOREX CONV'!$A$2:$F$871,3,FALSE),IF(F747="EUR",VLOOKUP(A747,'FOREX CONV'!$A$2:$F$871,4,FALSE),IF(F747="YEN",VLOOKUP(A747,'FOREX CONV'!$A$2:$F$871,5,FALSE),1))))</f>
        <v>59.734000000000002</v>
      </c>
      <c r="I747" s="33">
        <f t="shared" si="11"/>
        <v>2036929.4000000001</v>
      </c>
      <c r="J747" t="str">
        <f>VLOOKUP(C747,'REGION CLASSIFICATION'!$A$2:$B$67,2,FALSE)</f>
        <v>EU</v>
      </c>
    </row>
    <row r="748" spans="1:10" x14ac:dyDescent="0.35">
      <c r="A748" s="13">
        <v>41486</v>
      </c>
      <c r="B748" s="2" t="s">
        <v>15</v>
      </c>
      <c r="C748" s="2" t="s">
        <v>53</v>
      </c>
      <c r="D748" s="16">
        <v>1000</v>
      </c>
      <c r="E748" s="2" t="s">
        <v>9</v>
      </c>
      <c r="F748" s="2" t="s">
        <v>10</v>
      </c>
      <c r="G748" s="16">
        <v>50000</v>
      </c>
      <c r="H748" s="32">
        <f>IF(F748="USD",VLOOKUP(A748,'FOREX CONV'!$A$2:$F$871,2,FALSE),IF(F748="GBP",VLOOKUP(A748,'FOREX CONV'!$A$2:$F$871,3,FALSE),IF(F748="EUR",VLOOKUP(A748,'FOREX CONV'!$A$2:$F$871,4,FALSE),IF(F748="YEN",VLOOKUP(A748,'FOREX CONV'!$A$2:$F$871,5,FALSE),1))))</f>
        <v>61.115000000000002</v>
      </c>
      <c r="I748" s="33">
        <f t="shared" si="11"/>
        <v>3055750</v>
      </c>
      <c r="J748" t="str">
        <f>VLOOKUP(C748,'REGION CLASSIFICATION'!$A$2:$B$67,2,FALSE)</f>
        <v>EU</v>
      </c>
    </row>
    <row r="749" spans="1:10" x14ac:dyDescent="0.35">
      <c r="A749" s="13">
        <v>41564</v>
      </c>
      <c r="B749" s="2" t="s">
        <v>15</v>
      </c>
      <c r="C749" s="2" t="s">
        <v>53</v>
      </c>
      <c r="D749" s="16">
        <v>450</v>
      </c>
      <c r="E749" s="2" t="s">
        <v>9</v>
      </c>
      <c r="F749" s="2" t="s">
        <v>10</v>
      </c>
      <c r="G749" s="16">
        <v>24750</v>
      </c>
      <c r="H749" s="32">
        <f>IF(F749="USD",VLOOKUP(A749,'FOREX CONV'!$A$2:$F$871,2,FALSE),IF(F749="GBP",VLOOKUP(A749,'FOREX CONV'!$A$2:$F$871,3,FALSE),IF(F749="EUR",VLOOKUP(A749,'FOREX CONV'!$A$2:$F$871,4,FALSE),IF(F749="YEN",VLOOKUP(A749,'FOREX CONV'!$A$2:$F$871,5,FALSE),1))))</f>
        <v>61.581000000000003</v>
      </c>
      <c r="I749" s="33">
        <f t="shared" si="11"/>
        <v>1524129.75</v>
      </c>
      <c r="J749" t="str">
        <f>VLOOKUP(C749,'REGION CLASSIFICATION'!$A$2:$B$67,2,FALSE)</f>
        <v>EU</v>
      </c>
    </row>
    <row r="750" spans="1:10" x14ac:dyDescent="0.35">
      <c r="A750" s="13">
        <v>41634</v>
      </c>
      <c r="B750" s="2" t="s">
        <v>15</v>
      </c>
      <c r="C750" s="2" t="s">
        <v>53</v>
      </c>
      <c r="D750" s="16">
        <v>650</v>
      </c>
      <c r="E750" s="2" t="s">
        <v>9</v>
      </c>
      <c r="F750" s="2" t="s">
        <v>10</v>
      </c>
      <c r="G750" s="16">
        <v>35750</v>
      </c>
      <c r="H750" s="32">
        <f>IF(F750="USD",VLOOKUP(A750,'FOREX CONV'!$A$2:$F$871,2,FALSE),IF(F750="GBP",VLOOKUP(A750,'FOREX CONV'!$A$2:$F$871,3,FALSE),IF(F750="EUR",VLOOKUP(A750,'FOREX CONV'!$A$2:$F$871,4,FALSE),IF(F750="YEN",VLOOKUP(A750,'FOREX CONV'!$A$2:$F$871,5,FALSE),1))))</f>
        <v>61.975499999999997</v>
      </c>
      <c r="I750" s="33">
        <f t="shared" si="11"/>
        <v>2215624.125</v>
      </c>
      <c r="J750" t="str">
        <f>VLOOKUP(C750,'REGION CLASSIFICATION'!$A$2:$B$67,2,FALSE)</f>
        <v>EU</v>
      </c>
    </row>
    <row r="751" spans="1:10" x14ac:dyDescent="0.35">
      <c r="A751" s="13">
        <v>41655</v>
      </c>
      <c r="B751" s="2" t="s">
        <v>15</v>
      </c>
      <c r="C751" s="5" t="s">
        <v>54</v>
      </c>
      <c r="D751" s="17">
        <v>300</v>
      </c>
      <c r="E751" s="5" t="s">
        <v>9</v>
      </c>
      <c r="F751" s="5" t="s">
        <v>10</v>
      </c>
      <c r="G751" s="17">
        <v>15000</v>
      </c>
      <c r="H751" s="32">
        <f>IF(F751="USD",VLOOKUP(A751,'FOREX CONV'!$A$2:$F$871,2,FALSE),IF(F751="GBP",VLOOKUP(A751,'FOREX CONV'!$A$2:$F$871,3,FALSE),IF(F751="EUR",VLOOKUP(A751,'FOREX CONV'!$A$2:$F$871,4,FALSE),IF(F751="YEN",VLOOKUP(A751,'FOREX CONV'!$A$2:$F$871,5,FALSE),1))))</f>
        <v>61.532499999999999</v>
      </c>
      <c r="I751" s="33">
        <f t="shared" si="11"/>
        <v>922987.5</v>
      </c>
      <c r="J751" t="str">
        <f>VLOOKUP(C751,'REGION CLASSIFICATION'!$A$2:$B$67,2,FALSE)</f>
        <v>EU</v>
      </c>
    </row>
    <row r="752" spans="1:10" x14ac:dyDescent="0.35">
      <c r="A752" s="13">
        <v>41724</v>
      </c>
      <c r="B752" s="2" t="s">
        <v>15</v>
      </c>
      <c r="C752" s="6" t="s">
        <v>54</v>
      </c>
      <c r="D752" s="18">
        <v>300</v>
      </c>
      <c r="E752" s="6" t="s">
        <v>9</v>
      </c>
      <c r="F752" s="6" t="s">
        <v>10</v>
      </c>
      <c r="G752" s="18">
        <v>15000</v>
      </c>
      <c r="H752" s="32">
        <f>IF(F752="USD",VLOOKUP(A752,'FOREX CONV'!$A$2:$F$871,2,FALSE),IF(F752="GBP",VLOOKUP(A752,'FOREX CONV'!$A$2:$F$871,3,FALSE),IF(F752="EUR",VLOOKUP(A752,'FOREX CONV'!$A$2:$F$871,4,FALSE),IF(F752="YEN",VLOOKUP(A752,'FOREX CONV'!$A$2:$F$871,5,FALSE),1))))</f>
        <v>60.172499999999999</v>
      </c>
      <c r="I752" s="33">
        <f t="shared" si="11"/>
        <v>902587.5</v>
      </c>
      <c r="J752" t="str">
        <f>VLOOKUP(C752,'REGION CLASSIFICATION'!$A$2:$B$67,2,FALSE)</f>
        <v>EU</v>
      </c>
    </row>
    <row r="753" spans="1:10" x14ac:dyDescent="0.35">
      <c r="A753" s="13">
        <v>41596</v>
      </c>
      <c r="B753" s="2" t="s">
        <v>15</v>
      </c>
      <c r="C753" s="2" t="s">
        <v>54</v>
      </c>
      <c r="D753" s="16">
        <v>300</v>
      </c>
      <c r="E753" s="2" t="s">
        <v>9</v>
      </c>
      <c r="F753" s="2" t="s">
        <v>10</v>
      </c>
      <c r="G753" s="16">
        <v>15000</v>
      </c>
      <c r="H753" s="32">
        <f>IF(F753="USD",VLOOKUP(A753,'FOREX CONV'!$A$2:$F$871,2,FALSE),IF(F753="GBP",VLOOKUP(A753,'FOREX CONV'!$A$2:$F$871,3,FALSE),IF(F753="EUR",VLOOKUP(A753,'FOREX CONV'!$A$2:$F$871,4,FALSE),IF(F753="YEN",VLOOKUP(A753,'FOREX CONV'!$A$2:$F$871,5,FALSE),1))))</f>
        <v>62.625</v>
      </c>
      <c r="I753" s="33">
        <f t="shared" si="11"/>
        <v>939375</v>
      </c>
      <c r="J753" t="str">
        <f>VLOOKUP(C753,'REGION CLASSIFICATION'!$A$2:$B$67,2,FALSE)</f>
        <v>EU</v>
      </c>
    </row>
    <row r="754" spans="1:10" x14ac:dyDescent="0.35">
      <c r="A754" s="13">
        <v>41675</v>
      </c>
      <c r="B754" s="2" t="s">
        <v>13</v>
      </c>
      <c r="C754" s="5" t="s">
        <v>55</v>
      </c>
      <c r="D754" s="17">
        <v>5</v>
      </c>
      <c r="E754" s="5" t="s">
        <v>9</v>
      </c>
      <c r="F754" s="5" t="s">
        <v>10</v>
      </c>
      <c r="G754" s="17">
        <v>850</v>
      </c>
      <c r="H754" s="32">
        <f>IF(F754="USD",VLOOKUP(A754,'FOREX CONV'!$A$2:$F$871,2,FALSE),IF(F754="GBP",VLOOKUP(A754,'FOREX CONV'!$A$2:$F$871,3,FALSE),IF(F754="EUR",VLOOKUP(A754,'FOREX CONV'!$A$2:$F$871,4,FALSE),IF(F754="YEN",VLOOKUP(A754,'FOREX CONV'!$A$2:$F$871,5,FALSE),1))))</f>
        <v>60.225000000000001</v>
      </c>
      <c r="I754" s="33">
        <f t="shared" si="11"/>
        <v>51191.25</v>
      </c>
      <c r="J754" t="str">
        <f>VLOOKUP(C754,'REGION CLASSIFICATION'!$A$2:$B$67,2,FALSE)</f>
        <v>EU</v>
      </c>
    </row>
    <row r="755" spans="1:10" x14ac:dyDescent="0.35">
      <c r="A755" s="13">
        <v>41445</v>
      </c>
      <c r="B755" s="2" t="s">
        <v>13</v>
      </c>
      <c r="C755" s="2" t="s">
        <v>55</v>
      </c>
      <c r="D755" s="16">
        <v>1000</v>
      </c>
      <c r="E755" s="2" t="s">
        <v>9</v>
      </c>
      <c r="F755" s="2" t="s">
        <v>10</v>
      </c>
      <c r="G755" s="16">
        <v>165000</v>
      </c>
      <c r="H755" s="32">
        <f>IF(F755="USD",VLOOKUP(A755,'FOREX CONV'!$A$2:$F$871,2,FALSE),IF(F755="GBP",VLOOKUP(A755,'FOREX CONV'!$A$2:$F$871,3,FALSE),IF(F755="EUR",VLOOKUP(A755,'FOREX CONV'!$A$2:$F$871,4,FALSE),IF(F755="YEN",VLOOKUP(A755,'FOREX CONV'!$A$2:$F$871,5,FALSE),1))))</f>
        <v>59.7</v>
      </c>
      <c r="I755" s="33">
        <f t="shared" si="11"/>
        <v>9850500</v>
      </c>
      <c r="J755" t="str">
        <f>VLOOKUP(C755,'REGION CLASSIFICATION'!$A$2:$B$67,2,FALSE)</f>
        <v>EU</v>
      </c>
    </row>
    <row r="756" spans="1:10" x14ac:dyDescent="0.35">
      <c r="A756" s="13">
        <v>41599</v>
      </c>
      <c r="B756" s="2" t="s">
        <v>15</v>
      </c>
      <c r="C756" s="2" t="s">
        <v>55</v>
      </c>
      <c r="D756" s="16">
        <v>1</v>
      </c>
      <c r="E756" s="2" t="s">
        <v>9</v>
      </c>
      <c r="F756" s="2" t="s">
        <v>10</v>
      </c>
      <c r="G756" s="16">
        <v>100</v>
      </c>
      <c r="H756" s="32">
        <f>IF(F756="USD",VLOOKUP(A756,'FOREX CONV'!$A$2:$F$871,2,FALSE),IF(F756="GBP",VLOOKUP(A756,'FOREX CONV'!$A$2:$F$871,3,FALSE),IF(F756="EUR",VLOOKUP(A756,'FOREX CONV'!$A$2:$F$871,4,FALSE),IF(F756="YEN",VLOOKUP(A756,'FOREX CONV'!$A$2:$F$871,5,FALSE),1))))</f>
        <v>62.889499999999998</v>
      </c>
      <c r="I756" s="33">
        <f t="shared" si="11"/>
        <v>6288.95</v>
      </c>
      <c r="J756" t="str">
        <f>VLOOKUP(C756,'REGION CLASSIFICATION'!$A$2:$B$67,2,FALSE)</f>
        <v>EU</v>
      </c>
    </row>
    <row r="757" spans="1:10" x14ac:dyDescent="0.35">
      <c r="A757" s="13">
        <v>41729</v>
      </c>
      <c r="B757" s="2" t="s">
        <v>13</v>
      </c>
      <c r="C757" s="6" t="s">
        <v>55</v>
      </c>
      <c r="D757" s="18">
        <v>1000</v>
      </c>
      <c r="E757" s="6" t="s">
        <v>9</v>
      </c>
      <c r="F757" s="6" t="s">
        <v>10</v>
      </c>
      <c r="G757" s="18">
        <v>165000</v>
      </c>
      <c r="H757" s="32">
        <f>IF(F757="USD",VLOOKUP(A757,'FOREX CONV'!$A$2:$F$871,2,FALSE),IF(F757="GBP",VLOOKUP(A757,'FOREX CONV'!$A$2:$F$871,3,FALSE),IF(F757="EUR",VLOOKUP(A757,'FOREX CONV'!$A$2:$F$871,4,FALSE),IF(F757="YEN",VLOOKUP(A757,'FOREX CONV'!$A$2:$F$871,5,FALSE),1))))</f>
        <v>60.099800000000002</v>
      </c>
      <c r="I757" s="33">
        <f t="shared" si="11"/>
        <v>9916467</v>
      </c>
      <c r="J757" t="str">
        <f>VLOOKUP(C757,'REGION CLASSIFICATION'!$A$2:$B$67,2,FALSE)</f>
        <v>EU</v>
      </c>
    </row>
    <row r="758" spans="1:10" x14ac:dyDescent="0.35">
      <c r="A758" s="13">
        <v>41547</v>
      </c>
      <c r="B758" s="2" t="s">
        <v>13</v>
      </c>
      <c r="C758" s="2" t="s">
        <v>55</v>
      </c>
      <c r="D758" s="16">
        <v>20</v>
      </c>
      <c r="E758" s="2" t="s">
        <v>9</v>
      </c>
      <c r="F758" s="2" t="s">
        <v>10</v>
      </c>
      <c r="G758" s="16">
        <v>3400</v>
      </c>
      <c r="H758" s="32">
        <f>IF(F758="USD",VLOOKUP(A758,'FOREX CONV'!$A$2:$F$871,2,FALSE),IF(F758="GBP",VLOOKUP(A758,'FOREX CONV'!$A$2:$F$871,3,FALSE),IF(F758="EUR",VLOOKUP(A758,'FOREX CONV'!$A$2:$F$871,4,FALSE),IF(F758="YEN",VLOOKUP(A758,'FOREX CONV'!$A$2:$F$871,5,FALSE),1))))</f>
        <v>62.777000000000001</v>
      </c>
      <c r="I758" s="33">
        <f t="shared" si="11"/>
        <v>213441.80000000002</v>
      </c>
      <c r="J758" t="str">
        <f>VLOOKUP(C758,'REGION CLASSIFICATION'!$A$2:$B$67,2,FALSE)</f>
        <v>EU</v>
      </c>
    </row>
    <row r="759" spans="1:10" x14ac:dyDescent="0.35">
      <c r="A759" s="13">
        <v>41394</v>
      </c>
      <c r="B759" s="2" t="s">
        <v>13</v>
      </c>
      <c r="C759" s="2" t="s">
        <v>55</v>
      </c>
      <c r="D759" s="16">
        <v>1000</v>
      </c>
      <c r="E759" s="2" t="s">
        <v>9</v>
      </c>
      <c r="F759" s="2" t="s">
        <v>10</v>
      </c>
      <c r="G759" s="16">
        <v>165000</v>
      </c>
      <c r="H759" s="32">
        <f>IF(F759="USD",VLOOKUP(A759,'FOREX CONV'!$A$2:$F$871,2,FALSE),IF(F759="GBP",VLOOKUP(A759,'FOREX CONV'!$A$2:$F$871,3,FALSE),IF(F759="EUR",VLOOKUP(A759,'FOREX CONV'!$A$2:$F$871,4,FALSE),IF(F759="YEN",VLOOKUP(A759,'FOREX CONV'!$A$2:$F$871,5,FALSE),1))))</f>
        <v>54.219000000000001</v>
      </c>
      <c r="I759" s="33">
        <f t="shared" si="11"/>
        <v>8946135</v>
      </c>
      <c r="J759" t="str">
        <f>VLOOKUP(C759,'REGION CLASSIFICATION'!$A$2:$B$67,2,FALSE)</f>
        <v>EU</v>
      </c>
    </row>
    <row r="760" spans="1:10" x14ac:dyDescent="0.35">
      <c r="A760" s="13">
        <v>41675</v>
      </c>
      <c r="B760" s="2" t="s">
        <v>13</v>
      </c>
      <c r="C760" s="5" t="s">
        <v>55</v>
      </c>
      <c r="D760" s="17">
        <v>5</v>
      </c>
      <c r="E760" s="5" t="s">
        <v>9</v>
      </c>
      <c r="F760" s="5" t="s">
        <v>10</v>
      </c>
      <c r="G760" s="17">
        <v>850</v>
      </c>
      <c r="H760" s="32">
        <f>IF(F760="USD",VLOOKUP(A760,'FOREX CONV'!$A$2:$F$871,2,FALSE),IF(F760="GBP",VLOOKUP(A760,'FOREX CONV'!$A$2:$F$871,3,FALSE),IF(F760="EUR",VLOOKUP(A760,'FOREX CONV'!$A$2:$F$871,4,FALSE),IF(F760="YEN",VLOOKUP(A760,'FOREX CONV'!$A$2:$F$871,5,FALSE),1))))</f>
        <v>60.225000000000001</v>
      </c>
      <c r="I760" s="33">
        <f t="shared" si="11"/>
        <v>51191.25</v>
      </c>
      <c r="J760" t="str">
        <f>VLOOKUP(C760,'REGION CLASSIFICATION'!$A$2:$B$67,2,FALSE)</f>
        <v>EU</v>
      </c>
    </row>
    <row r="761" spans="1:10" x14ac:dyDescent="0.35">
      <c r="A761" s="13">
        <v>41416</v>
      </c>
      <c r="B761" s="2" t="s">
        <v>13</v>
      </c>
      <c r="C761" s="2" t="s">
        <v>55</v>
      </c>
      <c r="D761" s="16">
        <v>1000</v>
      </c>
      <c r="E761" s="2" t="s">
        <v>9</v>
      </c>
      <c r="F761" s="2" t="s">
        <v>10</v>
      </c>
      <c r="G761" s="16">
        <v>165000</v>
      </c>
      <c r="H761" s="32">
        <f>IF(F761="USD",VLOOKUP(A761,'FOREX CONV'!$A$2:$F$871,2,FALSE),IF(F761="GBP",VLOOKUP(A761,'FOREX CONV'!$A$2:$F$871,3,FALSE),IF(F761="EUR",VLOOKUP(A761,'FOREX CONV'!$A$2:$F$871,4,FALSE),IF(F761="YEN",VLOOKUP(A761,'FOREX CONV'!$A$2:$F$871,5,FALSE),1))))</f>
        <v>55.521999999999998</v>
      </c>
      <c r="I761" s="33">
        <f t="shared" si="11"/>
        <v>9161130</v>
      </c>
      <c r="J761" t="str">
        <f>VLOOKUP(C761,'REGION CLASSIFICATION'!$A$2:$B$67,2,FALSE)</f>
        <v>EU</v>
      </c>
    </row>
    <row r="762" spans="1:10" x14ac:dyDescent="0.35">
      <c r="A762" s="13">
        <v>41628</v>
      </c>
      <c r="B762" s="2" t="s">
        <v>13</v>
      </c>
      <c r="C762" s="2" t="s">
        <v>55</v>
      </c>
      <c r="D762" s="16">
        <v>32</v>
      </c>
      <c r="E762" s="2" t="s">
        <v>9</v>
      </c>
      <c r="F762" s="2" t="s">
        <v>10</v>
      </c>
      <c r="G762" s="16">
        <v>5440</v>
      </c>
      <c r="H762" s="32">
        <f>IF(F762="USD",VLOOKUP(A762,'FOREX CONV'!$A$2:$F$871,2,FALSE),IF(F762="GBP",VLOOKUP(A762,'FOREX CONV'!$A$2:$F$871,3,FALSE),IF(F762="EUR",VLOOKUP(A762,'FOREX CONV'!$A$2:$F$871,4,FALSE),IF(F762="YEN",VLOOKUP(A762,'FOREX CONV'!$A$2:$F$871,5,FALSE),1))))</f>
        <v>62.241999999999997</v>
      </c>
      <c r="I762" s="33">
        <f t="shared" si="11"/>
        <v>338596.48</v>
      </c>
      <c r="J762" t="str">
        <f>VLOOKUP(C762,'REGION CLASSIFICATION'!$A$2:$B$67,2,FALSE)</f>
        <v>EU</v>
      </c>
    </row>
    <row r="763" spans="1:10" x14ac:dyDescent="0.35">
      <c r="A763" s="13">
        <v>41473</v>
      </c>
      <c r="B763" s="2" t="s">
        <v>7</v>
      </c>
      <c r="C763" s="2" t="s">
        <v>55</v>
      </c>
      <c r="D763" s="16">
        <v>1100</v>
      </c>
      <c r="E763" s="2" t="s">
        <v>9</v>
      </c>
      <c r="F763" s="2" t="s">
        <v>10</v>
      </c>
      <c r="G763" s="16">
        <v>35200</v>
      </c>
      <c r="H763" s="32">
        <f>IF(F763="USD",VLOOKUP(A763,'FOREX CONV'!$A$2:$F$871,2,FALSE),IF(F763="GBP",VLOOKUP(A763,'FOREX CONV'!$A$2:$F$871,3,FALSE),IF(F763="EUR",VLOOKUP(A763,'FOREX CONV'!$A$2:$F$871,4,FALSE),IF(F763="YEN",VLOOKUP(A763,'FOREX CONV'!$A$2:$F$871,5,FALSE),1))))</f>
        <v>59.712000000000003</v>
      </c>
      <c r="I763" s="33">
        <f t="shared" si="11"/>
        <v>2101862.3999999999</v>
      </c>
      <c r="J763" t="str">
        <f>VLOOKUP(C763,'REGION CLASSIFICATION'!$A$2:$B$67,2,FALSE)</f>
        <v>EU</v>
      </c>
    </row>
    <row r="764" spans="1:10" x14ac:dyDescent="0.35">
      <c r="A764" s="13">
        <v>41698</v>
      </c>
      <c r="B764" s="2" t="s">
        <v>15</v>
      </c>
      <c r="C764" s="5" t="s">
        <v>55</v>
      </c>
      <c r="D764" s="17">
        <v>2000</v>
      </c>
      <c r="E764" s="5" t="s">
        <v>9</v>
      </c>
      <c r="F764" s="5" t="s">
        <v>10</v>
      </c>
      <c r="G764" s="17">
        <v>100000</v>
      </c>
      <c r="H764" s="32">
        <f>IF(F764="USD",VLOOKUP(A764,'FOREX CONV'!$A$2:$F$871,2,FALSE),IF(F764="GBP",VLOOKUP(A764,'FOREX CONV'!$A$2:$F$871,3,FALSE),IF(F764="EUR",VLOOKUP(A764,'FOREX CONV'!$A$2:$F$871,4,FALSE),IF(F764="YEN",VLOOKUP(A764,'FOREX CONV'!$A$2:$F$871,5,FALSE),1))))</f>
        <v>62.072000000000003</v>
      </c>
      <c r="I764" s="33">
        <f t="shared" si="11"/>
        <v>6207200</v>
      </c>
      <c r="J764" t="str">
        <f>VLOOKUP(C764,'REGION CLASSIFICATION'!$A$2:$B$67,2,FALSE)</f>
        <v>EU</v>
      </c>
    </row>
    <row r="765" spans="1:10" x14ac:dyDescent="0.35">
      <c r="A765" s="13">
        <v>41727</v>
      </c>
      <c r="B765" s="2" t="s">
        <v>13</v>
      </c>
      <c r="C765" s="6" t="s">
        <v>55</v>
      </c>
      <c r="D765" s="18">
        <v>4</v>
      </c>
      <c r="E765" s="6" t="s">
        <v>9</v>
      </c>
      <c r="F765" s="6" t="s">
        <v>10</v>
      </c>
      <c r="G765" s="18">
        <v>680</v>
      </c>
      <c r="H765" s="32">
        <f>IF(F765="USD",VLOOKUP(A765,'FOREX CONV'!$A$2:$F$871,2,FALSE),IF(F765="GBP",VLOOKUP(A765,'FOREX CONV'!$A$2:$F$871,3,FALSE),IF(F765="EUR",VLOOKUP(A765,'FOREX CONV'!$A$2:$F$871,4,FALSE),IF(F765="YEN",VLOOKUP(A765,'FOREX CONV'!$A$2:$F$871,5,FALSE),1))))</f>
        <v>60.099800000000002</v>
      </c>
      <c r="I765" s="33">
        <f t="shared" si="11"/>
        <v>40867.864000000001</v>
      </c>
      <c r="J765" t="str">
        <f>VLOOKUP(C765,'REGION CLASSIFICATION'!$A$2:$B$67,2,FALSE)</f>
        <v>EU</v>
      </c>
    </row>
    <row r="766" spans="1:10" x14ac:dyDescent="0.35">
      <c r="A766" s="13">
        <v>41498</v>
      </c>
      <c r="B766" s="2" t="s">
        <v>13</v>
      </c>
      <c r="C766" s="2" t="s">
        <v>55</v>
      </c>
      <c r="D766" s="16">
        <v>17</v>
      </c>
      <c r="E766" s="2" t="s">
        <v>9</v>
      </c>
      <c r="F766" s="2" t="s">
        <v>10</v>
      </c>
      <c r="G766" s="16">
        <v>2890</v>
      </c>
      <c r="H766" s="32">
        <f>IF(F766="USD",VLOOKUP(A766,'FOREX CONV'!$A$2:$F$871,2,FALSE),IF(F766="GBP",VLOOKUP(A766,'FOREX CONV'!$A$2:$F$871,3,FALSE),IF(F766="EUR",VLOOKUP(A766,'FOREX CONV'!$A$2:$F$871,4,FALSE),IF(F766="YEN",VLOOKUP(A766,'FOREX CONV'!$A$2:$F$871,5,FALSE),1))))</f>
        <v>62.731499999999997</v>
      </c>
      <c r="I766" s="33">
        <f t="shared" si="11"/>
        <v>181294.035</v>
      </c>
      <c r="J766" t="str">
        <f>VLOOKUP(C766,'REGION CLASSIFICATION'!$A$2:$B$67,2,FALSE)</f>
        <v>EU</v>
      </c>
    </row>
    <row r="767" spans="1:10" x14ac:dyDescent="0.35">
      <c r="A767" s="13">
        <v>41411</v>
      </c>
      <c r="B767" s="2" t="s">
        <v>7</v>
      </c>
      <c r="C767" s="2" t="s">
        <v>56</v>
      </c>
      <c r="D767" s="16">
        <v>250</v>
      </c>
      <c r="E767" s="2" t="s">
        <v>9</v>
      </c>
      <c r="F767" s="2" t="s">
        <v>10</v>
      </c>
      <c r="G767" s="16">
        <v>10000</v>
      </c>
      <c r="H767" s="32">
        <f>IF(F767="USD",VLOOKUP(A767,'FOREX CONV'!$A$2:$F$871,2,FALSE),IF(F767="GBP",VLOOKUP(A767,'FOREX CONV'!$A$2:$F$871,3,FALSE),IF(F767="EUR",VLOOKUP(A767,'FOREX CONV'!$A$2:$F$871,4,FALSE),IF(F767="YEN",VLOOKUP(A767,'FOREX CONV'!$A$2:$F$871,5,FALSE),1))))</f>
        <v>54.886499999999998</v>
      </c>
      <c r="I767" s="33">
        <f t="shared" si="11"/>
        <v>548865</v>
      </c>
      <c r="J767" t="str">
        <f>VLOOKUP(C767,'REGION CLASSIFICATION'!$A$2:$B$67,2,FALSE)</f>
        <v>MENA</v>
      </c>
    </row>
    <row r="768" spans="1:10" x14ac:dyDescent="0.35">
      <c r="A768" s="13">
        <v>41454</v>
      </c>
      <c r="B768" s="2" t="s">
        <v>7</v>
      </c>
      <c r="C768" s="2" t="s">
        <v>56</v>
      </c>
      <c r="D768" s="16">
        <v>400</v>
      </c>
      <c r="E768" s="2" t="s">
        <v>9</v>
      </c>
      <c r="F768" s="2" t="s">
        <v>10</v>
      </c>
      <c r="G768" s="16">
        <v>16000</v>
      </c>
      <c r="H768" s="32">
        <f>IF(F768="USD",VLOOKUP(A768,'FOREX CONV'!$A$2:$F$871,2,FALSE),IF(F768="GBP",VLOOKUP(A768,'FOREX CONV'!$A$2:$F$871,3,FALSE),IF(F768="EUR",VLOOKUP(A768,'FOREX CONV'!$A$2:$F$871,4,FALSE),IF(F768="YEN",VLOOKUP(A768,'FOREX CONV'!$A$2:$F$871,5,FALSE),1))))</f>
        <v>59.6995</v>
      </c>
      <c r="I768" s="33">
        <f t="shared" si="11"/>
        <v>955192</v>
      </c>
      <c r="J768" t="str">
        <f>VLOOKUP(C768,'REGION CLASSIFICATION'!$A$2:$B$67,2,FALSE)</f>
        <v>MENA</v>
      </c>
    </row>
    <row r="769" spans="1:10" x14ac:dyDescent="0.35">
      <c r="A769" s="13">
        <v>41498</v>
      </c>
      <c r="B769" s="2" t="s">
        <v>11</v>
      </c>
      <c r="C769" s="2" t="s">
        <v>56</v>
      </c>
      <c r="D769" s="16">
        <v>25</v>
      </c>
      <c r="E769" s="2" t="s">
        <v>9</v>
      </c>
      <c r="F769" s="2" t="s">
        <v>10</v>
      </c>
      <c r="G769" s="16">
        <v>4000</v>
      </c>
      <c r="H769" s="32">
        <f>IF(F769="USD",VLOOKUP(A769,'FOREX CONV'!$A$2:$F$871,2,FALSE),IF(F769="GBP",VLOOKUP(A769,'FOREX CONV'!$A$2:$F$871,3,FALSE),IF(F769="EUR",VLOOKUP(A769,'FOREX CONV'!$A$2:$F$871,4,FALSE),IF(F769="YEN",VLOOKUP(A769,'FOREX CONV'!$A$2:$F$871,5,FALSE),1))))</f>
        <v>62.731499999999997</v>
      </c>
      <c r="I769" s="33">
        <f t="shared" si="11"/>
        <v>250926</v>
      </c>
      <c r="J769" t="str">
        <f>VLOOKUP(C769,'REGION CLASSIFICATION'!$A$2:$B$67,2,FALSE)</f>
        <v>MENA</v>
      </c>
    </row>
    <row r="770" spans="1:10" x14ac:dyDescent="0.35">
      <c r="A770" s="13">
        <v>41591</v>
      </c>
      <c r="B770" s="2" t="s">
        <v>7</v>
      </c>
      <c r="C770" s="2" t="s">
        <v>56</v>
      </c>
      <c r="D770" s="16">
        <v>100</v>
      </c>
      <c r="E770" s="2" t="s">
        <v>9</v>
      </c>
      <c r="F770" s="2" t="s">
        <v>10</v>
      </c>
      <c r="G770" s="16">
        <v>4500</v>
      </c>
      <c r="H770" s="32">
        <f>IF(F770="USD",VLOOKUP(A770,'FOREX CONV'!$A$2:$F$871,2,FALSE),IF(F770="GBP",VLOOKUP(A770,'FOREX CONV'!$A$2:$F$871,3,FALSE),IF(F770="EUR",VLOOKUP(A770,'FOREX CONV'!$A$2:$F$871,4,FALSE),IF(F770="YEN",VLOOKUP(A770,'FOREX CONV'!$A$2:$F$871,5,FALSE),1))))</f>
        <v>63.654499999999999</v>
      </c>
      <c r="I770" s="33">
        <f t="shared" si="11"/>
        <v>286445.25</v>
      </c>
      <c r="J770" t="str">
        <f>VLOOKUP(C770,'REGION CLASSIFICATION'!$A$2:$B$67,2,FALSE)</f>
        <v>MENA</v>
      </c>
    </row>
    <row r="771" spans="1:10" x14ac:dyDescent="0.35">
      <c r="A771" s="13">
        <v>41698</v>
      </c>
      <c r="B771" s="2" t="s">
        <v>13</v>
      </c>
      <c r="C771" s="5" t="s">
        <v>57</v>
      </c>
      <c r="D771" s="17">
        <v>110</v>
      </c>
      <c r="E771" s="5" t="s">
        <v>9</v>
      </c>
      <c r="F771" s="5" t="s">
        <v>10</v>
      </c>
      <c r="G771" s="17">
        <v>19800</v>
      </c>
      <c r="H771" s="32">
        <f>IF(F771="USD",VLOOKUP(A771,'FOREX CONV'!$A$2:$F$871,2,FALSE),IF(F771="GBP",VLOOKUP(A771,'FOREX CONV'!$A$2:$F$871,3,FALSE),IF(F771="EUR",VLOOKUP(A771,'FOREX CONV'!$A$2:$F$871,4,FALSE),IF(F771="YEN",VLOOKUP(A771,'FOREX CONV'!$A$2:$F$871,5,FALSE),1))))</f>
        <v>62.072000000000003</v>
      </c>
      <c r="I771" s="33">
        <f t="shared" ref="I771:I834" si="12">G771*H771</f>
        <v>1229025.6000000001</v>
      </c>
      <c r="J771" t="str">
        <f>VLOOKUP(C771,'REGION CLASSIFICATION'!$A$2:$B$67,2,FALSE)</f>
        <v>EU</v>
      </c>
    </row>
    <row r="772" spans="1:10" x14ac:dyDescent="0.35">
      <c r="A772" s="13">
        <v>41729</v>
      </c>
      <c r="B772" s="2" t="s">
        <v>13</v>
      </c>
      <c r="C772" s="6" t="s">
        <v>57</v>
      </c>
      <c r="D772" s="18">
        <v>10</v>
      </c>
      <c r="E772" s="6" t="s">
        <v>9</v>
      </c>
      <c r="F772" s="6" t="s">
        <v>10</v>
      </c>
      <c r="G772" s="18">
        <v>2000</v>
      </c>
      <c r="H772" s="32">
        <f>IF(F772="USD",VLOOKUP(A772,'FOREX CONV'!$A$2:$F$871,2,FALSE),IF(F772="GBP",VLOOKUP(A772,'FOREX CONV'!$A$2:$F$871,3,FALSE),IF(F772="EUR",VLOOKUP(A772,'FOREX CONV'!$A$2:$F$871,4,FALSE),IF(F772="YEN",VLOOKUP(A772,'FOREX CONV'!$A$2:$F$871,5,FALSE),1))))</f>
        <v>60.099800000000002</v>
      </c>
      <c r="I772" s="33">
        <f t="shared" si="12"/>
        <v>120199.6</v>
      </c>
      <c r="J772" t="str">
        <f>VLOOKUP(C772,'REGION CLASSIFICATION'!$A$2:$B$67,2,FALSE)</f>
        <v>EU</v>
      </c>
    </row>
    <row r="773" spans="1:10" x14ac:dyDescent="0.35">
      <c r="A773" s="13">
        <v>41677</v>
      </c>
      <c r="B773" s="2" t="s">
        <v>13</v>
      </c>
      <c r="C773" s="5" t="s">
        <v>57</v>
      </c>
      <c r="D773" s="17">
        <v>100</v>
      </c>
      <c r="E773" s="5" t="s">
        <v>9</v>
      </c>
      <c r="F773" s="5" t="s">
        <v>10</v>
      </c>
      <c r="G773" s="17">
        <v>16500</v>
      </c>
      <c r="H773" s="32">
        <f>IF(F773="USD",VLOOKUP(A773,'FOREX CONV'!$A$2:$F$871,2,FALSE),IF(F773="GBP",VLOOKUP(A773,'FOREX CONV'!$A$2:$F$871,3,FALSE),IF(F773="EUR",VLOOKUP(A773,'FOREX CONV'!$A$2:$F$871,4,FALSE),IF(F773="YEN",VLOOKUP(A773,'FOREX CONV'!$A$2:$F$871,5,FALSE),1))))</f>
        <v>59.974499999999999</v>
      </c>
      <c r="I773" s="33">
        <f t="shared" si="12"/>
        <v>989579.25</v>
      </c>
      <c r="J773" t="str">
        <f>VLOOKUP(C773,'REGION CLASSIFICATION'!$A$2:$B$67,2,FALSE)</f>
        <v>EU</v>
      </c>
    </row>
    <row r="774" spans="1:10" x14ac:dyDescent="0.35">
      <c r="A774" s="13">
        <v>41421</v>
      </c>
      <c r="B774" s="2" t="s">
        <v>13</v>
      </c>
      <c r="C774" s="2" t="s">
        <v>57</v>
      </c>
      <c r="D774" s="16">
        <v>100</v>
      </c>
      <c r="E774" s="2" t="s">
        <v>9</v>
      </c>
      <c r="F774" s="2" t="s">
        <v>10</v>
      </c>
      <c r="G774" s="16">
        <v>16500</v>
      </c>
      <c r="H774" s="32">
        <f>IF(F774="USD",VLOOKUP(A774,'FOREX CONV'!$A$2:$F$871,2,FALSE),IF(F774="GBP",VLOOKUP(A774,'FOREX CONV'!$A$2:$F$871,3,FALSE),IF(F774="EUR",VLOOKUP(A774,'FOREX CONV'!$A$2:$F$871,4,FALSE),IF(F774="YEN",VLOOKUP(A774,'FOREX CONV'!$A$2:$F$871,5,FALSE),1))))</f>
        <v>55.619799999999998</v>
      </c>
      <c r="I774" s="33">
        <f t="shared" si="12"/>
        <v>917726.7</v>
      </c>
      <c r="J774" t="str">
        <f>VLOOKUP(C774,'REGION CLASSIFICATION'!$A$2:$B$67,2,FALSE)</f>
        <v>EU</v>
      </c>
    </row>
    <row r="775" spans="1:10" x14ac:dyDescent="0.35">
      <c r="A775" s="13">
        <v>41697</v>
      </c>
      <c r="B775" s="2" t="s">
        <v>15</v>
      </c>
      <c r="C775" s="5" t="s">
        <v>57</v>
      </c>
      <c r="D775" s="17">
        <v>100</v>
      </c>
      <c r="E775" s="5" t="s">
        <v>9</v>
      </c>
      <c r="F775" s="5" t="s">
        <v>10</v>
      </c>
      <c r="G775" s="17">
        <v>5500</v>
      </c>
      <c r="H775" s="32">
        <f>IF(F775="USD",VLOOKUP(A775,'FOREX CONV'!$A$2:$F$871,2,FALSE),IF(F775="GBP",VLOOKUP(A775,'FOREX CONV'!$A$2:$F$871,3,FALSE),IF(F775="EUR",VLOOKUP(A775,'FOREX CONV'!$A$2:$F$871,4,FALSE),IF(F775="YEN",VLOOKUP(A775,'FOREX CONV'!$A$2:$F$871,5,FALSE),1))))</f>
        <v>61.938000000000002</v>
      </c>
      <c r="I775" s="33">
        <f t="shared" si="12"/>
        <v>340659</v>
      </c>
      <c r="J775" t="str">
        <f>VLOOKUP(C775,'REGION CLASSIFICATION'!$A$2:$B$67,2,FALSE)</f>
        <v>EU</v>
      </c>
    </row>
    <row r="776" spans="1:10" x14ac:dyDescent="0.35">
      <c r="A776" s="13">
        <v>41401</v>
      </c>
      <c r="B776" s="2" t="s">
        <v>13</v>
      </c>
      <c r="C776" s="2" t="s">
        <v>57</v>
      </c>
      <c r="D776" s="16">
        <v>50</v>
      </c>
      <c r="E776" s="2" t="s">
        <v>9</v>
      </c>
      <c r="F776" s="2" t="s">
        <v>10</v>
      </c>
      <c r="G776" s="16">
        <v>9000</v>
      </c>
      <c r="H776" s="32">
        <f>IF(F776="USD",VLOOKUP(A776,'FOREX CONV'!$A$2:$F$871,2,FALSE),IF(F776="GBP",VLOOKUP(A776,'FOREX CONV'!$A$2:$F$871,3,FALSE),IF(F776="EUR",VLOOKUP(A776,'FOREX CONV'!$A$2:$F$871,4,FALSE),IF(F776="YEN",VLOOKUP(A776,'FOREX CONV'!$A$2:$F$871,5,FALSE),1))))</f>
        <v>60.339500000000001</v>
      </c>
      <c r="I776" s="33">
        <f t="shared" si="12"/>
        <v>543055.5</v>
      </c>
      <c r="J776" t="str">
        <f>VLOOKUP(C776,'REGION CLASSIFICATION'!$A$2:$B$67,2,FALSE)</f>
        <v>EU</v>
      </c>
    </row>
    <row r="777" spans="1:10" x14ac:dyDescent="0.35">
      <c r="A777" s="13">
        <v>41425</v>
      </c>
      <c r="B777" s="2" t="s">
        <v>13</v>
      </c>
      <c r="C777" s="2" t="s">
        <v>57</v>
      </c>
      <c r="D777" s="16">
        <v>60</v>
      </c>
      <c r="E777" s="2" t="s">
        <v>9</v>
      </c>
      <c r="F777" s="2" t="s">
        <v>10</v>
      </c>
      <c r="G777" s="16">
        <v>10800</v>
      </c>
      <c r="H777" s="32">
        <f>IF(F777="USD",VLOOKUP(A777,'FOREX CONV'!$A$2:$F$871,2,FALSE),IF(F777="GBP",VLOOKUP(A777,'FOREX CONV'!$A$2:$F$871,3,FALSE),IF(F777="EUR",VLOOKUP(A777,'FOREX CONV'!$A$2:$F$871,4,FALSE),IF(F777="YEN",VLOOKUP(A777,'FOREX CONV'!$A$2:$F$871,5,FALSE),1))))</f>
        <v>56.495800000000003</v>
      </c>
      <c r="I777" s="33">
        <f t="shared" si="12"/>
        <v>610154.64</v>
      </c>
      <c r="J777" t="str">
        <f>VLOOKUP(C777,'REGION CLASSIFICATION'!$A$2:$B$67,2,FALSE)</f>
        <v>EU</v>
      </c>
    </row>
    <row r="778" spans="1:10" x14ac:dyDescent="0.35">
      <c r="A778" s="13">
        <v>41722</v>
      </c>
      <c r="B778" s="2" t="s">
        <v>7</v>
      </c>
      <c r="C778" s="6" t="s">
        <v>58</v>
      </c>
      <c r="D778" s="18">
        <v>750</v>
      </c>
      <c r="E778" s="6" t="s">
        <v>9</v>
      </c>
      <c r="F778" s="6" t="s">
        <v>10</v>
      </c>
      <c r="G778" s="18">
        <v>24187.5</v>
      </c>
      <c r="H778" s="32">
        <f>IF(F778="USD",VLOOKUP(A778,'FOREX CONV'!$A$2:$F$871,2,FALSE),IF(F778="GBP",VLOOKUP(A778,'FOREX CONV'!$A$2:$F$871,3,FALSE),IF(F778="EUR",VLOOKUP(A778,'FOREX CONV'!$A$2:$F$871,4,FALSE),IF(F778="YEN",VLOOKUP(A778,'FOREX CONV'!$A$2:$F$871,5,FALSE),1))))</f>
        <v>60.703000000000003</v>
      </c>
      <c r="I778" s="33">
        <f t="shared" si="12"/>
        <v>1468253.8125</v>
      </c>
      <c r="J778" t="str">
        <f>VLOOKUP(C778,'REGION CLASSIFICATION'!$A$2:$B$67,2,FALSE)</f>
        <v>MENA</v>
      </c>
    </row>
    <row r="779" spans="1:10" x14ac:dyDescent="0.35">
      <c r="A779" s="13">
        <v>41402</v>
      </c>
      <c r="B779" s="2" t="s">
        <v>7</v>
      </c>
      <c r="C779" s="2" t="s">
        <v>58</v>
      </c>
      <c r="D779" s="16">
        <v>750</v>
      </c>
      <c r="E779" s="2" t="s">
        <v>9</v>
      </c>
      <c r="F779" s="2" t="s">
        <v>10</v>
      </c>
      <c r="G779" s="16">
        <v>24375</v>
      </c>
      <c r="H779" s="32">
        <f>IF(F779="USD",VLOOKUP(A779,'FOREX CONV'!$A$2:$F$871,2,FALSE),IF(F779="GBP",VLOOKUP(A779,'FOREX CONV'!$A$2:$F$871,3,FALSE),IF(F779="EUR",VLOOKUP(A779,'FOREX CONV'!$A$2:$F$871,4,FALSE),IF(F779="YEN",VLOOKUP(A779,'FOREX CONV'!$A$2:$F$871,5,FALSE),1))))</f>
        <v>60.822000000000003</v>
      </c>
      <c r="I779" s="33">
        <f t="shared" si="12"/>
        <v>1482536.25</v>
      </c>
      <c r="J779" t="str">
        <f>VLOOKUP(C779,'REGION CLASSIFICATION'!$A$2:$B$67,2,FALSE)</f>
        <v>MENA</v>
      </c>
    </row>
    <row r="780" spans="1:10" x14ac:dyDescent="0.35">
      <c r="A780" s="13">
        <v>41508</v>
      </c>
      <c r="B780" s="2" t="s">
        <v>7</v>
      </c>
      <c r="C780" s="2" t="s">
        <v>58</v>
      </c>
      <c r="D780" s="16">
        <v>2000</v>
      </c>
      <c r="E780" s="2" t="s">
        <v>9</v>
      </c>
      <c r="F780" s="2" t="s">
        <v>10</v>
      </c>
      <c r="G780" s="16">
        <v>64500</v>
      </c>
      <c r="H780" s="32">
        <f>IF(F780="USD",VLOOKUP(A780,'FOREX CONV'!$A$2:$F$871,2,FALSE),IF(F780="GBP",VLOOKUP(A780,'FOREX CONV'!$A$2:$F$871,3,FALSE),IF(F780="EUR",VLOOKUP(A780,'FOREX CONV'!$A$2:$F$871,4,FALSE),IF(F780="YEN",VLOOKUP(A780,'FOREX CONV'!$A$2:$F$871,5,FALSE),1))))</f>
        <v>65.420699999999997</v>
      </c>
      <c r="I780" s="33">
        <f t="shared" si="12"/>
        <v>4219635.1499999994</v>
      </c>
      <c r="J780" t="str">
        <f>VLOOKUP(C780,'REGION CLASSIFICATION'!$A$2:$B$67,2,FALSE)</f>
        <v>MENA</v>
      </c>
    </row>
    <row r="781" spans="1:10" x14ac:dyDescent="0.35">
      <c r="A781" s="13">
        <v>41402</v>
      </c>
      <c r="B781" s="2" t="s">
        <v>7</v>
      </c>
      <c r="C781" s="2" t="s">
        <v>58</v>
      </c>
      <c r="D781" s="16">
        <v>750</v>
      </c>
      <c r="E781" s="2" t="s">
        <v>9</v>
      </c>
      <c r="F781" s="2" t="s">
        <v>10</v>
      </c>
      <c r="G781" s="16">
        <v>24375</v>
      </c>
      <c r="H781" s="32">
        <f>IF(F781="USD",VLOOKUP(A781,'FOREX CONV'!$A$2:$F$871,2,FALSE),IF(F781="GBP",VLOOKUP(A781,'FOREX CONV'!$A$2:$F$871,3,FALSE),IF(F781="EUR",VLOOKUP(A781,'FOREX CONV'!$A$2:$F$871,4,FALSE),IF(F781="YEN",VLOOKUP(A781,'FOREX CONV'!$A$2:$F$871,5,FALSE),1))))</f>
        <v>60.822000000000003</v>
      </c>
      <c r="I781" s="33">
        <f t="shared" si="12"/>
        <v>1482536.25</v>
      </c>
      <c r="J781" t="str">
        <f>VLOOKUP(C781,'REGION CLASSIFICATION'!$A$2:$B$67,2,FALSE)</f>
        <v>MENA</v>
      </c>
    </row>
    <row r="782" spans="1:10" x14ac:dyDescent="0.35">
      <c r="A782" s="13">
        <v>41509</v>
      </c>
      <c r="B782" s="2" t="s">
        <v>11</v>
      </c>
      <c r="C782" s="2" t="s">
        <v>59</v>
      </c>
      <c r="D782" s="16">
        <v>20</v>
      </c>
      <c r="E782" s="2" t="s">
        <v>9</v>
      </c>
      <c r="F782" s="2" t="s">
        <v>10</v>
      </c>
      <c r="G782" s="16">
        <v>9000</v>
      </c>
      <c r="H782" s="32">
        <f>IF(F782="USD",VLOOKUP(A782,'FOREX CONV'!$A$2:$F$871,2,FALSE),IF(F782="GBP",VLOOKUP(A782,'FOREX CONV'!$A$2:$F$871,3,FALSE),IF(F782="EUR",VLOOKUP(A782,'FOREX CONV'!$A$2:$F$871,4,FALSE),IF(F782="YEN",VLOOKUP(A782,'FOREX CONV'!$A$2:$F$871,5,FALSE),1))))</f>
        <v>64.688000000000002</v>
      </c>
      <c r="I782" s="33">
        <f t="shared" si="12"/>
        <v>582192</v>
      </c>
      <c r="J782" t="str">
        <f>VLOOKUP(C782,'REGION CLASSIFICATION'!$A$2:$B$67,2,FALSE)</f>
        <v>EU</v>
      </c>
    </row>
    <row r="783" spans="1:10" x14ac:dyDescent="0.35">
      <c r="A783" s="13">
        <v>41715</v>
      </c>
      <c r="B783" s="2" t="s">
        <v>15</v>
      </c>
      <c r="C783" s="6" t="s">
        <v>59</v>
      </c>
      <c r="D783" s="18">
        <v>5</v>
      </c>
      <c r="E783" s="6" t="s">
        <v>9</v>
      </c>
      <c r="F783" s="6" t="s">
        <v>10</v>
      </c>
      <c r="G783" s="18">
        <v>600</v>
      </c>
      <c r="H783" s="32">
        <f>IF(F783="USD",VLOOKUP(A783,'FOREX CONV'!$A$2:$F$871,2,FALSE),IF(F783="GBP",VLOOKUP(A783,'FOREX CONV'!$A$2:$F$871,3,FALSE),IF(F783="EUR",VLOOKUP(A783,'FOREX CONV'!$A$2:$F$871,4,FALSE),IF(F783="YEN",VLOOKUP(A783,'FOREX CONV'!$A$2:$F$871,5,FALSE),1))))</f>
        <v>61.517000000000003</v>
      </c>
      <c r="I783" s="33">
        <f t="shared" si="12"/>
        <v>36910.200000000004</v>
      </c>
      <c r="J783" t="str">
        <f>VLOOKUP(C783,'REGION CLASSIFICATION'!$A$2:$B$67,2,FALSE)</f>
        <v>EU</v>
      </c>
    </row>
    <row r="784" spans="1:10" x14ac:dyDescent="0.35">
      <c r="A784" s="13">
        <v>41715</v>
      </c>
      <c r="B784" s="2" t="s">
        <v>15</v>
      </c>
      <c r="C784" s="6" t="s">
        <v>59</v>
      </c>
      <c r="D784" s="18">
        <v>5</v>
      </c>
      <c r="E784" s="6" t="s">
        <v>9</v>
      </c>
      <c r="F784" s="6" t="s">
        <v>10</v>
      </c>
      <c r="G784" s="18">
        <v>600</v>
      </c>
      <c r="H784" s="32">
        <f>IF(F784="USD",VLOOKUP(A784,'FOREX CONV'!$A$2:$F$871,2,FALSE),IF(F784="GBP",VLOOKUP(A784,'FOREX CONV'!$A$2:$F$871,3,FALSE),IF(F784="EUR",VLOOKUP(A784,'FOREX CONV'!$A$2:$F$871,4,FALSE),IF(F784="YEN",VLOOKUP(A784,'FOREX CONV'!$A$2:$F$871,5,FALSE),1))))</f>
        <v>61.517000000000003</v>
      </c>
      <c r="I784" s="33">
        <f t="shared" si="12"/>
        <v>36910.200000000004</v>
      </c>
      <c r="J784" t="str">
        <f>VLOOKUP(C784,'REGION CLASSIFICATION'!$A$2:$B$67,2,FALSE)</f>
        <v>EU</v>
      </c>
    </row>
    <row r="785" spans="1:10" x14ac:dyDescent="0.35">
      <c r="A785" s="13">
        <v>41670</v>
      </c>
      <c r="B785" s="2" t="s">
        <v>15</v>
      </c>
      <c r="C785" s="5" t="s">
        <v>59</v>
      </c>
      <c r="D785" s="17">
        <v>2750</v>
      </c>
      <c r="E785" s="5" t="s">
        <v>9</v>
      </c>
      <c r="F785" s="5" t="s">
        <v>10</v>
      </c>
      <c r="G785" s="17">
        <v>132000</v>
      </c>
      <c r="H785" s="32">
        <f>IF(F785="USD",VLOOKUP(A785,'FOREX CONV'!$A$2:$F$871,2,FALSE),IF(F785="GBP",VLOOKUP(A785,'FOREX CONV'!$A$2:$F$871,3,FALSE),IF(F785="EUR",VLOOKUP(A785,'FOREX CONV'!$A$2:$F$871,4,FALSE),IF(F785="YEN",VLOOKUP(A785,'FOREX CONV'!$A$2:$F$871,5,FALSE),1))))</f>
        <v>62.476799999999997</v>
      </c>
      <c r="I785" s="33">
        <f t="shared" si="12"/>
        <v>8246937.5999999996</v>
      </c>
      <c r="J785" t="str">
        <f>VLOOKUP(C785,'REGION CLASSIFICATION'!$A$2:$B$67,2,FALSE)</f>
        <v>EU</v>
      </c>
    </row>
    <row r="786" spans="1:10" x14ac:dyDescent="0.35">
      <c r="A786" s="13">
        <v>41449</v>
      </c>
      <c r="B786" s="2" t="s">
        <v>7</v>
      </c>
      <c r="C786" s="2" t="s">
        <v>60</v>
      </c>
      <c r="D786" s="16">
        <v>275</v>
      </c>
      <c r="E786" s="2" t="s">
        <v>9</v>
      </c>
      <c r="F786" s="2" t="s">
        <v>10</v>
      </c>
      <c r="G786" s="16">
        <v>8525</v>
      </c>
      <c r="H786" s="32">
        <f>IF(F786="USD",VLOOKUP(A786,'FOREX CONV'!$A$2:$F$871,2,FALSE),IF(F786="GBP",VLOOKUP(A786,'FOREX CONV'!$A$2:$F$871,3,FALSE),IF(F786="EUR",VLOOKUP(A786,'FOREX CONV'!$A$2:$F$871,4,FALSE),IF(F786="YEN",VLOOKUP(A786,'FOREX CONV'!$A$2:$F$871,5,FALSE),1))))</f>
        <v>59.734000000000002</v>
      </c>
      <c r="I786" s="33">
        <f t="shared" si="12"/>
        <v>509232.35000000003</v>
      </c>
      <c r="J786" t="str">
        <f>VLOOKUP(C786,'REGION CLASSIFICATION'!$A$2:$B$67,2,FALSE)</f>
        <v>APAC</v>
      </c>
    </row>
    <row r="787" spans="1:10" x14ac:dyDescent="0.35">
      <c r="A787" s="13">
        <v>41682</v>
      </c>
      <c r="B787" s="2" t="s">
        <v>7</v>
      </c>
      <c r="C787" s="5" t="s">
        <v>60</v>
      </c>
      <c r="D787" s="17">
        <v>300</v>
      </c>
      <c r="E787" s="5" t="s">
        <v>9</v>
      </c>
      <c r="F787" s="5" t="s">
        <v>10</v>
      </c>
      <c r="G787" s="17">
        <v>9603</v>
      </c>
      <c r="H787" s="32">
        <f>IF(F787="USD",VLOOKUP(A787,'FOREX CONV'!$A$2:$F$871,2,FALSE),IF(F787="GBP",VLOOKUP(A787,'FOREX CONV'!$A$2:$F$871,3,FALSE),IF(F787="EUR",VLOOKUP(A787,'FOREX CONV'!$A$2:$F$871,4,FALSE),IF(F787="YEN",VLOOKUP(A787,'FOREX CONV'!$A$2:$F$871,5,FALSE),1))))</f>
        <v>61.9255</v>
      </c>
      <c r="I787" s="33">
        <f t="shared" si="12"/>
        <v>594670.57649999997</v>
      </c>
      <c r="J787" t="str">
        <f>VLOOKUP(C787,'REGION CLASSIFICATION'!$A$2:$B$67,2,FALSE)</f>
        <v>APAC</v>
      </c>
    </row>
    <row r="788" spans="1:10" x14ac:dyDescent="0.35">
      <c r="A788" s="13">
        <v>41562</v>
      </c>
      <c r="B788" s="2" t="s">
        <v>11</v>
      </c>
      <c r="C788" s="2" t="s">
        <v>60</v>
      </c>
      <c r="D788" s="16">
        <v>0.2</v>
      </c>
      <c r="E788" s="2" t="s">
        <v>9</v>
      </c>
      <c r="F788" s="2" t="s">
        <v>10</v>
      </c>
      <c r="G788" s="16">
        <v>160</v>
      </c>
      <c r="H788" s="32">
        <f>IF(F788="USD",VLOOKUP(A788,'FOREX CONV'!$A$2:$F$871,2,FALSE),IF(F788="GBP",VLOOKUP(A788,'FOREX CONV'!$A$2:$F$871,3,FALSE),IF(F788="EUR",VLOOKUP(A788,'FOREX CONV'!$A$2:$F$871,4,FALSE),IF(F788="YEN",VLOOKUP(A788,'FOREX CONV'!$A$2:$F$871,5,FALSE),1))))</f>
        <v>61.692900000000002</v>
      </c>
      <c r="I788" s="33">
        <f t="shared" si="12"/>
        <v>9870.8639999999996</v>
      </c>
      <c r="J788" t="str">
        <f>VLOOKUP(C788,'REGION CLASSIFICATION'!$A$2:$B$67,2,FALSE)</f>
        <v>APAC</v>
      </c>
    </row>
    <row r="789" spans="1:10" x14ac:dyDescent="0.35">
      <c r="A789" s="13">
        <v>41509</v>
      </c>
      <c r="B789" s="2" t="s">
        <v>7</v>
      </c>
      <c r="C789" s="2" t="s">
        <v>60</v>
      </c>
      <c r="D789" s="16">
        <v>1200</v>
      </c>
      <c r="E789" s="2" t="s">
        <v>9</v>
      </c>
      <c r="F789" s="2" t="s">
        <v>10</v>
      </c>
      <c r="G789" s="16">
        <v>38400</v>
      </c>
      <c r="H789" s="32">
        <f>IF(F789="USD",VLOOKUP(A789,'FOREX CONV'!$A$2:$F$871,2,FALSE),IF(F789="GBP",VLOOKUP(A789,'FOREX CONV'!$A$2:$F$871,3,FALSE),IF(F789="EUR",VLOOKUP(A789,'FOREX CONV'!$A$2:$F$871,4,FALSE),IF(F789="YEN",VLOOKUP(A789,'FOREX CONV'!$A$2:$F$871,5,FALSE),1))))</f>
        <v>64.688000000000002</v>
      </c>
      <c r="I789" s="33">
        <f t="shared" si="12"/>
        <v>2484019.2000000002</v>
      </c>
      <c r="J789" t="str">
        <f>VLOOKUP(C789,'REGION CLASSIFICATION'!$A$2:$B$67,2,FALSE)</f>
        <v>APAC</v>
      </c>
    </row>
    <row r="790" spans="1:10" x14ac:dyDescent="0.35">
      <c r="A790" s="13">
        <v>41607</v>
      </c>
      <c r="B790" s="2" t="s">
        <v>7</v>
      </c>
      <c r="C790" s="2" t="s">
        <v>60</v>
      </c>
      <c r="D790" s="16">
        <v>250</v>
      </c>
      <c r="E790" s="2" t="s">
        <v>9</v>
      </c>
      <c r="F790" s="2" t="s">
        <v>10</v>
      </c>
      <c r="G790" s="16">
        <v>7750</v>
      </c>
      <c r="H790" s="32">
        <f>IF(F790="USD",VLOOKUP(A790,'FOREX CONV'!$A$2:$F$871,2,FALSE),IF(F790="GBP",VLOOKUP(A790,'FOREX CONV'!$A$2:$F$871,3,FALSE),IF(F790="EUR",VLOOKUP(A790,'FOREX CONV'!$A$2:$F$871,4,FALSE),IF(F790="YEN",VLOOKUP(A790,'FOREX CONV'!$A$2:$F$871,5,FALSE),1))))</f>
        <v>62.394799999999996</v>
      </c>
      <c r="I790" s="33">
        <f t="shared" si="12"/>
        <v>483559.69999999995</v>
      </c>
      <c r="J790" t="str">
        <f>VLOOKUP(C790,'REGION CLASSIFICATION'!$A$2:$B$67,2,FALSE)</f>
        <v>APAC</v>
      </c>
    </row>
    <row r="791" spans="1:10" x14ac:dyDescent="0.35">
      <c r="A791" s="13">
        <v>41729</v>
      </c>
      <c r="B791" s="2" t="s">
        <v>15</v>
      </c>
      <c r="C791" s="6" t="s">
        <v>61</v>
      </c>
      <c r="D791" s="18">
        <v>400</v>
      </c>
      <c r="E791" s="6" t="s">
        <v>9</v>
      </c>
      <c r="F791" s="6" t="s">
        <v>10</v>
      </c>
      <c r="G791" s="18">
        <v>16400</v>
      </c>
      <c r="H791" s="32">
        <f>IF(F791="USD",VLOOKUP(A791,'FOREX CONV'!$A$2:$F$871,2,FALSE),IF(F791="GBP",VLOOKUP(A791,'FOREX CONV'!$A$2:$F$871,3,FALSE),IF(F791="EUR",VLOOKUP(A791,'FOREX CONV'!$A$2:$F$871,4,FALSE),IF(F791="YEN",VLOOKUP(A791,'FOREX CONV'!$A$2:$F$871,5,FALSE),1))))</f>
        <v>60.099800000000002</v>
      </c>
      <c r="I791" s="33">
        <f t="shared" si="12"/>
        <v>985636.72000000009</v>
      </c>
      <c r="J791" t="str">
        <f>VLOOKUP(C791,'REGION CLASSIFICATION'!$A$2:$B$67,2,FALSE)</f>
        <v>MENA</v>
      </c>
    </row>
    <row r="792" spans="1:10" x14ac:dyDescent="0.35">
      <c r="A792" s="13">
        <v>41452</v>
      </c>
      <c r="B792" s="2" t="s">
        <v>15</v>
      </c>
      <c r="C792" s="2" t="s">
        <v>61</v>
      </c>
      <c r="D792" s="16">
        <v>500</v>
      </c>
      <c r="E792" s="2" t="s">
        <v>9</v>
      </c>
      <c r="F792" s="2" t="s">
        <v>10</v>
      </c>
      <c r="G792" s="16">
        <v>24000</v>
      </c>
      <c r="H792" s="32">
        <f>IF(F792="USD",VLOOKUP(A792,'FOREX CONV'!$A$2:$F$871,2,FALSE),IF(F792="GBP",VLOOKUP(A792,'FOREX CONV'!$A$2:$F$871,3,FALSE),IF(F792="EUR",VLOOKUP(A792,'FOREX CONV'!$A$2:$F$871,4,FALSE),IF(F792="YEN",VLOOKUP(A792,'FOREX CONV'!$A$2:$F$871,5,FALSE),1))))</f>
        <v>60.588000000000001</v>
      </c>
      <c r="I792" s="33">
        <f t="shared" si="12"/>
        <v>1454112</v>
      </c>
      <c r="J792" t="str">
        <f>VLOOKUP(C792,'REGION CLASSIFICATION'!$A$2:$B$67,2,FALSE)</f>
        <v>MENA</v>
      </c>
    </row>
    <row r="793" spans="1:10" x14ac:dyDescent="0.35">
      <c r="A793" s="13">
        <v>41639</v>
      </c>
      <c r="B793" s="2" t="s">
        <v>15</v>
      </c>
      <c r="C793" s="2" t="s">
        <v>61</v>
      </c>
      <c r="D793" s="16">
        <v>100</v>
      </c>
      <c r="E793" s="2" t="s">
        <v>9</v>
      </c>
      <c r="F793" s="2" t="s">
        <v>10</v>
      </c>
      <c r="G793" s="16">
        <v>4100</v>
      </c>
      <c r="H793" s="32">
        <f>IF(F793="USD",VLOOKUP(A793,'FOREX CONV'!$A$2:$F$871,2,FALSE),IF(F793="GBP",VLOOKUP(A793,'FOREX CONV'!$A$2:$F$871,3,FALSE),IF(F793="EUR",VLOOKUP(A793,'FOREX CONV'!$A$2:$F$871,4,FALSE),IF(F793="YEN",VLOOKUP(A793,'FOREX CONV'!$A$2:$F$871,5,FALSE),1))))</f>
        <v>61.896999999999998</v>
      </c>
      <c r="I793" s="33">
        <f t="shared" si="12"/>
        <v>253777.69999999998</v>
      </c>
      <c r="J793" t="str">
        <f>VLOOKUP(C793,'REGION CLASSIFICATION'!$A$2:$B$67,2,FALSE)</f>
        <v>MENA</v>
      </c>
    </row>
    <row r="794" spans="1:10" x14ac:dyDescent="0.35">
      <c r="A794" s="13">
        <v>41509</v>
      </c>
      <c r="B794" s="2" t="s">
        <v>15</v>
      </c>
      <c r="C794" s="2" t="s">
        <v>61</v>
      </c>
      <c r="D794" s="16">
        <v>500</v>
      </c>
      <c r="E794" s="2" t="s">
        <v>9</v>
      </c>
      <c r="F794" s="2" t="s">
        <v>10</v>
      </c>
      <c r="G794" s="16">
        <v>23000</v>
      </c>
      <c r="H794" s="32">
        <f>IF(F794="USD",VLOOKUP(A794,'FOREX CONV'!$A$2:$F$871,2,FALSE),IF(F794="GBP",VLOOKUP(A794,'FOREX CONV'!$A$2:$F$871,3,FALSE),IF(F794="EUR",VLOOKUP(A794,'FOREX CONV'!$A$2:$F$871,4,FALSE),IF(F794="YEN",VLOOKUP(A794,'FOREX CONV'!$A$2:$F$871,5,FALSE),1))))</f>
        <v>64.688000000000002</v>
      </c>
      <c r="I794" s="33">
        <f t="shared" si="12"/>
        <v>1487824</v>
      </c>
      <c r="J794" t="str">
        <f>VLOOKUP(C794,'REGION CLASSIFICATION'!$A$2:$B$67,2,FALSE)</f>
        <v>MENA</v>
      </c>
    </row>
    <row r="795" spans="1:10" x14ac:dyDescent="0.35">
      <c r="A795" s="13">
        <v>41667</v>
      </c>
      <c r="B795" s="2" t="s">
        <v>7</v>
      </c>
      <c r="C795" s="5" t="s">
        <v>62</v>
      </c>
      <c r="D795" s="17">
        <v>135</v>
      </c>
      <c r="E795" s="5" t="s">
        <v>9</v>
      </c>
      <c r="F795" s="5" t="s">
        <v>10</v>
      </c>
      <c r="G795" s="17">
        <v>4725</v>
      </c>
      <c r="H795" s="32">
        <f>IF(F795="USD",VLOOKUP(A795,'FOREX CONV'!$A$2:$F$871,2,FALSE),IF(F795="GBP",VLOOKUP(A795,'FOREX CONV'!$A$2:$F$871,3,FALSE),IF(F795="EUR",VLOOKUP(A795,'FOREX CONV'!$A$2:$F$871,4,FALSE),IF(F795="YEN",VLOOKUP(A795,'FOREX CONV'!$A$2:$F$871,5,FALSE),1))))</f>
        <v>62.989800000000002</v>
      </c>
      <c r="I795" s="33">
        <f t="shared" si="12"/>
        <v>297626.80499999999</v>
      </c>
      <c r="J795" t="str">
        <f>VLOOKUP(C795,'REGION CLASSIFICATION'!$A$2:$B$67,2,FALSE)</f>
        <v>EU</v>
      </c>
    </row>
    <row r="796" spans="1:10" x14ac:dyDescent="0.35">
      <c r="A796" s="13">
        <v>41534</v>
      </c>
      <c r="B796" s="2" t="s">
        <v>7</v>
      </c>
      <c r="C796" s="2" t="s">
        <v>62</v>
      </c>
      <c r="D796" s="16">
        <v>360</v>
      </c>
      <c r="E796" s="2" t="s">
        <v>9</v>
      </c>
      <c r="F796" s="2" t="s">
        <v>10</v>
      </c>
      <c r="G796" s="16">
        <v>12960</v>
      </c>
      <c r="H796" s="32">
        <f>IF(F796="USD",VLOOKUP(A796,'FOREX CONV'!$A$2:$F$871,2,FALSE),IF(F796="GBP",VLOOKUP(A796,'FOREX CONV'!$A$2:$F$871,3,FALSE),IF(F796="EUR",VLOOKUP(A796,'FOREX CONV'!$A$2:$F$871,4,FALSE),IF(F796="YEN",VLOOKUP(A796,'FOREX CONV'!$A$2:$F$871,5,FALSE),1))))</f>
        <v>63.377000000000002</v>
      </c>
      <c r="I796" s="33">
        <f t="shared" si="12"/>
        <v>821365.92</v>
      </c>
      <c r="J796" t="str">
        <f>VLOOKUP(C796,'REGION CLASSIFICATION'!$A$2:$B$67,2,FALSE)</f>
        <v>EU</v>
      </c>
    </row>
    <row r="797" spans="1:10" x14ac:dyDescent="0.35">
      <c r="A797" s="13">
        <v>41674</v>
      </c>
      <c r="B797" s="2" t="s">
        <v>7</v>
      </c>
      <c r="C797" s="5" t="s">
        <v>62</v>
      </c>
      <c r="D797" s="17">
        <v>400</v>
      </c>
      <c r="E797" s="5" t="s">
        <v>9</v>
      </c>
      <c r="F797" s="5" t="s">
        <v>10</v>
      </c>
      <c r="G797" s="17">
        <v>13600</v>
      </c>
      <c r="H797" s="32">
        <f>IF(F797="USD",VLOOKUP(A797,'FOREX CONV'!$A$2:$F$871,2,FALSE),IF(F797="GBP",VLOOKUP(A797,'FOREX CONV'!$A$2:$F$871,3,FALSE),IF(F797="EUR",VLOOKUP(A797,'FOREX CONV'!$A$2:$F$871,4,FALSE),IF(F797="YEN",VLOOKUP(A797,'FOREX CONV'!$A$2:$F$871,5,FALSE),1))))</f>
        <v>59.646299999999997</v>
      </c>
      <c r="I797" s="33">
        <f t="shared" si="12"/>
        <v>811189.67999999993</v>
      </c>
      <c r="J797" t="str">
        <f>VLOOKUP(C797,'REGION CLASSIFICATION'!$A$2:$B$67,2,FALSE)</f>
        <v>EU</v>
      </c>
    </row>
    <row r="798" spans="1:10" x14ac:dyDescent="0.35">
      <c r="A798" s="13">
        <v>41695</v>
      </c>
      <c r="B798" s="2" t="s">
        <v>13</v>
      </c>
      <c r="C798" s="5" t="s">
        <v>62</v>
      </c>
      <c r="D798" s="17">
        <v>20</v>
      </c>
      <c r="E798" s="5" t="s">
        <v>9</v>
      </c>
      <c r="F798" s="5" t="s">
        <v>10</v>
      </c>
      <c r="G798" s="17">
        <v>2600</v>
      </c>
      <c r="H798" s="32">
        <f>IF(F798="USD",VLOOKUP(A798,'FOREX CONV'!$A$2:$F$871,2,FALSE),IF(F798="GBP",VLOOKUP(A798,'FOREX CONV'!$A$2:$F$871,3,FALSE),IF(F798="EUR",VLOOKUP(A798,'FOREX CONV'!$A$2:$F$871,4,FALSE),IF(F798="YEN",VLOOKUP(A798,'FOREX CONV'!$A$2:$F$871,5,FALSE),1))))</f>
        <v>61.976500000000001</v>
      </c>
      <c r="I798" s="33">
        <f t="shared" si="12"/>
        <v>161138.9</v>
      </c>
      <c r="J798" t="str">
        <f>VLOOKUP(C798,'REGION CLASSIFICATION'!$A$2:$B$67,2,FALSE)</f>
        <v>EU</v>
      </c>
    </row>
    <row r="799" spans="1:10" x14ac:dyDescent="0.35">
      <c r="A799" s="13">
        <v>41576</v>
      </c>
      <c r="B799" s="2" t="s">
        <v>13</v>
      </c>
      <c r="C799" s="2" t="s">
        <v>62</v>
      </c>
      <c r="D799" s="16">
        <v>40</v>
      </c>
      <c r="E799" s="2" t="s">
        <v>9</v>
      </c>
      <c r="F799" s="2" t="s">
        <v>10</v>
      </c>
      <c r="G799" s="16">
        <v>5200</v>
      </c>
      <c r="H799" s="32">
        <f>IF(F799="USD",VLOOKUP(A799,'FOREX CONV'!$A$2:$F$871,2,FALSE),IF(F799="GBP",VLOOKUP(A799,'FOREX CONV'!$A$2:$F$871,3,FALSE),IF(F799="EUR",VLOOKUP(A799,'FOREX CONV'!$A$2:$F$871,4,FALSE),IF(F799="YEN",VLOOKUP(A799,'FOREX CONV'!$A$2:$F$871,5,FALSE),1))))</f>
        <v>61.463000000000001</v>
      </c>
      <c r="I799" s="33">
        <f t="shared" si="12"/>
        <v>319607.59999999998</v>
      </c>
      <c r="J799" t="str">
        <f>VLOOKUP(C799,'REGION CLASSIFICATION'!$A$2:$B$67,2,FALSE)</f>
        <v>EU</v>
      </c>
    </row>
    <row r="800" spans="1:10" x14ac:dyDescent="0.35">
      <c r="A800" s="13">
        <v>41661</v>
      </c>
      <c r="B800" s="2" t="s">
        <v>7</v>
      </c>
      <c r="C800" s="5" t="s">
        <v>62</v>
      </c>
      <c r="D800" s="17">
        <v>25</v>
      </c>
      <c r="E800" s="5" t="s">
        <v>9</v>
      </c>
      <c r="F800" s="5" t="s">
        <v>10</v>
      </c>
      <c r="G800" s="17">
        <v>1250</v>
      </c>
      <c r="H800" s="32">
        <f>IF(F800="USD",VLOOKUP(A800,'FOREX CONV'!$A$2:$F$871,2,FALSE),IF(F800="GBP",VLOOKUP(A800,'FOREX CONV'!$A$2:$F$871,3,FALSE),IF(F800="EUR",VLOOKUP(A800,'FOREX CONV'!$A$2:$F$871,4,FALSE),IF(F800="YEN",VLOOKUP(A800,'FOREX CONV'!$A$2:$F$871,5,FALSE),1))))</f>
        <v>61.92</v>
      </c>
      <c r="I800" s="33">
        <f t="shared" si="12"/>
        <v>77400</v>
      </c>
      <c r="J800" t="str">
        <f>VLOOKUP(C800,'REGION CLASSIFICATION'!$A$2:$B$67,2,FALSE)</f>
        <v>EU</v>
      </c>
    </row>
    <row r="801" spans="1:10" x14ac:dyDescent="0.35">
      <c r="A801" s="13">
        <v>41454</v>
      </c>
      <c r="B801" s="2" t="s">
        <v>7</v>
      </c>
      <c r="C801" s="2" t="s">
        <v>62</v>
      </c>
      <c r="D801" s="16">
        <v>225</v>
      </c>
      <c r="E801" s="2" t="s">
        <v>9</v>
      </c>
      <c r="F801" s="2" t="s">
        <v>10</v>
      </c>
      <c r="G801" s="16">
        <v>7650</v>
      </c>
      <c r="H801" s="32">
        <f>IF(F801="USD",VLOOKUP(A801,'FOREX CONV'!$A$2:$F$871,2,FALSE),IF(F801="GBP",VLOOKUP(A801,'FOREX CONV'!$A$2:$F$871,3,FALSE),IF(F801="EUR",VLOOKUP(A801,'FOREX CONV'!$A$2:$F$871,4,FALSE),IF(F801="YEN",VLOOKUP(A801,'FOREX CONV'!$A$2:$F$871,5,FALSE),1))))</f>
        <v>59.6995</v>
      </c>
      <c r="I801" s="33">
        <f t="shared" si="12"/>
        <v>456701.17499999999</v>
      </c>
      <c r="J801" t="str">
        <f>VLOOKUP(C801,'REGION CLASSIFICATION'!$A$2:$B$67,2,FALSE)</f>
        <v>EU</v>
      </c>
    </row>
    <row r="802" spans="1:10" x14ac:dyDescent="0.35">
      <c r="A802" s="13">
        <v>41541</v>
      </c>
      <c r="B802" s="2" t="s">
        <v>7</v>
      </c>
      <c r="C802" s="2" t="s">
        <v>62</v>
      </c>
      <c r="D802" s="16">
        <v>1000</v>
      </c>
      <c r="E802" s="2" t="s">
        <v>9</v>
      </c>
      <c r="F802" s="2" t="s">
        <v>10</v>
      </c>
      <c r="G802" s="16">
        <v>33000</v>
      </c>
      <c r="H802" s="32">
        <f>IF(F802="USD",VLOOKUP(A802,'FOREX CONV'!$A$2:$F$871,2,FALSE),IF(F802="GBP",VLOOKUP(A802,'FOREX CONV'!$A$2:$F$871,3,FALSE),IF(F802="EUR",VLOOKUP(A802,'FOREX CONV'!$A$2:$F$871,4,FALSE),IF(F802="YEN",VLOOKUP(A802,'FOREX CONV'!$A$2:$F$871,5,FALSE),1))))</f>
        <v>62.658499999999997</v>
      </c>
      <c r="I802" s="33">
        <f t="shared" si="12"/>
        <v>2067730.5</v>
      </c>
      <c r="J802" t="str">
        <f>VLOOKUP(C802,'REGION CLASSIFICATION'!$A$2:$B$67,2,FALSE)</f>
        <v>EU</v>
      </c>
    </row>
    <row r="803" spans="1:10" x14ac:dyDescent="0.35">
      <c r="A803" s="13">
        <v>41541</v>
      </c>
      <c r="B803" s="2" t="s">
        <v>15</v>
      </c>
      <c r="C803" s="2" t="s">
        <v>62</v>
      </c>
      <c r="D803" s="16">
        <v>250</v>
      </c>
      <c r="E803" s="2" t="s">
        <v>9</v>
      </c>
      <c r="F803" s="2" t="s">
        <v>10</v>
      </c>
      <c r="G803" s="16">
        <v>12000</v>
      </c>
      <c r="H803" s="32">
        <f>IF(F803="USD",VLOOKUP(A803,'FOREX CONV'!$A$2:$F$871,2,FALSE),IF(F803="GBP",VLOOKUP(A803,'FOREX CONV'!$A$2:$F$871,3,FALSE),IF(F803="EUR",VLOOKUP(A803,'FOREX CONV'!$A$2:$F$871,4,FALSE),IF(F803="YEN",VLOOKUP(A803,'FOREX CONV'!$A$2:$F$871,5,FALSE),1))))</f>
        <v>62.658499999999997</v>
      </c>
      <c r="I803" s="33">
        <f t="shared" si="12"/>
        <v>751902</v>
      </c>
      <c r="J803" t="str">
        <f>VLOOKUP(C803,'REGION CLASSIFICATION'!$A$2:$B$67,2,FALSE)</f>
        <v>EU</v>
      </c>
    </row>
    <row r="804" spans="1:10" x14ac:dyDescent="0.35">
      <c r="A804" s="13">
        <v>41628</v>
      </c>
      <c r="B804" s="2" t="s">
        <v>13</v>
      </c>
      <c r="C804" s="2" t="s">
        <v>62</v>
      </c>
      <c r="D804" s="16">
        <v>20</v>
      </c>
      <c r="E804" s="2" t="s">
        <v>9</v>
      </c>
      <c r="F804" s="2" t="s">
        <v>10</v>
      </c>
      <c r="G804" s="16">
        <v>2600</v>
      </c>
      <c r="H804" s="32">
        <f>IF(F804="USD",VLOOKUP(A804,'FOREX CONV'!$A$2:$F$871,2,FALSE),IF(F804="GBP",VLOOKUP(A804,'FOREX CONV'!$A$2:$F$871,3,FALSE),IF(F804="EUR",VLOOKUP(A804,'FOREX CONV'!$A$2:$F$871,4,FALSE),IF(F804="YEN",VLOOKUP(A804,'FOREX CONV'!$A$2:$F$871,5,FALSE),1))))</f>
        <v>62.241999999999997</v>
      </c>
      <c r="I804" s="33">
        <f t="shared" si="12"/>
        <v>161829.19999999998</v>
      </c>
      <c r="J804" t="str">
        <f>VLOOKUP(C804,'REGION CLASSIFICATION'!$A$2:$B$67,2,FALSE)</f>
        <v>EU</v>
      </c>
    </row>
    <row r="805" spans="1:10" x14ac:dyDescent="0.35">
      <c r="A805" s="13">
        <v>41528</v>
      </c>
      <c r="B805" s="2" t="s">
        <v>13</v>
      </c>
      <c r="C805" s="2" t="s">
        <v>62</v>
      </c>
      <c r="D805" s="16">
        <v>35</v>
      </c>
      <c r="E805" s="2" t="s">
        <v>9</v>
      </c>
      <c r="F805" s="2" t="s">
        <v>10</v>
      </c>
      <c r="G805" s="16">
        <v>4550</v>
      </c>
      <c r="H805" s="32">
        <f>IF(F805="USD",VLOOKUP(A805,'FOREX CONV'!$A$2:$F$871,2,FALSE),IF(F805="GBP",VLOOKUP(A805,'FOREX CONV'!$A$2:$F$871,3,FALSE),IF(F805="EUR",VLOOKUP(A805,'FOREX CONV'!$A$2:$F$871,4,FALSE),IF(F805="YEN",VLOOKUP(A805,'FOREX CONV'!$A$2:$F$871,5,FALSE),1))))</f>
        <v>61.917000000000002</v>
      </c>
      <c r="I805" s="33">
        <f t="shared" si="12"/>
        <v>281722.35000000003</v>
      </c>
      <c r="J805" t="str">
        <f>VLOOKUP(C805,'REGION CLASSIFICATION'!$A$2:$B$67,2,FALSE)</f>
        <v>EU</v>
      </c>
    </row>
    <row r="806" spans="1:10" x14ac:dyDescent="0.35">
      <c r="A806" s="13">
        <v>41394</v>
      </c>
      <c r="B806" s="2" t="s">
        <v>7</v>
      </c>
      <c r="C806" s="2" t="s">
        <v>62</v>
      </c>
      <c r="D806" s="16">
        <v>150</v>
      </c>
      <c r="E806" s="2" t="s">
        <v>9</v>
      </c>
      <c r="F806" s="2" t="s">
        <v>10</v>
      </c>
      <c r="G806" s="16">
        <v>5100</v>
      </c>
      <c r="H806" s="32">
        <f>IF(F806="USD",VLOOKUP(A806,'FOREX CONV'!$A$2:$F$871,2,FALSE),IF(F806="GBP",VLOOKUP(A806,'FOREX CONV'!$A$2:$F$871,3,FALSE),IF(F806="EUR",VLOOKUP(A806,'FOREX CONV'!$A$2:$F$871,4,FALSE),IF(F806="YEN",VLOOKUP(A806,'FOREX CONV'!$A$2:$F$871,5,FALSE),1))))</f>
        <v>54.219000000000001</v>
      </c>
      <c r="I806" s="33">
        <f t="shared" si="12"/>
        <v>276516.90000000002</v>
      </c>
      <c r="J806" t="str">
        <f>VLOOKUP(C806,'REGION CLASSIFICATION'!$A$2:$B$67,2,FALSE)</f>
        <v>EU</v>
      </c>
    </row>
    <row r="807" spans="1:10" x14ac:dyDescent="0.35">
      <c r="A807" s="13">
        <v>41502</v>
      </c>
      <c r="B807" s="2" t="s">
        <v>7</v>
      </c>
      <c r="C807" s="2" t="s">
        <v>62</v>
      </c>
      <c r="D807" s="16">
        <v>600</v>
      </c>
      <c r="E807" s="2" t="s">
        <v>9</v>
      </c>
      <c r="F807" s="2" t="s">
        <v>10</v>
      </c>
      <c r="G807" s="16">
        <v>19800</v>
      </c>
      <c r="H807" s="32">
        <f>IF(F807="USD",VLOOKUP(A807,'FOREX CONV'!$A$2:$F$871,2,FALSE),IF(F807="GBP",VLOOKUP(A807,'FOREX CONV'!$A$2:$F$871,3,FALSE),IF(F807="EUR",VLOOKUP(A807,'FOREX CONV'!$A$2:$F$871,4,FALSE),IF(F807="YEN",VLOOKUP(A807,'FOREX CONV'!$A$2:$F$871,5,FALSE),1))))</f>
        <v>61.819499999999998</v>
      </c>
      <c r="I807" s="33">
        <f t="shared" si="12"/>
        <v>1224026.0999999999</v>
      </c>
      <c r="J807" t="str">
        <f>VLOOKUP(C807,'REGION CLASSIFICATION'!$A$2:$B$67,2,FALSE)</f>
        <v>EU</v>
      </c>
    </row>
    <row r="808" spans="1:10" x14ac:dyDescent="0.35">
      <c r="A808" s="13">
        <v>41515</v>
      </c>
      <c r="B808" s="2" t="s">
        <v>15</v>
      </c>
      <c r="C808" s="2" t="s">
        <v>62</v>
      </c>
      <c r="D808" s="16">
        <v>250</v>
      </c>
      <c r="E808" s="2" t="s">
        <v>9</v>
      </c>
      <c r="F808" s="2" t="s">
        <v>10</v>
      </c>
      <c r="G808" s="16">
        <v>12000</v>
      </c>
      <c r="H808" s="32">
        <f>IF(F808="USD",VLOOKUP(A808,'FOREX CONV'!$A$2:$F$871,2,FALSE),IF(F808="GBP",VLOOKUP(A808,'FOREX CONV'!$A$2:$F$871,3,FALSE),IF(F808="EUR",VLOOKUP(A808,'FOREX CONV'!$A$2:$F$871,4,FALSE),IF(F808="YEN",VLOOKUP(A808,'FOREX CONV'!$A$2:$F$871,5,FALSE),1))))</f>
        <v>67.706000000000003</v>
      </c>
      <c r="I808" s="33">
        <f t="shared" si="12"/>
        <v>812472</v>
      </c>
      <c r="J808" t="str">
        <f>VLOOKUP(C808,'REGION CLASSIFICATION'!$A$2:$B$67,2,FALSE)</f>
        <v>EU</v>
      </c>
    </row>
    <row r="809" spans="1:10" x14ac:dyDescent="0.35">
      <c r="A809" s="13">
        <v>41454</v>
      </c>
      <c r="B809" s="2" t="s">
        <v>13</v>
      </c>
      <c r="C809" s="2" t="s">
        <v>62</v>
      </c>
      <c r="D809" s="16">
        <v>25</v>
      </c>
      <c r="E809" s="2" t="s">
        <v>9</v>
      </c>
      <c r="F809" s="2" t="s">
        <v>10</v>
      </c>
      <c r="G809" s="16">
        <v>3250</v>
      </c>
      <c r="H809" s="32">
        <f>IF(F809="USD",VLOOKUP(A809,'FOREX CONV'!$A$2:$F$871,2,FALSE),IF(F809="GBP",VLOOKUP(A809,'FOREX CONV'!$A$2:$F$871,3,FALSE),IF(F809="EUR",VLOOKUP(A809,'FOREX CONV'!$A$2:$F$871,4,FALSE),IF(F809="YEN",VLOOKUP(A809,'FOREX CONV'!$A$2:$F$871,5,FALSE),1))))</f>
        <v>59.6995</v>
      </c>
      <c r="I809" s="33">
        <f t="shared" si="12"/>
        <v>194023.375</v>
      </c>
      <c r="J809" t="str">
        <f>VLOOKUP(C809,'REGION CLASSIFICATION'!$A$2:$B$67,2,FALSE)</f>
        <v>EU</v>
      </c>
    </row>
    <row r="810" spans="1:10" x14ac:dyDescent="0.35">
      <c r="A810" s="13">
        <v>41578</v>
      </c>
      <c r="B810" s="2" t="s">
        <v>11</v>
      </c>
      <c r="C810" s="2" t="s">
        <v>62</v>
      </c>
      <c r="D810" s="16">
        <v>15</v>
      </c>
      <c r="E810" s="2" t="s">
        <v>9</v>
      </c>
      <c r="F810" s="2" t="s">
        <v>10</v>
      </c>
      <c r="G810" s="16">
        <v>4875</v>
      </c>
      <c r="H810" s="32">
        <f>IF(F810="USD",VLOOKUP(A810,'FOREX CONV'!$A$2:$F$871,2,FALSE),IF(F810="GBP",VLOOKUP(A810,'FOREX CONV'!$A$2:$F$871,3,FALSE),IF(F810="EUR",VLOOKUP(A810,'FOREX CONV'!$A$2:$F$871,4,FALSE),IF(F810="YEN",VLOOKUP(A810,'FOREX CONV'!$A$2:$F$871,5,FALSE),1))))</f>
        <v>61.41</v>
      </c>
      <c r="I810" s="33">
        <f t="shared" si="12"/>
        <v>299373.75</v>
      </c>
      <c r="J810" t="str">
        <f>VLOOKUP(C810,'REGION CLASSIFICATION'!$A$2:$B$67,2,FALSE)</f>
        <v>EU</v>
      </c>
    </row>
    <row r="811" spans="1:10" x14ac:dyDescent="0.35">
      <c r="A811" s="13">
        <v>41394</v>
      </c>
      <c r="B811" s="2" t="s">
        <v>7</v>
      </c>
      <c r="C811" s="2" t="s">
        <v>62</v>
      </c>
      <c r="D811" s="16">
        <v>75</v>
      </c>
      <c r="E811" s="2" t="s">
        <v>9</v>
      </c>
      <c r="F811" s="2" t="s">
        <v>10</v>
      </c>
      <c r="G811" s="16">
        <v>2550</v>
      </c>
      <c r="H811" s="32">
        <f>IF(F811="USD",VLOOKUP(A811,'FOREX CONV'!$A$2:$F$871,2,FALSE),IF(F811="GBP",VLOOKUP(A811,'FOREX CONV'!$A$2:$F$871,3,FALSE),IF(F811="EUR",VLOOKUP(A811,'FOREX CONV'!$A$2:$F$871,4,FALSE),IF(F811="YEN",VLOOKUP(A811,'FOREX CONV'!$A$2:$F$871,5,FALSE),1))))</f>
        <v>54.219000000000001</v>
      </c>
      <c r="I811" s="33">
        <f t="shared" si="12"/>
        <v>138258.45000000001</v>
      </c>
      <c r="J811" t="str">
        <f>VLOOKUP(C811,'REGION CLASSIFICATION'!$A$2:$B$67,2,FALSE)</f>
        <v>EU</v>
      </c>
    </row>
    <row r="812" spans="1:10" x14ac:dyDescent="0.35">
      <c r="A812" s="13">
        <v>41662</v>
      </c>
      <c r="B812" s="2" t="s">
        <v>7</v>
      </c>
      <c r="C812" s="5" t="s">
        <v>62</v>
      </c>
      <c r="D812" s="17">
        <v>75</v>
      </c>
      <c r="E812" s="5" t="s">
        <v>9</v>
      </c>
      <c r="F812" s="5" t="s">
        <v>10</v>
      </c>
      <c r="G812" s="17">
        <v>2231.25</v>
      </c>
      <c r="H812" s="32">
        <f>IF(F812="USD",VLOOKUP(A812,'FOREX CONV'!$A$2:$F$871,2,FALSE),IF(F812="GBP",VLOOKUP(A812,'FOREX CONV'!$A$2:$F$871,3,FALSE),IF(F812="EUR",VLOOKUP(A812,'FOREX CONV'!$A$2:$F$871,4,FALSE),IF(F812="YEN",VLOOKUP(A812,'FOREX CONV'!$A$2:$F$871,5,FALSE),1))))</f>
        <v>61.988</v>
      </c>
      <c r="I812" s="33">
        <f t="shared" si="12"/>
        <v>138310.72500000001</v>
      </c>
      <c r="J812" t="str">
        <f>VLOOKUP(C812,'REGION CLASSIFICATION'!$A$2:$B$67,2,FALSE)</f>
        <v>EU</v>
      </c>
    </row>
    <row r="813" spans="1:10" x14ac:dyDescent="0.35">
      <c r="A813" s="13">
        <v>41605</v>
      </c>
      <c r="B813" s="2" t="s">
        <v>7</v>
      </c>
      <c r="C813" s="2" t="s">
        <v>62</v>
      </c>
      <c r="D813" s="16">
        <v>1000</v>
      </c>
      <c r="E813" s="2" t="s">
        <v>9</v>
      </c>
      <c r="F813" s="2" t="s">
        <v>10</v>
      </c>
      <c r="G813" s="16">
        <v>33000</v>
      </c>
      <c r="H813" s="32">
        <f>IF(F813="USD",VLOOKUP(A813,'FOREX CONV'!$A$2:$F$871,2,FALSE),IF(F813="GBP",VLOOKUP(A813,'FOREX CONV'!$A$2:$F$871,3,FALSE),IF(F813="EUR",VLOOKUP(A813,'FOREX CONV'!$A$2:$F$871,4,FALSE),IF(F813="YEN",VLOOKUP(A813,'FOREX CONV'!$A$2:$F$871,5,FALSE),1))))</f>
        <v>62.362499999999997</v>
      </c>
      <c r="I813" s="33">
        <f t="shared" si="12"/>
        <v>2057962.5</v>
      </c>
      <c r="J813" t="str">
        <f>VLOOKUP(C813,'REGION CLASSIFICATION'!$A$2:$B$67,2,FALSE)</f>
        <v>EU</v>
      </c>
    </row>
    <row r="814" spans="1:10" x14ac:dyDescent="0.35">
      <c r="A814" s="13">
        <v>41632</v>
      </c>
      <c r="B814" s="2" t="s">
        <v>15</v>
      </c>
      <c r="C814" s="2" t="s">
        <v>62</v>
      </c>
      <c r="D814" s="16">
        <v>200</v>
      </c>
      <c r="E814" s="2" t="s">
        <v>9</v>
      </c>
      <c r="F814" s="2" t="s">
        <v>10</v>
      </c>
      <c r="G814" s="16">
        <v>8900</v>
      </c>
      <c r="H814" s="32">
        <f>IF(F814="USD",VLOOKUP(A814,'FOREX CONV'!$A$2:$F$871,2,FALSE),IF(F814="GBP",VLOOKUP(A814,'FOREX CONV'!$A$2:$F$871,3,FALSE),IF(F814="EUR",VLOOKUP(A814,'FOREX CONV'!$A$2:$F$871,4,FALSE),IF(F814="YEN",VLOOKUP(A814,'FOREX CONV'!$A$2:$F$871,5,FALSE),1))))</f>
        <v>61.866799999999998</v>
      </c>
      <c r="I814" s="33">
        <f t="shared" si="12"/>
        <v>550614.52</v>
      </c>
      <c r="J814" t="str">
        <f>VLOOKUP(C814,'REGION CLASSIFICATION'!$A$2:$B$67,2,FALSE)</f>
        <v>EU</v>
      </c>
    </row>
    <row r="815" spans="1:10" x14ac:dyDescent="0.35">
      <c r="A815" s="13">
        <v>41454</v>
      </c>
      <c r="B815" s="2" t="s">
        <v>13</v>
      </c>
      <c r="C815" s="2" t="s">
        <v>62</v>
      </c>
      <c r="D815" s="16">
        <v>10</v>
      </c>
      <c r="E815" s="2" t="s">
        <v>9</v>
      </c>
      <c r="F815" s="2" t="s">
        <v>10</v>
      </c>
      <c r="G815" s="16">
        <v>1300</v>
      </c>
      <c r="H815" s="32">
        <f>IF(F815="USD",VLOOKUP(A815,'FOREX CONV'!$A$2:$F$871,2,FALSE),IF(F815="GBP",VLOOKUP(A815,'FOREX CONV'!$A$2:$F$871,3,FALSE),IF(F815="EUR",VLOOKUP(A815,'FOREX CONV'!$A$2:$F$871,4,FALSE),IF(F815="YEN",VLOOKUP(A815,'FOREX CONV'!$A$2:$F$871,5,FALSE),1))))</f>
        <v>59.6995</v>
      </c>
      <c r="I815" s="33">
        <f t="shared" si="12"/>
        <v>77609.350000000006</v>
      </c>
      <c r="J815" t="str">
        <f>VLOOKUP(C815,'REGION CLASSIFICATION'!$A$2:$B$67,2,FALSE)</f>
        <v>EU</v>
      </c>
    </row>
    <row r="816" spans="1:10" x14ac:dyDescent="0.35">
      <c r="A816" s="13">
        <v>41401</v>
      </c>
      <c r="B816" s="2" t="s">
        <v>13</v>
      </c>
      <c r="C816" s="2" t="s">
        <v>62</v>
      </c>
      <c r="D816" s="16">
        <v>40</v>
      </c>
      <c r="E816" s="2" t="s">
        <v>9</v>
      </c>
      <c r="F816" s="2" t="s">
        <v>10</v>
      </c>
      <c r="G816" s="16">
        <v>5200</v>
      </c>
      <c r="H816" s="32">
        <f>IF(F816="USD",VLOOKUP(A816,'FOREX CONV'!$A$2:$F$871,2,FALSE),IF(F816="GBP",VLOOKUP(A816,'FOREX CONV'!$A$2:$F$871,3,FALSE),IF(F816="EUR",VLOOKUP(A816,'FOREX CONV'!$A$2:$F$871,4,FALSE),IF(F816="YEN",VLOOKUP(A816,'FOREX CONV'!$A$2:$F$871,5,FALSE),1))))</f>
        <v>60.339500000000001</v>
      </c>
      <c r="I816" s="33">
        <f t="shared" si="12"/>
        <v>313765.40000000002</v>
      </c>
      <c r="J816" t="str">
        <f>VLOOKUP(C816,'REGION CLASSIFICATION'!$A$2:$B$67,2,FALSE)</f>
        <v>EU</v>
      </c>
    </row>
    <row r="817" spans="1:10" x14ac:dyDescent="0.35">
      <c r="A817" s="13">
        <v>41446</v>
      </c>
      <c r="B817" s="2" t="s">
        <v>11</v>
      </c>
      <c r="C817" s="2" t="s">
        <v>62</v>
      </c>
      <c r="D817" s="16">
        <v>6.9</v>
      </c>
      <c r="E817" s="2" t="s">
        <v>9</v>
      </c>
      <c r="F817" s="2" t="s">
        <v>10</v>
      </c>
      <c r="G817" s="16">
        <v>2760</v>
      </c>
      <c r="H817" s="32">
        <f>IF(F817="USD",VLOOKUP(A817,'FOREX CONV'!$A$2:$F$871,2,FALSE),IF(F817="GBP",VLOOKUP(A817,'FOREX CONV'!$A$2:$F$871,3,FALSE),IF(F817="EUR",VLOOKUP(A817,'FOREX CONV'!$A$2:$F$871,4,FALSE),IF(F817="YEN",VLOOKUP(A817,'FOREX CONV'!$A$2:$F$871,5,FALSE),1))))</f>
        <v>59.350499999999997</v>
      </c>
      <c r="I817" s="33">
        <f t="shared" si="12"/>
        <v>163807.38</v>
      </c>
      <c r="J817" t="str">
        <f>VLOOKUP(C817,'REGION CLASSIFICATION'!$A$2:$B$67,2,FALSE)</f>
        <v>EU</v>
      </c>
    </row>
    <row r="818" spans="1:10" x14ac:dyDescent="0.35">
      <c r="A818" s="13">
        <v>41607</v>
      </c>
      <c r="B818" s="2" t="s">
        <v>7</v>
      </c>
      <c r="C818" s="2" t="s">
        <v>62</v>
      </c>
      <c r="D818" s="16">
        <v>150</v>
      </c>
      <c r="E818" s="2" t="s">
        <v>9</v>
      </c>
      <c r="F818" s="2" t="s">
        <v>10</v>
      </c>
      <c r="G818" s="16">
        <v>4462.5</v>
      </c>
      <c r="H818" s="32">
        <f>IF(F818="USD",VLOOKUP(A818,'FOREX CONV'!$A$2:$F$871,2,FALSE),IF(F818="GBP",VLOOKUP(A818,'FOREX CONV'!$A$2:$F$871,3,FALSE),IF(F818="EUR",VLOOKUP(A818,'FOREX CONV'!$A$2:$F$871,4,FALSE),IF(F818="YEN",VLOOKUP(A818,'FOREX CONV'!$A$2:$F$871,5,FALSE),1))))</f>
        <v>62.394799999999996</v>
      </c>
      <c r="I818" s="33">
        <f t="shared" si="12"/>
        <v>278436.79499999998</v>
      </c>
      <c r="J818" t="str">
        <f>VLOOKUP(C818,'REGION CLASSIFICATION'!$A$2:$B$67,2,FALSE)</f>
        <v>EU</v>
      </c>
    </row>
    <row r="819" spans="1:10" x14ac:dyDescent="0.35">
      <c r="A819" s="13">
        <v>41547</v>
      </c>
      <c r="B819" s="2" t="s">
        <v>7</v>
      </c>
      <c r="C819" s="2" t="s">
        <v>62</v>
      </c>
      <c r="D819" s="16">
        <v>175</v>
      </c>
      <c r="E819" s="2" t="s">
        <v>9</v>
      </c>
      <c r="F819" s="2" t="s">
        <v>10</v>
      </c>
      <c r="G819" s="16">
        <v>5950</v>
      </c>
      <c r="H819" s="32">
        <f>IF(F819="USD",VLOOKUP(A819,'FOREX CONV'!$A$2:$F$871,2,FALSE),IF(F819="GBP",VLOOKUP(A819,'FOREX CONV'!$A$2:$F$871,3,FALSE),IF(F819="EUR",VLOOKUP(A819,'FOREX CONV'!$A$2:$F$871,4,FALSE),IF(F819="YEN",VLOOKUP(A819,'FOREX CONV'!$A$2:$F$871,5,FALSE),1))))</f>
        <v>62.777000000000001</v>
      </c>
      <c r="I819" s="33">
        <f t="shared" si="12"/>
        <v>373523.15</v>
      </c>
      <c r="J819" t="str">
        <f>VLOOKUP(C819,'REGION CLASSIFICATION'!$A$2:$B$67,2,FALSE)</f>
        <v>EU</v>
      </c>
    </row>
    <row r="820" spans="1:10" x14ac:dyDescent="0.35">
      <c r="A820" s="13">
        <v>41442</v>
      </c>
      <c r="B820" s="2" t="s">
        <v>15</v>
      </c>
      <c r="C820" s="2" t="s">
        <v>62</v>
      </c>
      <c r="D820" s="16">
        <v>200</v>
      </c>
      <c r="E820" s="2" t="s">
        <v>9</v>
      </c>
      <c r="F820" s="2" t="s">
        <v>10</v>
      </c>
      <c r="G820" s="16">
        <v>9600</v>
      </c>
      <c r="H820" s="32">
        <f>IF(F820="USD",VLOOKUP(A820,'FOREX CONV'!$A$2:$F$871,2,FALSE),IF(F820="GBP",VLOOKUP(A820,'FOREX CONV'!$A$2:$F$871,3,FALSE),IF(F820="EUR",VLOOKUP(A820,'FOREX CONV'!$A$2:$F$871,4,FALSE),IF(F820="YEN",VLOOKUP(A820,'FOREX CONV'!$A$2:$F$871,5,FALSE),1))))</f>
        <v>57.731000000000002</v>
      </c>
      <c r="I820" s="33">
        <f t="shared" si="12"/>
        <v>554217.6</v>
      </c>
      <c r="J820" t="str">
        <f>VLOOKUP(C820,'REGION CLASSIFICATION'!$A$2:$B$67,2,FALSE)</f>
        <v>EU</v>
      </c>
    </row>
    <row r="821" spans="1:10" x14ac:dyDescent="0.35">
      <c r="A821" s="13">
        <v>41454</v>
      </c>
      <c r="B821" s="2" t="s">
        <v>7</v>
      </c>
      <c r="C821" s="2" t="s">
        <v>62</v>
      </c>
      <c r="D821" s="16">
        <v>600</v>
      </c>
      <c r="E821" s="2" t="s">
        <v>9</v>
      </c>
      <c r="F821" s="2" t="s">
        <v>10</v>
      </c>
      <c r="G821" s="16">
        <v>19800</v>
      </c>
      <c r="H821" s="32">
        <f>IF(F821="USD",VLOOKUP(A821,'FOREX CONV'!$A$2:$F$871,2,FALSE),IF(F821="GBP",VLOOKUP(A821,'FOREX CONV'!$A$2:$F$871,3,FALSE),IF(F821="EUR",VLOOKUP(A821,'FOREX CONV'!$A$2:$F$871,4,FALSE),IF(F821="YEN",VLOOKUP(A821,'FOREX CONV'!$A$2:$F$871,5,FALSE),1))))</f>
        <v>59.6995</v>
      </c>
      <c r="I821" s="33">
        <f t="shared" si="12"/>
        <v>1182050.1000000001</v>
      </c>
      <c r="J821" t="str">
        <f>VLOOKUP(C821,'REGION CLASSIFICATION'!$A$2:$B$67,2,FALSE)</f>
        <v>EU</v>
      </c>
    </row>
    <row r="822" spans="1:10" x14ac:dyDescent="0.35">
      <c r="A822" s="13">
        <v>41453</v>
      </c>
      <c r="B822" s="2" t="s">
        <v>15</v>
      </c>
      <c r="C822" s="2" t="s">
        <v>62</v>
      </c>
      <c r="D822" s="16">
        <v>225</v>
      </c>
      <c r="E822" s="2" t="s">
        <v>9</v>
      </c>
      <c r="F822" s="2" t="s">
        <v>10</v>
      </c>
      <c r="G822" s="16">
        <v>10800</v>
      </c>
      <c r="H822" s="32">
        <f>IF(F822="USD",VLOOKUP(A822,'FOREX CONV'!$A$2:$F$871,2,FALSE),IF(F822="GBP",VLOOKUP(A822,'FOREX CONV'!$A$2:$F$871,3,FALSE),IF(F822="EUR",VLOOKUP(A822,'FOREX CONV'!$A$2:$F$871,4,FALSE),IF(F822="YEN",VLOOKUP(A822,'FOREX CONV'!$A$2:$F$871,5,FALSE),1))))</f>
        <v>59.6995</v>
      </c>
      <c r="I822" s="33">
        <f t="shared" si="12"/>
        <v>644754.6</v>
      </c>
      <c r="J822" t="str">
        <f>VLOOKUP(C822,'REGION CLASSIFICATION'!$A$2:$B$67,2,FALSE)</f>
        <v>EU</v>
      </c>
    </row>
    <row r="823" spans="1:10" x14ac:dyDescent="0.35">
      <c r="A823" s="13">
        <v>41695</v>
      </c>
      <c r="B823" s="2" t="s">
        <v>13</v>
      </c>
      <c r="C823" s="5" t="s">
        <v>62</v>
      </c>
      <c r="D823" s="17">
        <v>10</v>
      </c>
      <c r="E823" s="5" t="s">
        <v>9</v>
      </c>
      <c r="F823" s="5" t="s">
        <v>10</v>
      </c>
      <c r="G823" s="17">
        <v>1300</v>
      </c>
      <c r="H823" s="32">
        <f>IF(F823="USD",VLOOKUP(A823,'FOREX CONV'!$A$2:$F$871,2,FALSE),IF(F823="GBP",VLOOKUP(A823,'FOREX CONV'!$A$2:$F$871,3,FALSE),IF(F823="EUR",VLOOKUP(A823,'FOREX CONV'!$A$2:$F$871,4,FALSE),IF(F823="YEN",VLOOKUP(A823,'FOREX CONV'!$A$2:$F$871,5,FALSE),1))))</f>
        <v>61.976500000000001</v>
      </c>
      <c r="I823" s="33">
        <f t="shared" si="12"/>
        <v>80569.45</v>
      </c>
      <c r="J823" t="str">
        <f>VLOOKUP(C823,'REGION CLASSIFICATION'!$A$2:$B$67,2,FALSE)</f>
        <v>EU</v>
      </c>
    </row>
    <row r="824" spans="1:10" x14ac:dyDescent="0.35">
      <c r="A824" s="13">
        <v>41521</v>
      </c>
      <c r="B824" s="2" t="s">
        <v>11</v>
      </c>
      <c r="C824" s="2" t="s">
        <v>63</v>
      </c>
      <c r="D824" s="16">
        <v>5</v>
      </c>
      <c r="E824" s="2" t="s">
        <v>9</v>
      </c>
      <c r="F824" s="2" t="s">
        <v>10</v>
      </c>
      <c r="G824" s="16">
        <v>1375</v>
      </c>
      <c r="H824" s="32">
        <f>IF(F824="USD",VLOOKUP(A824,'FOREX CONV'!$A$2:$F$871,2,FALSE),IF(F824="GBP",VLOOKUP(A824,'FOREX CONV'!$A$2:$F$871,3,FALSE),IF(F824="EUR",VLOOKUP(A824,'FOREX CONV'!$A$2:$F$871,4,FALSE),IF(F824="YEN",VLOOKUP(A824,'FOREX CONV'!$A$2:$F$871,5,FALSE),1))))</f>
        <v>54.461300000000001</v>
      </c>
      <c r="I824" s="33">
        <f t="shared" si="12"/>
        <v>74884.287500000006</v>
      </c>
      <c r="J824" t="str">
        <f>VLOOKUP(C824,'REGION CLASSIFICATION'!$A$2:$B$67,2,FALSE)</f>
        <v>EU</v>
      </c>
    </row>
    <row r="825" spans="1:10" x14ac:dyDescent="0.35">
      <c r="A825" s="13">
        <v>41465</v>
      </c>
      <c r="B825" s="2" t="s">
        <v>15</v>
      </c>
      <c r="C825" s="2" t="s">
        <v>63</v>
      </c>
      <c r="D825" s="16">
        <v>3</v>
      </c>
      <c r="E825" s="2" t="s">
        <v>9</v>
      </c>
      <c r="F825" s="2" t="s">
        <v>10</v>
      </c>
      <c r="G825" s="16">
        <v>180</v>
      </c>
      <c r="H825" s="32">
        <f>IF(F825="USD",VLOOKUP(A825,'FOREX CONV'!$A$2:$F$871,2,FALSE),IF(F825="GBP",VLOOKUP(A825,'FOREX CONV'!$A$2:$F$871,3,FALSE),IF(F825="EUR",VLOOKUP(A825,'FOREX CONV'!$A$2:$F$871,4,FALSE),IF(F825="YEN",VLOOKUP(A825,'FOREX CONV'!$A$2:$F$871,5,FALSE),1))))</f>
        <v>61.776000000000003</v>
      </c>
      <c r="I825" s="33">
        <f t="shared" si="12"/>
        <v>11119.68</v>
      </c>
      <c r="J825" t="str">
        <f>VLOOKUP(C825,'REGION CLASSIFICATION'!$A$2:$B$67,2,FALSE)</f>
        <v>EU</v>
      </c>
    </row>
    <row r="826" spans="1:10" x14ac:dyDescent="0.35">
      <c r="A826" s="13">
        <v>41608</v>
      </c>
      <c r="B826" s="2" t="s">
        <v>7</v>
      </c>
      <c r="C826" s="2" t="s">
        <v>63</v>
      </c>
      <c r="D826" s="16">
        <v>500</v>
      </c>
      <c r="E826" s="2" t="s">
        <v>9</v>
      </c>
      <c r="F826" s="2" t="s">
        <v>10</v>
      </c>
      <c r="G826" s="16">
        <v>19000</v>
      </c>
      <c r="H826" s="32">
        <f>IF(F826="USD",VLOOKUP(A826,'FOREX CONV'!$A$2:$F$871,2,FALSE),IF(F826="GBP",VLOOKUP(A826,'FOREX CONV'!$A$2:$F$871,3,FALSE),IF(F826="EUR",VLOOKUP(A826,'FOREX CONV'!$A$2:$F$871,4,FALSE),IF(F826="YEN",VLOOKUP(A826,'FOREX CONV'!$A$2:$F$871,5,FALSE),1))))</f>
        <v>62.394799999999996</v>
      </c>
      <c r="I826" s="33">
        <f t="shared" si="12"/>
        <v>1185501.2</v>
      </c>
      <c r="J826" t="str">
        <f>VLOOKUP(C826,'REGION CLASSIFICATION'!$A$2:$B$67,2,FALSE)</f>
        <v>EU</v>
      </c>
    </row>
    <row r="827" spans="1:10" x14ac:dyDescent="0.35">
      <c r="A827" s="13">
        <v>41404</v>
      </c>
      <c r="B827" s="2" t="s">
        <v>11</v>
      </c>
      <c r="C827" s="2" t="s">
        <v>63</v>
      </c>
      <c r="D827" s="16">
        <v>5</v>
      </c>
      <c r="E827" s="2" t="s">
        <v>9</v>
      </c>
      <c r="F827" s="2" t="s">
        <v>10</v>
      </c>
      <c r="G827" s="16">
        <v>1375</v>
      </c>
      <c r="H827" s="32">
        <f>IF(F827="USD",VLOOKUP(A827,'FOREX CONV'!$A$2:$F$871,2,FALSE),IF(F827="GBP",VLOOKUP(A827,'FOREX CONV'!$A$2:$F$871,3,FALSE),IF(F827="EUR",VLOOKUP(A827,'FOREX CONV'!$A$2:$F$871,4,FALSE),IF(F827="YEN",VLOOKUP(A827,'FOREX CONV'!$A$2:$F$871,5,FALSE),1))))</f>
        <v>66.043000000000006</v>
      </c>
      <c r="I827" s="33">
        <f t="shared" si="12"/>
        <v>90809.125000000015</v>
      </c>
      <c r="J827" t="str">
        <f>VLOOKUP(C827,'REGION CLASSIFICATION'!$A$2:$B$67,2,FALSE)</f>
        <v>EU</v>
      </c>
    </row>
    <row r="828" spans="1:10" x14ac:dyDescent="0.35">
      <c r="A828" s="13">
        <v>41578</v>
      </c>
      <c r="B828" s="2" t="s">
        <v>11</v>
      </c>
      <c r="C828" s="2" t="s">
        <v>63</v>
      </c>
      <c r="D828" s="16">
        <v>2</v>
      </c>
      <c r="E828" s="2" t="s">
        <v>9</v>
      </c>
      <c r="F828" s="2" t="s">
        <v>10</v>
      </c>
      <c r="G828" s="16">
        <v>550</v>
      </c>
      <c r="H828" s="32">
        <f>IF(F828="USD",VLOOKUP(A828,'FOREX CONV'!$A$2:$F$871,2,FALSE),IF(F828="GBP",VLOOKUP(A828,'FOREX CONV'!$A$2:$F$871,3,FALSE),IF(F828="EUR",VLOOKUP(A828,'FOREX CONV'!$A$2:$F$871,4,FALSE),IF(F828="YEN",VLOOKUP(A828,'FOREX CONV'!$A$2:$F$871,5,FALSE),1))))</f>
        <v>61.41</v>
      </c>
      <c r="I828" s="33">
        <f t="shared" si="12"/>
        <v>33775.5</v>
      </c>
      <c r="J828" t="str">
        <f>VLOOKUP(C828,'REGION CLASSIFICATION'!$A$2:$B$67,2,FALSE)</f>
        <v>EU</v>
      </c>
    </row>
    <row r="829" spans="1:10" x14ac:dyDescent="0.35">
      <c r="A829" s="13">
        <v>41670</v>
      </c>
      <c r="B829" s="2" t="s">
        <v>11</v>
      </c>
      <c r="C829" s="5" t="s">
        <v>63</v>
      </c>
      <c r="D829" s="17">
        <v>10</v>
      </c>
      <c r="E829" s="5" t="s">
        <v>9</v>
      </c>
      <c r="F829" s="5" t="s">
        <v>10</v>
      </c>
      <c r="G829" s="17">
        <v>2750</v>
      </c>
      <c r="H829" s="32">
        <f>IF(F829="USD",VLOOKUP(A829,'FOREX CONV'!$A$2:$F$871,2,FALSE),IF(F829="GBP",VLOOKUP(A829,'FOREX CONV'!$A$2:$F$871,3,FALSE),IF(F829="EUR",VLOOKUP(A829,'FOREX CONV'!$A$2:$F$871,4,FALSE),IF(F829="YEN",VLOOKUP(A829,'FOREX CONV'!$A$2:$F$871,5,FALSE),1))))</f>
        <v>62.476799999999997</v>
      </c>
      <c r="I829" s="33">
        <f t="shared" si="12"/>
        <v>171811.19999999998</v>
      </c>
      <c r="J829" t="str">
        <f>VLOOKUP(C829,'REGION CLASSIFICATION'!$A$2:$B$67,2,FALSE)</f>
        <v>EU</v>
      </c>
    </row>
    <row r="830" spans="1:10" x14ac:dyDescent="0.35">
      <c r="A830" s="13">
        <v>41576</v>
      </c>
      <c r="B830" s="2" t="s">
        <v>11</v>
      </c>
      <c r="C830" s="2" t="s">
        <v>63</v>
      </c>
      <c r="D830" s="16">
        <v>5</v>
      </c>
      <c r="E830" s="2" t="s">
        <v>9</v>
      </c>
      <c r="F830" s="2" t="s">
        <v>10</v>
      </c>
      <c r="G830" s="16">
        <v>1375</v>
      </c>
      <c r="H830" s="32">
        <f>IF(F830="USD",VLOOKUP(A830,'FOREX CONV'!$A$2:$F$871,2,FALSE),IF(F830="GBP",VLOOKUP(A830,'FOREX CONV'!$A$2:$F$871,3,FALSE),IF(F830="EUR",VLOOKUP(A830,'FOREX CONV'!$A$2:$F$871,4,FALSE),IF(F830="YEN",VLOOKUP(A830,'FOREX CONV'!$A$2:$F$871,5,FALSE),1))))</f>
        <v>61.463000000000001</v>
      </c>
      <c r="I830" s="33">
        <f t="shared" si="12"/>
        <v>84511.625</v>
      </c>
      <c r="J830" t="str">
        <f>VLOOKUP(C830,'REGION CLASSIFICATION'!$A$2:$B$67,2,FALSE)</f>
        <v>EU</v>
      </c>
    </row>
    <row r="831" spans="1:10" x14ac:dyDescent="0.35">
      <c r="A831" s="13">
        <v>41620</v>
      </c>
      <c r="B831" s="2" t="s">
        <v>11</v>
      </c>
      <c r="C831" s="2" t="s">
        <v>64</v>
      </c>
      <c r="D831" s="16">
        <v>3.5</v>
      </c>
      <c r="E831" s="2" t="s">
        <v>9</v>
      </c>
      <c r="F831" s="2" t="s">
        <v>10</v>
      </c>
      <c r="G831" s="16">
        <v>1750</v>
      </c>
      <c r="H831" s="32">
        <f>IF(F831="USD",VLOOKUP(A831,'FOREX CONV'!$A$2:$F$871,2,FALSE),IF(F831="GBP",VLOOKUP(A831,'FOREX CONV'!$A$2:$F$871,3,FALSE),IF(F831="EUR",VLOOKUP(A831,'FOREX CONV'!$A$2:$F$871,4,FALSE),IF(F831="YEN",VLOOKUP(A831,'FOREX CONV'!$A$2:$F$871,5,FALSE),1))))</f>
        <v>61.62</v>
      </c>
      <c r="I831" s="33">
        <f t="shared" si="12"/>
        <v>107835</v>
      </c>
      <c r="J831" t="str">
        <f>VLOOKUP(C831,'REGION CLASSIFICATION'!$A$2:$B$67,2,FALSE)</f>
        <v>EU</v>
      </c>
    </row>
    <row r="832" spans="1:10" x14ac:dyDescent="0.35">
      <c r="A832" s="13">
        <v>41698</v>
      </c>
      <c r="B832" s="2" t="s">
        <v>13</v>
      </c>
      <c r="C832" s="5" t="s">
        <v>65</v>
      </c>
      <c r="D832" s="17">
        <v>270</v>
      </c>
      <c r="E832" s="5" t="s">
        <v>9</v>
      </c>
      <c r="F832" s="5" t="s">
        <v>10</v>
      </c>
      <c r="G832" s="17">
        <v>47250</v>
      </c>
      <c r="H832" s="32">
        <f>IF(F832="USD",VLOOKUP(A832,'FOREX CONV'!$A$2:$F$871,2,FALSE),IF(F832="GBP",VLOOKUP(A832,'FOREX CONV'!$A$2:$F$871,3,FALSE),IF(F832="EUR",VLOOKUP(A832,'FOREX CONV'!$A$2:$F$871,4,FALSE),IF(F832="YEN",VLOOKUP(A832,'FOREX CONV'!$A$2:$F$871,5,FALSE),1))))</f>
        <v>62.072000000000003</v>
      </c>
      <c r="I832" s="33">
        <f t="shared" si="12"/>
        <v>2932902</v>
      </c>
      <c r="J832" t="str">
        <f>VLOOKUP(C832,'REGION CLASSIFICATION'!$A$2:$B$67,2,FALSE)</f>
        <v>NORTH AMERICA</v>
      </c>
    </row>
    <row r="833" spans="1:10" x14ac:dyDescent="0.35">
      <c r="A833" s="13">
        <v>41729</v>
      </c>
      <c r="B833" s="2" t="s">
        <v>25</v>
      </c>
      <c r="C833" s="6" t="s">
        <v>65</v>
      </c>
      <c r="D833" s="18">
        <v>855</v>
      </c>
      <c r="E833" s="6" t="s">
        <v>9</v>
      </c>
      <c r="F833" s="6" t="s">
        <v>10</v>
      </c>
      <c r="G833" s="18">
        <v>96187.5</v>
      </c>
      <c r="H833" s="32">
        <f>IF(F833="USD",VLOOKUP(A833,'FOREX CONV'!$A$2:$F$871,2,FALSE),IF(F833="GBP",VLOOKUP(A833,'FOREX CONV'!$A$2:$F$871,3,FALSE),IF(F833="EUR",VLOOKUP(A833,'FOREX CONV'!$A$2:$F$871,4,FALSE),IF(F833="YEN",VLOOKUP(A833,'FOREX CONV'!$A$2:$F$871,5,FALSE),1))))</f>
        <v>60.099800000000002</v>
      </c>
      <c r="I833" s="33">
        <f t="shared" si="12"/>
        <v>5780849.5125000002</v>
      </c>
      <c r="J833" t="str">
        <f>VLOOKUP(C833,'REGION CLASSIFICATION'!$A$2:$B$67,2,FALSE)</f>
        <v>NORTH AMERICA</v>
      </c>
    </row>
    <row r="834" spans="1:10" x14ac:dyDescent="0.35">
      <c r="A834" s="13">
        <v>41709</v>
      </c>
      <c r="B834" s="2" t="s">
        <v>11</v>
      </c>
      <c r="C834" s="6" t="s">
        <v>65</v>
      </c>
      <c r="D834" s="18">
        <v>1</v>
      </c>
      <c r="E834" s="6" t="s">
        <v>9</v>
      </c>
      <c r="F834" s="6" t="s">
        <v>10</v>
      </c>
      <c r="G834" s="18">
        <v>500</v>
      </c>
      <c r="H834" s="32">
        <f>IF(F834="USD",VLOOKUP(A834,'FOREX CONV'!$A$2:$F$871,2,FALSE),IF(F834="GBP",VLOOKUP(A834,'FOREX CONV'!$A$2:$F$871,3,FALSE),IF(F834="EUR",VLOOKUP(A834,'FOREX CONV'!$A$2:$F$871,4,FALSE),IF(F834="YEN",VLOOKUP(A834,'FOREX CONV'!$A$2:$F$871,5,FALSE),1))))</f>
        <v>61.411799999999999</v>
      </c>
      <c r="I834" s="33">
        <f t="shared" si="12"/>
        <v>30705.9</v>
      </c>
      <c r="J834" t="str">
        <f>VLOOKUP(C834,'REGION CLASSIFICATION'!$A$2:$B$67,2,FALSE)</f>
        <v>NORTH AMERICA</v>
      </c>
    </row>
    <row r="835" spans="1:10" x14ac:dyDescent="0.35">
      <c r="A835" s="13">
        <v>41608</v>
      </c>
      <c r="B835" s="2" t="s">
        <v>15</v>
      </c>
      <c r="C835" s="2" t="s">
        <v>65</v>
      </c>
      <c r="D835" s="16">
        <v>5000</v>
      </c>
      <c r="E835" s="2" t="s">
        <v>9</v>
      </c>
      <c r="F835" s="2" t="s">
        <v>10</v>
      </c>
      <c r="G835" s="16">
        <v>212500</v>
      </c>
      <c r="H835" s="32">
        <f>IF(F835="USD",VLOOKUP(A835,'FOREX CONV'!$A$2:$F$871,2,FALSE),IF(F835="GBP",VLOOKUP(A835,'FOREX CONV'!$A$2:$F$871,3,FALSE),IF(F835="EUR",VLOOKUP(A835,'FOREX CONV'!$A$2:$F$871,4,FALSE),IF(F835="YEN",VLOOKUP(A835,'FOREX CONV'!$A$2:$F$871,5,FALSE),1))))</f>
        <v>62.394799999999996</v>
      </c>
      <c r="I835" s="33">
        <f t="shared" ref="I835:I880" si="13">G835*H835</f>
        <v>13258895</v>
      </c>
      <c r="J835" t="str">
        <f>VLOOKUP(C835,'REGION CLASSIFICATION'!$A$2:$B$67,2,FALSE)</f>
        <v>NORTH AMERICA</v>
      </c>
    </row>
    <row r="836" spans="1:10" x14ac:dyDescent="0.35">
      <c r="A836" s="13">
        <v>41415</v>
      </c>
      <c r="B836" s="2" t="s">
        <v>13</v>
      </c>
      <c r="C836" s="2" t="s">
        <v>65</v>
      </c>
      <c r="D836" s="16">
        <v>1000</v>
      </c>
      <c r="E836" s="2" t="s">
        <v>9</v>
      </c>
      <c r="F836" s="2" t="s">
        <v>10</v>
      </c>
      <c r="G836" s="16">
        <v>175000</v>
      </c>
      <c r="H836" s="32">
        <f>IF(F836="USD",VLOOKUP(A836,'FOREX CONV'!$A$2:$F$871,2,FALSE),IF(F836="GBP",VLOOKUP(A836,'FOREX CONV'!$A$2:$F$871,3,FALSE),IF(F836="EUR",VLOOKUP(A836,'FOREX CONV'!$A$2:$F$871,4,FALSE),IF(F836="YEN",VLOOKUP(A836,'FOREX CONV'!$A$2:$F$871,5,FALSE),1))))</f>
        <v>55.039499999999997</v>
      </c>
      <c r="I836" s="33">
        <f t="shared" si="13"/>
        <v>9631912.5</v>
      </c>
      <c r="J836" t="str">
        <f>VLOOKUP(C836,'REGION CLASSIFICATION'!$A$2:$B$67,2,FALSE)</f>
        <v>NORTH AMERICA</v>
      </c>
    </row>
    <row r="837" spans="1:10" x14ac:dyDescent="0.35">
      <c r="A837" s="13">
        <v>41578</v>
      </c>
      <c r="B837" s="2" t="s">
        <v>25</v>
      </c>
      <c r="C837" s="2" t="s">
        <v>65</v>
      </c>
      <c r="D837" s="16">
        <v>800</v>
      </c>
      <c r="E837" s="2" t="s">
        <v>9</v>
      </c>
      <c r="F837" s="2" t="s">
        <v>10</v>
      </c>
      <c r="G837" s="16">
        <v>96000</v>
      </c>
      <c r="H837" s="32">
        <f>IF(F837="USD",VLOOKUP(A837,'FOREX CONV'!$A$2:$F$871,2,FALSE),IF(F837="GBP",VLOOKUP(A837,'FOREX CONV'!$A$2:$F$871,3,FALSE),IF(F837="EUR",VLOOKUP(A837,'FOREX CONV'!$A$2:$F$871,4,FALSE),IF(F837="YEN",VLOOKUP(A837,'FOREX CONV'!$A$2:$F$871,5,FALSE),1))))</f>
        <v>61.41</v>
      </c>
      <c r="I837" s="33">
        <f t="shared" si="13"/>
        <v>5895360</v>
      </c>
      <c r="J837" t="str">
        <f>VLOOKUP(C837,'REGION CLASSIFICATION'!$A$2:$B$67,2,FALSE)</f>
        <v>NORTH AMERICA</v>
      </c>
    </row>
    <row r="838" spans="1:10" x14ac:dyDescent="0.35">
      <c r="A838" s="13">
        <v>41425</v>
      </c>
      <c r="B838" s="2" t="s">
        <v>25</v>
      </c>
      <c r="C838" s="2" t="s">
        <v>65</v>
      </c>
      <c r="D838" s="16">
        <v>1115</v>
      </c>
      <c r="E838" s="2" t="s">
        <v>9</v>
      </c>
      <c r="F838" s="2" t="s">
        <v>10</v>
      </c>
      <c r="G838" s="16">
        <v>133800</v>
      </c>
      <c r="H838" s="32">
        <f>IF(F838="USD",VLOOKUP(A838,'FOREX CONV'!$A$2:$F$871,2,FALSE),IF(F838="GBP",VLOOKUP(A838,'FOREX CONV'!$A$2:$F$871,3,FALSE),IF(F838="EUR",VLOOKUP(A838,'FOREX CONV'!$A$2:$F$871,4,FALSE),IF(F838="YEN",VLOOKUP(A838,'FOREX CONV'!$A$2:$F$871,5,FALSE),1))))</f>
        <v>56.495800000000003</v>
      </c>
      <c r="I838" s="33">
        <f t="shared" si="13"/>
        <v>7559138.04</v>
      </c>
      <c r="J838" t="str">
        <f>VLOOKUP(C838,'REGION CLASSIFICATION'!$A$2:$B$67,2,FALSE)</f>
        <v>NORTH AMERICA</v>
      </c>
    </row>
    <row r="839" spans="1:10" x14ac:dyDescent="0.35">
      <c r="A839" s="13">
        <v>41729</v>
      </c>
      <c r="B839" s="2" t="s">
        <v>11</v>
      </c>
      <c r="C839" s="6" t="s">
        <v>65</v>
      </c>
      <c r="D839" s="18">
        <v>6</v>
      </c>
      <c r="E839" s="6" t="s">
        <v>9</v>
      </c>
      <c r="F839" s="6" t="s">
        <v>10</v>
      </c>
      <c r="G839" s="18">
        <v>3000</v>
      </c>
      <c r="H839" s="32">
        <f>IF(F839="USD",VLOOKUP(A839,'FOREX CONV'!$A$2:$F$871,2,FALSE),IF(F839="GBP",VLOOKUP(A839,'FOREX CONV'!$A$2:$F$871,3,FALSE),IF(F839="EUR",VLOOKUP(A839,'FOREX CONV'!$A$2:$F$871,4,FALSE),IF(F839="YEN",VLOOKUP(A839,'FOREX CONV'!$A$2:$F$871,5,FALSE),1))))</f>
        <v>60.099800000000002</v>
      </c>
      <c r="I839" s="33">
        <f t="shared" si="13"/>
        <v>180299.4</v>
      </c>
      <c r="J839" t="str">
        <f>VLOOKUP(C839,'REGION CLASSIFICATION'!$A$2:$B$67,2,FALSE)</f>
        <v>NORTH AMERICA</v>
      </c>
    </row>
    <row r="840" spans="1:10" x14ac:dyDescent="0.35">
      <c r="A840" s="13">
        <v>41382</v>
      </c>
      <c r="B840" s="2" t="s">
        <v>15</v>
      </c>
      <c r="C840" s="2" t="s">
        <v>65</v>
      </c>
      <c r="D840" s="16">
        <v>10</v>
      </c>
      <c r="E840" s="2" t="s">
        <v>9</v>
      </c>
      <c r="F840" s="2" t="s">
        <v>10</v>
      </c>
      <c r="G840" s="16">
        <v>500</v>
      </c>
      <c r="H840" s="32">
        <f>IF(F840="USD",VLOOKUP(A840,'FOREX CONV'!$A$2:$F$871,2,FALSE),IF(F840="GBP",VLOOKUP(A840,'FOREX CONV'!$A$2:$F$871,3,FALSE),IF(F840="EUR",VLOOKUP(A840,'FOREX CONV'!$A$2:$F$871,4,FALSE),IF(F840="YEN",VLOOKUP(A840,'FOREX CONV'!$A$2:$F$871,5,FALSE),1))))</f>
        <v>54.029800000000002</v>
      </c>
      <c r="I840" s="33">
        <f t="shared" si="13"/>
        <v>27014.9</v>
      </c>
      <c r="J840" t="str">
        <f>VLOOKUP(C840,'REGION CLASSIFICATION'!$A$2:$B$67,2,FALSE)</f>
        <v>NORTH AMERICA</v>
      </c>
    </row>
    <row r="841" spans="1:10" x14ac:dyDescent="0.35">
      <c r="A841" s="13">
        <v>41423</v>
      </c>
      <c r="B841" s="2" t="s">
        <v>15</v>
      </c>
      <c r="C841" s="2" t="s">
        <v>65</v>
      </c>
      <c r="D841" s="16">
        <v>40</v>
      </c>
      <c r="E841" s="2" t="s">
        <v>9</v>
      </c>
      <c r="F841" s="2" t="s">
        <v>10</v>
      </c>
      <c r="G841" s="16">
        <v>2000</v>
      </c>
      <c r="H841" s="32">
        <f>IF(F841="USD",VLOOKUP(A841,'FOREX CONV'!$A$2:$F$871,2,FALSE),IF(F841="GBP",VLOOKUP(A841,'FOREX CONV'!$A$2:$F$871,3,FALSE),IF(F841="EUR",VLOOKUP(A841,'FOREX CONV'!$A$2:$F$871,4,FALSE),IF(F841="YEN",VLOOKUP(A841,'FOREX CONV'!$A$2:$F$871,5,FALSE),1))))</f>
        <v>56.243000000000002</v>
      </c>
      <c r="I841" s="33">
        <f t="shared" si="13"/>
        <v>112486</v>
      </c>
      <c r="J841" t="str">
        <f>VLOOKUP(C841,'REGION CLASSIFICATION'!$A$2:$B$67,2,FALSE)</f>
        <v>NORTH AMERICA</v>
      </c>
    </row>
    <row r="842" spans="1:10" x14ac:dyDescent="0.35">
      <c r="A842" s="13">
        <v>41698</v>
      </c>
      <c r="B842" s="2" t="s">
        <v>15</v>
      </c>
      <c r="C842" s="5" t="s">
        <v>65</v>
      </c>
      <c r="D842" s="17">
        <v>4000</v>
      </c>
      <c r="E842" s="5" t="s">
        <v>9</v>
      </c>
      <c r="F842" s="5" t="s">
        <v>10</v>
      </c>
      <c r="G842" s="17">
        <v>170000</v>
      </c>
      <c r="H842" s="32">
        <f>IF(F842="USD",VLOOKUP(A842,'FOREX CONV'!$A$2:$F$871,2,FALSE),IF(F842="GBP",VLOOKUP(A842,'FOREX CONV'!$A$2:$F$871,3,FALSE),IF(F842="EUR",VLOOKUP(A842,'FOREX CONV'!$A$2:$F$871,4,FALSE),IF(F842="YEN",VLOOKUP(A842,'FOREX CONV'!$A$2:$F$871,5,FALSE),1))))</f>
        <v>62.072000000000003</v>
      </c>
      <c r="I842" s="33">
        <f t="shared" si="13"/>
        <v>10552240</v>
      </c>
      <c r="J842" t="str">
        <f>VLOOKUP(C842,'REGION CLASSIFICATION'!$A$2:$B$67,2,FALSE)</f>
        <v>NORTH AMERICA</v>
      </c>
    </row>
    <row r="843" spans="1:10" x14ac:dyDescent="0.35">
      <c r="A843" s="13">
        <v>41547</v>
      </c>
      <c r="B843" s="2" t="s">
        <v>13</v>
      </c>
      <c r="C843" s="2" t="s">
        <v>65</v>
      </c>
      <c r="D843" s="16">
        <v>600</v>
      </c>
      <c r="E843" s="2" t="s">
        <v>9</v>
      </c>
      <c r="F843" s="2" t="s">
        <v>10</v>
      </c>
      <c r="G843" s="16">
        <v>105000</v>
      </c>
      <c r="H843" s="32">
        <f>IF(F843="USD",VLOOKUP(A843,'FOREX CONV'!$A$2:$F$871,2,FALSE),IF(F843="GBP",VLOOKUP(A843,'FOREX CONV'!$A$2:$F$871,3,FALSE),IF(F843="EUR",VLOOKUP(A843,'FOREX CONV'!$A$2:$F$871,4,FALSE),IF(F843="YEN",VLOOKUP(A843,'FOREX CONV'!$A$2:$F$871,5,FALSE),1))))</f>
        <v>62.777000000000001</v>
      </c>
      <c r="I843" s="33">
        <f t="shared" si="13"/>
        <v>6591585</v>
      </c>
      <c r="J843" t="str">
        <f>VLOOKUP(C843,'REGION CLASSIFICATION'!$A$2:$B$67,2,FALSE)</f>
        <v>NORTH AMERICA</v>
      </c>
    </row>
    <row r="844" spans="1:10" x14ac:dyDescent="0.35">
      <c r="A844" s="13">
        <v>41517</v>
      </c>
      <c r="B844" s="2" t="s">
        <v>25</v>
      </c>
      <c r="C844" s="2" t="s">
        <v>65</v>
      </c>
      <c r="D844" s="16">
        <v>0.5</v>
      </c>
      <c r="E844" s="2" t="s">
        <v>9</v>
      </c>
      <c r="F844" s="2" t="s">
        <v>10</v>
      </c>
      <c r="G844" s="16">
        <v>200</v>
      </c>
      <c r="H844" s="32">
        <f>IF(F844="USD",VLOOKUP(A844,'FOREX CONV'!$A$2:$F$871,2,FALSE),IF(F844="GBP",VLOOKUP(A844,'FOREX CONV'!$A$2:$F$871,3,FALSE),IF(F844="EUR",VLOOKUP(A844,'FOREX CONV'!$A$2:$F$871,4,FALSE),IF(F844="YEN",VLOOKUP(A844,'FOREX CONV'!$A$2:$F$871,5,FALSE),1))))</f>
        <v>66.574200000000005</v>
      </c>
      <c r="I844" s="33">
        <f t="shared" si="13"/>
        <v>13314.84</v>
      </c>
      <c r="J844" t="str">
        <f>VLOOKUP(C844,'REGION CLASSIFICATION'!$A$2:$B$67,2,FALSE)</f>
        <v>NORTH AMERICA</v>
      </c>
    </row>
    <row r="845" spans="1:10" x14ac:dyDescent="0.35">
      <c r="A845" s="13">
        <v>41729</v>
      </c>
      <c r="B845" s="2" t="s">
        <v>25</v>
      </c>
      <c r="C845" s="6" t="s">
        <v>65</v>
      </c>
      <c r="D845" s="18">
        <v>300</v>
      </c>
      <c r="E845" s="6" t="s">
        <v>9</v>
      </c>
      <c r="F845" s="6" t="s">
        <v>10</v>
      </c>
      <c r="G845" s="18">
        <v>36000</v>
      </c>
      <c r="H845" s="32">
        <f>IF(F845="USD",VLOOKUP(A845,'FOREX CONV'!$A$2:$F$871,2,FALSE),IF(F845="GBP",VLOOKUP(A845,'FOREX CONV'!$A$2:$F$871,3,FALSE),IF(F845="EUR",VLOOKUP(A845,'FOREX CONV'!$A$2:$F$871,4,FALSE),IF(F845="YEN",VLOOKUP(A845,'FOREX CONV'!$A$2:$F$871,5,FALSE),1))))</f>
        <v>60.099800000000002</v>
      </c>
      <c r="I845" s="33">
        <f t="shared" si="13"/>
        <v>2163592.8000000003</v>
      </c>
      <c r="J845" t="str">
        <f>VLOOKUP(C845,'REGION CLASSIFICATION'!$A$2:$B$67,2,FALSE)</f>
        <v>NORTH AMERICA</v>
      </c>
    </row>
    <row r="846" spans="1:10" x14ac:dyDescent="0.35">
      <c r="A846" s="13">
        <v>41453</v>
      </c>
      <c r="B846" s="2" t="s">
        <v>25</v>
      </c>
      <c r="C846" s="2" t="s">
        <v>65</v>
      </c>
      <c r="D846" s="16">
        <v>800</v>
      </c>
      <c r="E846" s="2" t="s">
        <v>9</v>
      </c>
      <c r="F846" s="2" t="s">
        <v>10</v>
      </c>
      <c r="G846" s="16">
        <v>96000</v>
      </c>
      <c r="H846" s="32">
        <f>IF(F846="USD",VLOOKUP(A846,'FOREX CONV'!$A$2:$F$871,2,FALSE),IF(F846="GBP",VLOOKUP(A846,'FOREX CONV'!$A$2:$F$871,3,FALSE),IF(F846="EUR",VLOOKUP(A846,'FOREX CONV'!$A$2:$F$871,4,FALSE),IF(F846="YEN",VLOOKUP(A846,'FOREX CONV'!$A$2:$F$871,5,FALSE),1))))</f>
        <v>59.6995</v>
      </c>
      <c r="I846" s="33">
        <f t="shared" si="13"/>
        <v>5731152</v>
      </c>
      <c r="J846" t="str">
        <f>VLOOKUP(C846,'REGION CLASSIFICATION'!$A$2:$B$67,2,FALSE)</f>
        <v>NORTH AMERICA</v>
      </c>
    </row>
    <row r="847" spans="1:10" x14ac:dyDescent="0.35">
      <c r="A847" s="13">
        <v>41729</v>
      </c>
      <c r="B847" s="2" t="s">
        <v>25</v>
      </c>
      <c r="C847" s="6" t="s">
        <v>65</v>
      </c>
      <c r="D847" s="18">
        <v>1100</v>
      </c>
      <c r="E847" s="6" t="s">
        <v>9</v>
      </c>
      <c r="F847" s="6" t="s">
        <v>10</v>
      </c>
      <c r="G847" s="18">
        <v>123750</v>
      </c>
      <c r="H847" s="32">
        <f>IF(F847="USD",VLOOKUP(A847,'FOREX CONV'!$A$2:$F$871,2,FALSE),IF(F847="GBP",VLOOKUP(A847,'FOREX CONV'!$A$2:$F$871,3,FALSE),IF(F847="EUR",VLOOKUP(A847,'FOREX CONV'!$A$2:$F$871,4,FALSE),IF(F847="YEN",VLOOKUP(A847,'FOREX CONV'!$A$2:$F$871,5,FALSE),1))))</f>
        <v>60.099800000000002</v>
      </c>
      <c r="I847" s="33">
        <f t="shared" si="13"/>
        <v>7437350.25</v>
      </c>
      <c r="J847" t="str">
        <f>VLOOKUP(C847,'REGION CLASSIFICATION'!$A$2:$B$67,2,FALSE)</f>
        <v>NORTH AMERICA</v>
      </c>
    </row>
    <row r="848" spans="1:10" x14ac:dyDescent="0.35">
      <c r="A848" s="13">
        <v>41590</v>
      </c>
      <c r="B848" s="2" t="s">
        <v>15</v>
      </c>
      <c r="C848" s="2" t="s">
        <v>65</v>
      </c>
      <c r="D848" s="16">
        <v>3</v>
      </c>
      <c r="E848" s="2" t="s">
        <v>9</v>
      </c>
      <c r="F848" s="2" t="s">
        <v>10</v>
      </c>
      <c r="G848" s="16">
        <v>144</v>
      </c>
      <c r="H848" s="32">
        <f>IF(F848="USD",VLOOKUP(A848,'FOREX CONV'!$A$2:$F$871,2,FALSE),IF(F848="GBP",VLOOKUP(A848,'FOREX CONV'!$A$2:$F$871,3,FALSE),IF(F848="EUR",VLOOKUP(A848,'FOREX CONV'!$A$2:$F$871,4,FALSE),IF(F848="YEN",VLOOKUP(A848,'FOREX CONV'!$A$2:$F$871,5,FALSE),1))))</f>
        <v>61.331299999999999</v>
      </c>
      <c r="I848" s="33">
        <f t="shared" si="13"/>
        <v>8831.7072000000007</v>
      </c>
      <c r="J848" t="str">
        <f>VLOOKUP(C848,'REGION CLASSIFICATION'!$A$2:$B$67,2,FALSE)</f>
        <v>NORTH AMERICA</v>
      </c>
    </row>
    <row r="849" spans="1:10" x14ac:dyDescent="0.35">
      <c r="A849" s="13">
        <v>41608</v>
      </c>
      <c r="B849" s="2" t="s">
        <v>15</v>
      </c>
      <c r="C849" s="2" t="s">
        <v>65</v>
      </c>
      <c r="D849" s="16">
        <v>4500</v>
      </c>
      <c r="E849" s="2" t="s">
        <v>9</v>
      </c>
      <c r="F849" s="2" t="s">
        <v>10</v>
      </c>
      <c r="G849" s="16">
        <v>191250</v>
      </c>
      <c r="H849" s="32">
        <f>IF(F849="USD",VLOOKUP(A849,'FOREX CONV'!$A$2:$F$871,2,FALSE),IF(F849="GBP",VLOOKUP(A849,'FOREX CONV'!$A$2:$F$871,3,FALSE),IF(F849="EUR",VLOOKUP(A849,'FOREX CONV'!$A$2:$F$871,4,FALSE),IF(F849="YEN",VLOOKUP(A849,'FOREX CONV'!$A$2:$F$871,5,FALSE),1))))</f>
        <v>62.394799999999996</v>
      </c>
      <c r="I849" s="33">
        <f t="shared" si="13"/>
        <v>11933005.5</v>
      </c>
      <c r="J849" t="str">
        <f>VLOOKUP(C849,'REGION CLASSIFICATION'!$A$2:$B$67,2,FALSE)</f>
        <v>NORTH AMERICA</v>
      </c>
    </row>
    <row r="850" spans="1:10" x14ac:dyDescent="0.35">
      <c r="A850" s="13">
        <v>41382</v>
      </c>
      <c r="B850" s="2" t="s">
        <v>13</v>
      </c>
      <c r="C850" s="2" t="s">
        <v>65</v>
      </c>
      <c r="D850" s="16">
        <v>5</v>
      </c>
      <c r="E850" s="2" t="s">
        <v>9</v>
      </c>
      <c r="F850" s="2" t="s">
        <v>10</v>
      </c>
      <c r="G850" s="16">
        <v>1125</v>
      </c>
      <c r="H850" s="32">
        <f>IF(F850="USD",VLOOKUP(A850,'FOREX CONV'!$A$2:$F$871,2,FALSE),IF(F850="GBP",VLOOKUP(A850,'FOREX CONV'!$A$2:$F$871,3,FALSE),IF(F850="EUR",VLOOKUP(A850,'FOREX CONV'!$A$2:$F$871,4,FALSE),IF(F850="YEN",VLOOKUP(A850,'FOREX CONV'!$A$2:$F$871,5,FALSE),1))))</f>
        <v>54.029800000000002</v>
      </c>
      <c r="I850" s="33">
        <f t="shared" si="13"/>
        <v>60783.525000000001</v>
      </c>
      <c r="J850" t="str">
        <f>VLOOKUP(C850,'REGION CLASSIFICATION'!$A$2:$B$67,2,FALSE)</f>
        <v>NORTH AMERICA</v>
      </c>
    </row>
    <row r="851" spans="1:10" x14ac:dyDescent="0.35">
      <c r="A851" s="13">
        <v>41729</v>
      </c>
      <c r="B851" s="2" t="s">
        <v>13</v>
      </c>
      <c r="C851" s="6" t="s">
        <v>65</v>
      </c>
      <c r="D851" s="18">
        <v>630</v>
      </c>
      <c r="E851" s="6" t="s">
        <v>9</v>
      </c>
      <c r="F851" s="6" t="s">
        <v>10</v>
      </c>
      <c r="G851" s="18">
        <v>110250</v>
      </c>
      <c r="H851" s="32">
        <f>IF(F851="USD",VLOOKUP(A851,'FOREX CONV'!$A$2:$F$871,2,FALSE),IF(F851="GBP",VLOOKUP(A851,'FOREX CONV'!$A$2:$F$871,3,FALSE),IF(F851="EUR",VLOOKUP(A851,'FOREX CONV'!$A$2:$F$871,4,FALSE),IF(F851="YEN",VLOOKUP(A851,'FOREX CONV'!$A$2:$F$871,5,FALSE),1))))</f>
        <v>60.099800000000002</v>
      </c>
      <c r="I851" s="33">
        <f t="shared" si="13"/>
        <v>6626002.9500000002</v>
      </c>
      <c r="J851" t="str">
        <f>VLOOKUP(C851,'REGION CLASSIFICATION'!$A$2:$B$67,2,FALSE)</f>
        <v>NORTH AMERICA</v>
      </c>
    </row>
    <row r="852" spans="1:10" x14ac:dyDescent="0.35">
      <c r="A852" s="13">
        <v>41517</v>
      </c>
      <c r="B852" s="2" t="s">
        <v>25</v>
      </c>
      <c r="C852" s="2" t="s">
        <v>65</v>
      </c>
      <c r="D852" s="16">
        <v>625</v>
      </c>
      <c r="E852" s="2" t="s">
        <v>9</v>
      </c>
      <c r="F852" s="2" t="s">
        <v>10</v>
      </c>
      <c r="G852" s="16">
        <v>75000</v>
      </c>
      <c r="H852" s="32">
        <f>IF(F852="USD",VLOOKUP(A852,'FOREX CONV'!$A$2:$F$871,2,FALSE),IF(F852="GBP",VLOOKUP(A852,'FOREX CONV'!$A$2:$F$871,3,FALSE),IF(F852="EUR",VLOOKUP(A852,'FOREX CONV'!$A$2:$F$871,4,FALSE),IF(F852="YEN",VLOOKUP(A852,'FOREX CONV'!$A$2:$F$871,5,FALSE),1))))</f>
        <v>66.574200000000005</v>
      </c>
      <c r="I852" s="33">
        <f t="shared" si="13"/>
        <v>4993065</v>
      </c>
      <c r="J852" t="str">
        <f>VLOOKUP(C852,'REGION CLASSIFICATION'!$A$2:$B$67,2,FALSE)</f>
        <v>NORTH AMERICA</v>
      </c>
    </row>
    <row r="853" spans="1:10" x14ac:dyDescent="0.35">
      <c r="A853" s="13">
        <v>41729</v>
      </c>
      <c r="B853" s="2" t="s">
        <v>25</v>
      </c>
      <c r="C853" s="6" t="s">
        <v>65</v>
      </c>
      <c r="D853" s="18">
        <v>1700</v>
      </c>
      <c r="E853" s="6" t="s">
        <v>9</v>
      </c>
      <c r="F853" s="6" t="s">
        <v>10</v>
      </c>
      <c r="G853" s="18">
        <v>191250</v>
      </c>
      <c r="H853" s="32">
        <f>IF(F853="USD",VLOOKUP(A853,'FOREX CONV'!$A$2:$F$871,2,FALSE),IF(F853="GBP",VLOOKUP(A853,'FOREX CONV'!$A$2:$F$871,3,FALSE),IF(F853="EUR",VLOOKUP(A853,'FOREX CONV'!$A$2:$F$871,4,FALSE),IF(F853="YEN",VLOOKUP(A853,'FOREX CONV'!$A$2:$F$871,5,FALSE),1))))</f>
        <v>60.099800000000002</v>
      </c>
      <c r="I853" s="33">
        <f t="shared" si="13"/>
        <v>11494086.75</v>
      </c>
      <c r="J853" t="str">
        <f>VLOOKUP(C853,'REGION CLASSIFICATION'!$A$2:$B$67,2,FALSE)</f>
        <v>NORTH AMERICA</v>
      </c>
    </row>
    <row r="854" spans="1:10" x14ac:dyDescent="0.35">
      <c r="A854" s="13">
        <v>41578</v>
      </c>
      <c r="B854" s="2" t="s">
        <v>25</v>
      </c>
      <c r="C854" s="2" t="s">
        <v>65</v>
      </c>
      <c r="D854" s="16">
        <v>2135</v>
      </c>
      <c r="E854" s="2" t="s">
        <v>9</v>
      </c>
      <c r="F854" s="2" t="s">
        <v>10</v>
      </c>
      <c r="G854" s="16">
        <v>256200</v>
      </c>
      <c r="H854" s="32">
        <f>IF(F854="USD",VLOOKUP(A854,'FOREX CONV'!$A$2:$F$871,2,FALSE),IF(F854="GBP",VLOOKUP(A854,'FOREX CONV'!$A$2:$F$871,3,FALSE),IF(F854="EUR",VLOOKUP(A854,'FOREX CONV'!$A$2:$F$871,4,FALSE),IF(F854="YEN",VLOOKUP(A854,'FOREX CONV'!$A$2:$F$871,5,FALSE),1))))</f>
        <v>61.41</v>
      </c>
      <c r="I854" s="33">
        <f t="shared" si="13"/>
        <v>15733242</v>
      </c>
      <c r="J854" t="str">
        <f>VLOOKUP(C854,'REGION CLASSIFICATION'!$A$2:$B$67,2,FALSE)</f>
        <v>NORTH AMERICA</v>
      </c>
    </row>
    <row r="855" spans="1:10" x14ac:dyDescent="0.35">
      <c r="A855" s="13">
        <v>41608</v>
      </c>
      <c r="B855" s="2" t="s">
        <v>15</v>
      </c>
      <c r="C855" s="2" t="s">
        <v>65</v>
      </c>
      <c r="D855" s="16">
        <v>3000</v>
      </c>
      <c r="E855" s="2" t="s">
        <v>9</v>
      </c>
      <c r="F855" s="2" t="s">
        <v>10</v>
      </c>
      <c r="G855" s="16">
        <v>127500</v>
      </c>
      <c r="H855" s="32">
        <f>IF(F855="USD",VLOOKUP(A855,'FOREX CONV'!$A$2:$F$871,2,FALSE),IF(F855="GBP",VLOOKUP(A855,'FOREX CONV'!$A$2:$F$871,3,FALSE),IF(F855="EUR",VLOOKUP(A855,'FOREX CONV'!$A$2:$F$871,4,FALSE),IF(F855="YEN",VLOOKUP(A855,'FOREX CONV'!$A$2:$F$871,5,FALSE),1))))</f>
        <v>62.394799999999996</v>
      </c>
      <c r="I855" s="33">
        <f t="shared" si="13"/>
        <v>7955337</v>
      </c>
      <c r="J855" t="str">
        <f>VLOOKUP(C855,'REGION CLASSIFICATION'!$A$2:$B$67,2,FALSE)</f>
        <v>NORTH AMERICA</v>
      </c>
    </row>
    <row r="856" spans="1:10" x14ac:dyDescent="0.35">
      <c r="A856" s="13">
        <v>41726</v>
      </c>
      <c r="B856" s="2" t="s">
        <v>15</v>
      </c>
      <c r="C856" s="6" t="s">
        <v>65</v>
      </c>
      <c r="D856" s="18">
        <v>6000</v>
      </c>
      <c r="E856" s="6" t="s">
        <v>9</v>
      </c>
      <c r="F856" s="6" t="s">
        <v>10</v>
      </c>
      <c r="G856" s="18">
        <v>255000</v>
      </c>
      <c r="H856" s="32">
        <f>IF(F856="USD",VLOOKUP(A856,'FOREX CONV'!$A$2:$F$871,2,FALSE),IF(F856="GBP",VLOOKUP(A856,'FOREX CONV'!$A$2:$F$871,3,FALSE),IF(F856="EUR",VLOOKUP(A856,'FOREX CONV'!$A$2:$F$871,4,FALSE),IF(F856="YEN",VLOOKUP(A856,'FOREX CONV'!$A$2:$F$871,5,FALSE),1))))</f>
        <v>60.099800000000002</v>
      </c>
      <c r="I856" s="33">
        <f t="shared" si="13"/>
        <v>15325449</v>
      </c>
      <c r="J856" t="str">
        <f>VLOOKUP(C856,'REGION CLASSIFICATION'!$A$2:$B$67,2,FALSE)</f>
        <v>NORTH AMERICA</v>
      </c>
    </row>
    <row r="857" spans="1:10" x14ac:dyDescent="0.35">
      <c r="A857" s="13">
        <v>41698</v>
      </c>
      <c r="B857" s="2" t="s">
        <v>13</v>
      </c>
      <c r="C857" s="5" t="s">
        <v>65</v>
      </c>
      <c r="D857" s="17">
        <v>10</v>
      </c>
      <c r="E857" s="5" t="s">
        <v>9</v>
      </c>
      <c r="F857" s="5" t="s">
        <v>10</v>
      </c>
      <c r="G857" s="17">
        <v>1650</v>
      </c>
      <c r="H857" s="32">
        <f>IF(F857="USD",VLOOKUP(A857,'FOREX CONV'!$A$2:$F$871,2,FALSE),IF(F857="GBP",VLOOKUP(A857,'FOREX CONV'!$A$2:$F$871,3,FALSE),IF(F857="EUR",VLOOKUP(A857,'FOREX CONV'!$A$2:$F$871,4,FALSE),IF(F857="YEN",VLOOKUP(A857,'FOREX CONV'!$A$2:$F$871,5,FALSE),1))))</f>
        <v>62.072000000000003</v>
      </c>
      <c r="I857" s="33">
        <f t="shared" si="13"/>
        <v>102418.8</v>
      </c>
      <c r="J857" t="str">
        <f>VLOOKUP(C857,'REGION CLASSIFICATION'!$A$2:$B$67,2,FALSE)</f>
        <v>NORTH AMERICA</v>
      </c>
    </row>
    <row r="858" spans="1:10" x14ac:dyDescent="0.35">
      <c r="A858" s="13">
        <v>41698</v>
      </c>
      <c r="B858" s="2" t="s">
        <v>25</v>
      </c>
      <c r="C858" s="5" t="s">
        <v>65</v>
      </c>
      <c r="D858" s="17">
        <v>277</v>
      </c>
      <c r="E858" s="5" t="s">
        <v>9</v>
      </c>
      <c r="F858" s="5" t="s">
        <v>10</v>
      </c>
      <c r="G858" s="17">
        <v>33240</v>
      </c>
      <c r="H858" s="32">
        <f>IF(F858="USD",VLOOKUP(A858,'FOREX CONV'!$A$2:$F$871,2,FALSE),IF(F858="GBP",VLOOKUP(A858,'FOREX CONV'!$A$2:$F$871,3,FALSE),IF(F858="EUR",VLOOKUP(A858,'FOREX CONV'!$A$2:$F$871,4,FALSE),IF(F858="YEN",VLOOKUP(A858,'FOREX CONV'!$A$2:$F$871,5,FALSE),1))))</f>
        <v>62.072000000000003</v>
      </c>
      <c r="I858" s="33">
        <f t="shared" si="13"/>
        <v>2063273.28</v>
      </c>
      <c r="J858" t="str">
        <f>VLOOKUP(C858,'REGION CLASSIFICATION'!$A$2:$B$67,2,FALSE)</f>
        <v>NORTH AMERICA</v>
      </c>
    </row>
    <row r="859" spans="1:10" x14ac:dyDescent="0.35">
      <c r="A859" s="13">
        <v>41394</v>
      </c>
      <c r="B859" s="2" t="s">
        <v>25</v>
      </c>
      <c r="C859" s="2" t="s">
        <v>65</v>
      </c>
      <c r="D859" s="16">
        <v>1520</v>
      </c>
      <c r="E859" s="2" t="s">
        <v>9</v>
      </c>
      <c r="F859" s="2" t="s">
        <v>10</v>
      </c>
      <c r="G859" s="16">
        <v>182400</v>
      </c>
      <c r="H859" s="32">
        <f>IF(F859="USD",VLOOKUP(A859,'FOREX CONV'!$A$2:$F$871,2,FALSE),IF(F859="GBP",VLOOKUP(A859,'FOREX CONV'!$A$2:$F$871,3,FALSE),IF(F859="EUR",VLOOKUP(A859,'FOREX CONV'!$A$2:$F$871,4,FALSE),IF(F859="YEN",VLOOKUP(A859,'FOREX CONV'!$A$2:$F$871,5,FALSE),1))))</f>
        <v>54.219000000000001</v>
      </c>
      <c r="I859" s="33">
        <f t="shared" si="13"/>
        <v>9889545.5999999996</v>
      </c>
      <c r="J859" t="str">
        <f>VLOOKUP(C859,'REGION CLASSIFICATION'!$A$2:$B$67,2,FALSE)</f>
        <v>NORTH AMERICA</v>
      </c>
    </row>
    <row r="860" spans="1:10" x14ac:dyDescent="0.35">
      <c r="A860" s="13">
        <v>41719</v>
      </c>
      <c r="B860" s="2" t="s">
        <v>25</v>
      </c>
      <c r="C860" s="6" t="s">
        <v>65</v>
      </c>
      <c r="D860" s="18">
        <v>2625</v>
      </c>
      <c r="E860" s="6" t="s">
        <v>9</v>
      </c>
      <c r="F860" s="6" t="s">
        <v>10</v>
      </c>
      <c r="G860" s="18">
        <v>295312.5</v>
      </c>
      <c r="H860" s="32">
        <f>IF(F860="USD",VLOOKUP(A860,'FOREX CONV'!$A$2:$F$871,2,FALSE),IF(F860="GBP",VLOOKUP(A860,'FOREX CONV'!$A$2:$F$871,3,FALSE),IF(F860="EUR",VLOOKUP(A860,'FOREX CONV'!$A$2:$F$871,4,FALSE),IF(F860="YEN",VLOOKUP(A860,'FOREX CONV'!$A$2:$F$871,5,FALSE),1))))</f>
        <v>61.046500000000002</v>
      </c>
      <c r="I860" s="33">
        <f t="shared" si="13"/>
        <v>18027794.53125</v>
      </c>
      <c r="J860" t="str">
        <f>VLOOKUP(C860,'REGION CLASSIFICATION'!$A$2:$B$67,2,FALSE)</f>
        <v>NORTH AMERICA</v>
      </c>
    </row>
    <row r="861" spans="1:10" x14ac:dyDescent="0.35">
      <c r="A861" s="13">
        <v>41455</v>
      </c>
      <c r="B861" s="2" t="s">
        <v>11</v>
      </c>
      <c r="C861" s="2" t="s">
        <v>65</v>
      </c>
      <c r="D861" s="16">
        <v>30</v>
      </c>
      <c r="E861" s="2" t="s">
        <v>9</v>
      </c>
      <c r="F861" s="2" t="s">
        <v>10</v>
      </c>
      <c r="G861" s="16">
        <v>9000</v>
      </c>
      <c r="H861" s="32">
        <f>IF(F861="USD",VLOOKUP(A861,'FOREX CONV'!$A$2:$F$871,2,FALSE),IF(F861="GBP",VLOOKUP(A861,'FOREX CONV'!$A$2:$F$871,3,FALSE),IF(F861="EUR",VLOOKUP(A861,'FOREX CONV'!$A$2:$F$871,4,FALSE),IF(F861="YEN",VLOOKUP(A861,'FOREX CONV'!$A$2:$F$871,5,FALSE),1))))</f>
        <v>59.6995</v>
      </c>
      <c r="I861" s="33">
        <f t="shared" si="13"/>
        <v>537295.5</v>
      </c>
      <c r="J861" t="str">
        <f>VLOOKUP(C861,'REGION CLASSIFICATION'!$A$2:$B$67,2,FALSE)</f>
        <v>NORTH AMERICA</v>
      </c>
    </row>
    <row r="862" spans="1:10" x14ac:dyDescent="0.35">
      <c r="A862" s="13">
        <v>41605</v>
      </c>
      <c r="B862" s="2" t="s">
        <v>15</v>
      </c>
      <c r="C862" s="2" t="s">
        <v>65</v>
      </c>
      <c r="D862" s="16">
        <v>3000</v>
      </c>
      <c r="E862" s="2" t="s">
        <v>9</v>
      </c>
      <c r="F862" s="2" t="s">
        <v>10</v>
      </c>
      <c r="G862" s="16">
        <v>127500</v>
      </c>
      <c r="H862" s="32">
        <f>IF(F862="USD",VLOOKUP(A862,'FOREX CONV'!$A$2:$F$871,2,FALSE),IF(F862="GBP",VLOOKUP(A862,'FOREX CONV'!$A$2:$F$871,3,FALSE),IF(F862="EUR",VLOOKUP(A862,'FOREX CONV'!$A$2:$F$871,4,FALSE),IF(F862="YEN",VLOOKUP(A862,'FOREX CONV'!$A$2:$F$871,5,FALSE),1))))</f>
        <v>62.362499999999997</v>
      </c>
      <c r="I862" s="33">
        <f t="shared" si="13"/>
        <v>7951218.75</v>
      </c>
      <c r="J862" t="str">
        <f>VLOOKUP(C862,'REGION CLASSIFICATION'!$A$2:$B$67,2,FALSE)</f>
        <v>NORTH AMERICA</v>
      </c>
    </row>
    <row r="863" spans="1:10" x14ac:dyDescent="0.35">
      <c r="A863" s="13">
        <v>41605</v>
      </c>
      <c r="B863" s="2" t="s">
        <v>15</v>
      </c>
      <c r="C863" s="2" t="s">
        <v>65</v>
      </c>
      <c r="D863" s="16">
        <v>3500</v>
      </c>
      <c r="E863" s="2" t="s">
        <v>9</v>
      </c>
      <c r="F863" s="2" t="s">
        <v>10</v>
      </c>
      <c r="G863" s="16">
        <v>148750</v>
      </c>
      <c r="H863" s="32">
        <f>IF(F863="USD",VLOOKUP(A863,'FOREX CONV'!$A$2:$F$871,2,FALSE),IF(F863="GBP",VLOOKUP(A863,'FOREX CONV'!$A$2:$F$871,3,FALSE),IF(F863="EUR",VLOOKUP(A863,'FOREX CONV'!$A$2:$F$871,4,FALSE),IF(F863="YEN",VLOOKUP(A863,'FOREX CONV'!$A$2:$F$871,5,FALSE),1))))</f>
        <v>62.362499999999997</v>
      </c>
      <c r="I863" s="33">
        <f t="shared" si="13"/>
        <v>9276421.875</v>
      </c>
      <c r="J863" t="str">
        <f>VLOOKUP(C863,'REGION CLASSIFICATION'!$A$2:$B$67,2,FALSE)</f>
        <v>NORTH AMERICA</v>
      </c>
    </row>
    <row r="864" spans="1:10" x14ac:dyDescent="0.35">
      <c r="A864" s="13">
        <v>41608</v>
      </c>
      <c r="B864" s="2" t="s">
        <v>15</v>
      </c>
      <c r="C864" s="2" t="s">
        <v>65</v>
      </c>
      <c r="D864" s="16">
        <v>6000</v>
      </c>
      <c r="E864" s="2" t="s">
        <v>9</v>
      </c>
      <c r="F864" s="2" t="s">
        <v>10</v>
      </c>
      <c r="G864" s="16">
        <v>255000</v>
      </c>
      <c r="H864" s="32">
        <f>IF(F864="USD",VLOOKUP(A864,'FOREX CONV'!$A$2:$F$871,2,FALSE),IF(F864="GBP",VLOOKUP(A864,'FOREX CONV'!$A$2:$F$871,3,FALSE),IF(F864="EUR",VLOOKUP(A864,'FOREX CONV'!$A$2:$F$871,4,FALSE),IF(F864="YEN",VLOOKUP(A864,'FOREX CONV'!$A$2:$F$871,5,FALSE),1))))</f>
        <v>62.394799999999996</v>
      </c>
      <c r="I864" s="33">
        <f t="shared" si="13"/>
        <v>15910674</v>
      </c>
      <c r="J864" t="str">
        <f>VLOOKUP(C864,'REGION CLASSIFICATION'!$A$2:$B$67,2,FALSE)</f>
        <v>NORTH AMERICA</v>
      </c>
    </row>
    <row r="865" spans="1:10" x14ac:dyDescent="0.35">
      <c r="A865" s="13">
        <v>41480</v>
      </c>
      <c r="B865" s="2" t="s">
        <v>13</v>
      </c>
      <c r="C865" s="2" t="s">
        <v>65</v>
      </c>
      <c r="D865" s="16">
        <v>1000</v>
      </c>
      <c r="E865" s="2" t="s">
        <v>9</v>
      </c>
      <c r="F865" s="2" t="s">
        <v>10</v>
      </c>
      <c r="G865" s="16">
        <v>175000</v>
      </c>
      <c r="H865" s="32">
        <f>IF(F865="USD",VLOOKUP(A865,'FOREX CONV'!$A$2:$F$871,2,FALSE),IF(F865="GBP",VLOOKUP(A865,'FOREX CONV'!$A$2:$F$871,3,FALSE),IF(F865="EUR",VLOOKUP(A865,'FOREX CONV'!$A$2:$F$871,4,FALSE),IF(F865="YEN",VLOOKUP(A865,'FOREX CONV'!$A$2:$F$871,5,FALSE),1))))</f>
        <v>58.941499999999998</v>
      </c>
      <c r="I865" s="33">
        <f t="shared" si="13"/>
        <v>10314762.5</v>
      </c>
      <c r="J865" t="str">
        <f>VLOOKUP(C865,'REGION CLASSIFICATION'!$A$2:$B$67,2,FALSE)</f>
        <v>NORTH AMERICA</v>
      </c>
    </row>
    <row r="866" spans="1:10" x14ac:dyDescent="0.35">
      <c r="A866" s="13">
        <v>41425</v>
      </c>
      <c r="B866" s="2" t="s">
        <v>25</v>
      </c>
      <c r="C866" s="2" t="s">
        <v>65</v>
      </c>
      <c r="D866" s="16">
        <v>435</v>
      </c>
      <c r="E866" s="2" t="s">
        <v>9</v>
      </c>
      <c r="F866" s="2" t="s">
        <v>10</v>
      </c>
      <c r="G866" s="16">
        <v>52200</v>
      </c>
      <c r="H866" s="32">
        <f>IF(F866="USD",VLOOKUP(A866,'FOREX CONV'!$A$2:$F$871,2,FALSE),IF(F866="GBP",VLOOKUP(A866,'FOREX CONV'!$A$2:$F$871,3,FALSE),IF(F866="EUR",VLOOKUP(A866,'FOREX CONV'!$A$2:$F$871,4,FALSE),IF(F866="YEN",VLOOKUP(A866,'FOREX CONV'!$A$2:$F$871,5,FALSE),1))))</f>
        <v>56.495800000000003</v>
      </c>
      <c r="I866" s="33">
        <f t="shared" si="13"/>
        <v>2949080.7600000002</v>
      </c>
      <c r="J866" t="str">
        <f>VLOOKUP(C866,'REGION CLASSIFICATION'!$A$2:$B$67,2,FALSE)</f>
        <v>NORTH AMERICA</v>
      </c>
    </row>
    <row r="867" spans="1:10" x14ac:dyDescent="0.35">
      <c r="A867" s="13">
        <v>41729</v>
      </c>
      <c r="B867" s="2" t="s">
        <v>25</v>
      </c>
      <c r="C867" s="6" t="s">
        <v>65</v>
      </c>
      <c r="D867" s="18">
        <v>700</v>
      </c>
      <c r="E867" s="6" t="s">
        <v>9</v>
      </c>
      <c r="F867" s="6" t="s">
        <v>10</v>
      </c>
      <c r="G867" s="18">
        <v>84000</v>
      </c>
      <c r="H867" s="32">
        <f>IF(F867="USD",VLOOKUP(A867,'FOREX CONV'!$A$2:$F$871,2,FALSE),IF(F867="GBP",VLOOKUP(A867,'FOREX CONV'!$A$2:$F$871,3,FALSE),IF(F867="EUR",VLOOKUP(A867,'FOREX CONV'!$A$2:$F$871,4,FALSE),IF(F867="YEN",VLOOKUP(A867,'FOREX CONV'!$A$2:$F$871,5,FALSE),1))))</f>
        <v>60.099800000000002</v>
      </c>
      <c r="I867" s="33">
        <f t="shared" si="13"/>
        <v>5048383.2</v>
      </c>
      <c r="J867" t="str">
        <f>VLOOKUP(C867,'REGION CLASSIFICATION'!$A$2:$B$67,2,FALSE)</f>
        <v>NORTH AMERICA</v>
      </c>
    </row>
    <row r="868" spans="1:10" x14ac:dyDescent="0.35">
      <c r="A868" s="13">
        <v>41453</v>
      </c>
      <c r="B868" s="2" t="s">
        <v>25</v>
      </c>
      <c r="C868" s="2" t="s">
        <v>65</v>
      </c>
      <c r="D868" s="16">
        <v>885</v>
      </c>
      <c r="E868" s="2" t="s">
        <v>9</v>
      </c>
      <c r="F868" s="2" t="s">
        <v>10</v>
      </c>
      <c r="G868" s="16">
        <v>106200</v>
      </c>
      <c r="H868" s="32">
        <f>IF(F868="USD",VLOOKUP(A868,'FOREX CONV'!$A$2:$F$871,2,FALSE),IF(F868="GBP",VLOOKUP(A868,'FOREX CONV'!$A$2:$F$871,3,FALSE),IF(F868="EUR",VLOOKUP(A868,'FOREX CONV'!$A$2:$F$871,4,FALSE),IF(F868="YEN",VLOOKUP(A868,'FOREX CONV'!$A$2:$F$871,5,FALSE),1))))</f>
        <v>59.6995</v>
      </c>
      <c r="I868" s="33">
        <f t="shared" si="13"/>
        <v>6340086.9000000004</v>
      </c>
      <c r="J868" t="str">
        <f>VLOOKUP(C868,'REGION CLASSIFICATION'!$A$2:$B$67,2,FALSE)</f>
        <v>NORTH AMERICA</v>
      </c>
    </row>
    <row r="869" spans="1:10" x14ac:dyDescent="0.35">
      <c r="A869" s="13">
        <v>41729</v>
      </c>
      <c r="B869" s="2" t="s">
        <v>25</v>
      </c>
      <c r="C869" s="6" t="s">
        <v>65</v>
      </c>
      <c r="D869" s="18">
        <v>1045</v>
      </c>
      <c r="E869" s="6" t="s">
        <v>9</v>
      </c>
      <c r="F869" s="6" t="s">
        <v>10</v>
      </c>
      <c r="G869" s="18">
        <v>125400</v>
      </c>
      <c r="H869" s="32">
        <f>IF(F869="USD",VLOOKUP(A869,'FOREX CONV'!$A$2:$F$871,2,FALSE),IF(F869="GBP",VLOOKUP(A869,'FOREX CONV'!$A$2:$F$871,3,FALSE),IF(F869="EUR",VLOOKUP(A869,'FOREX CONV'!$A$2:$F$871,4,FALSE),IF(F869="YEN",VLOOKUP(A869,'FOREX CONV'!$A$2:$F$871,5,FALSE),1))))</f>
        <v>60.099800000000002</v>
      </c>
      <c r="I869" s="33">
        <f t="shared" si="13"/>
        <v>7536514.9199999999</v>
      </c>
      <c r="J869" t="str">
        <f>VLOOKUP(C869,'REGION CLASSIFICATION'!$A$2:$B$67,2,FALSE)</f>
        <v>NORTH AMERICA</v>
      </c>
    </row>
    <row r="870" spans="1:10" x14ac:dyDescent="0.35">
      <c r="A870" s="13">
        <v>41592</v>
      </c>
      <c r="B870" s="2" t="s">
        <v>15</v>
      </c>
      <c r="C870" s="2" t="s">
        <v>66</v>
      </c>
      <c r="D870" s="16">
        <v>700</v>
      </c>
      <c r="E870" s="2" t="s">
        <v>9</v>
      </c>
      <c r="F870" s="2" t="s">
        <v>10</v>
      </c>
      <c r="G870" s="16">
        <v>22400</v>
      </c>
      <c r="H870" s="32">
        <f>IF(F870="USD",VLOOKUP(A870,'FOREX CONV'!$A$2:$F$871,2,FALSE),IF(F870="GBP",VLOOKUP(A870,'FOREX CONV'!$A$2:$F$871,3,FALSE),IF(F870="EUR",VLOOKUP(A870,'FOREX CONV'!$A$2:$F$871,4,FALSE),IF(F870="YEN",VLOOKUP(A870,'FOREX CONV'!$A$2:$F$871,5,FALSE),1))))</f>
        <v>63.064500000000002</v>
      </c>
      <c r="I870" s="33">
        <f t="shared" si="13"/>
        <v>1412644.8</v>
      </c>
      <c r="J870" t="str">
        <f>VLOOKUP(C870,'REGION CLASSIFICATION'!$A$2:$B$67,2,FALSE)</f>
        <v>MENA</v>
      </c>
    </row>
    <row r="871" spans="1:10" x14ac:dyDescent="0.35">
      <c r="A871" s="13">
        <v>41465</v>
      </c>
      <c r="B871" s="2" t="s">
        <v>15</v>
      </c>
      <c r="C871" s="2" t="s">
        <v>66</v>
      </c>
      <c r="D871" s="16">
        <v>300</v>
      </c>
      <c r="E871" s="2" t="s">
        <v>9</v>
      </c>
      <c r="F871" s="2" t="s">
        <v>10</v>
      </c>
      <c r="G871" s="16">
        <v>9600</v>
      </c>
      <c r="H871" s="32">
        <f>IF(F871="USD",VLOOKUP(A871,'FOREX CONV'!$A$2:$F$871,2,FALSE),IF(F871="GBP",VLOOKUP(A871,'FOREX CONV'!$A$2:$F$871,3,FALSE),IF(F871="EUR",VLOOKUP(A871,'FOREX CONV'!$A$2:$F$871,4,FALSE),IF(F871="YEN",VLOOKUP(A871,'FOREX CONV'!$A$2:$F$871,5,FALSE),1))))</f>
        <v>61.776000000000003</v>
      </c>
      <c r="I871" s="33">
        <f t="shared" si="13"/>
        <v>593049.59999999998</v>
      </c>
      <c r="J871" t="str">
        <f>VLOOKUP(C871,'REGION CLASSIFICATION'!$A$2:$B$67,2,FALSE)</f>
        <v>MENA</v>
      </c>
    </row>
    <row r="872" spans="1:10" x14ac:dyDescent="0.35">
      <c r="A872" s="13">
        <v>41690</v>
      </c>
      <c r="B872" s="2" t="s">
        <v>15</v>
      </c>
      <c r="C872" s="5" t="s">
        <v>66</v>
      </c>
      <c r="D872" s="17">
        <v>300</v>
      </c>
      <c r="E872" s="5" t="s">
        <v>9</v>
      </c>
      <c r="F872" s="5" t="s">
        <v>10</v>
      </c>
      <c r="G872" s="17">
        <v>9600</v>
      </c>
      <c r="H872" s="32">
        <f>IF(F872="USD",VLOOKUP(A872,'FOREX CONV'!$A$2:$F$871,2,FALSE),IF(F872="GBP",VLOOKUP(A872,'FOREX CONV'!$A$2:$F$871,3,FALSE),IF(F872="EUR",VLOOKUP(A872,'FOREX CONV'!$A$2:$F$871,4,FALSE),IF(F872="YEN",VLOOKUP(A872,'FOREX CONV'!$A$2:$F$871,5,FALSE),1))))</f>
        <v>62.284300000000002</v>
      </c>
      <c r="I872" s="33">
        <f t="shared" si="13"/>
        <v>597929.28</v>
      </c>
      <c r="J872" t="str">
        <f>VLOOKUP(C872,'REGION CLASSIFICATION'!$A$2:$B$67,2,FALSE)</f>
        <v>MENA</v>
      </c>
    </row>
    <row r="873" spans="1:10" x14ac:dyDescent="0.35">
      <c r="A873" s="13">
        <v>41453</v>
      </c>
      <c r="B873" s="2" t="s">
        <v>15</v>
      </c>
      <c r="C873" s="2" t="s">
        <v>66</v>
      </c>
      <c r="D873" s="16">
        <v>300</v>
      </c>
      <c r="E873" s="2" t="s">
        <v>9</v>
      </c>
      <c r="F873" s="2" t="s">
        <v>10</v>
      </c>
      <c r="G873" s="16">
        <v>9600</v>
      </c>
      <c r="H873" s="32">
        <f>IF(F873="USD",VLOOKUP(A873,'FOREX CONV'!$A$2:$F$871,2,FALSE),IF(F873="GBP",VLOOKUP(A873,'FOREX CONV'!$A$2:$F$871,3,FALSE),IF(F873="EUR",VLOOKUP(A873,'FOREX CONV'!$A$2:$F$871,4,FALSE),IF(F873="YEN",VLOOKUP(A873,'FOREX CONV'!$A$2:$F$871,5,FALSE),1))))</f>
        <v>59.6995</v>
      </c>
      <c r="I873" s="33">
        <f t="shared" si="13"/>
        <v>573115.19999999995</v>
      </c>
      <c r="J873" t="str">
        <f>VLOOKUP(C873,'REGION CLASSIFICATION'!$A$2:$B$67,2,FALSE)</f>
        <v>MENA</v>
      </c>
    </row>
    <row r="874" spans="1:10" x14ac:dyDescent="0.35">
      <c r="A874" s="13">
        <v>41465</v>
      </c>
      <c r="B874" s="2" t="s">
        <v>15</v>
      </c>
      <c r="C874" s="2" t="s">
        <v>66</v>
      </c>
      <c r="D874" s="16">
        <v>1200</v>
      </c>
      <c r="E874" s="2" t="s">
        <v>9</v>
      </c>
      <c r="F874" s="2" t="s">
        <v>10</v>
      </c>
      <c r="G874" s="16">
        <v>39600</v>
      </c>
      <c r="H874" s="32">
        <f>IF(F874="USD",VLOOKUP(A874,'FOREX CONV'!$A$2:$F$871,2,FALSE),IF(F874="GBP",VLOOKUP(A874,'FOREX CONV'!$A$2:$F$871,3,FALSE),IF(F874="EUR",VLOOKUP(A874,'FOREX CONV'!$A$2:$F$871,4,FALSE),IF(F874="YEN",VLOOKUP(A874,'FOREX CONV'!$A$2:$F$871,5,FALSE),1))))</f>
        <v>61.776000000000003</v>
      </c>
      <c r="I874" s="33">
        <f t="shared" si="13"/>
        <v>2446329.6</v>
      </c>
      <c r="J874" t="str">
        <f>VLOOKUP(C874,'REGION CLASSIFICATION'!$A$2:$B$67,2,FALSE)</f>
        <v>MENA</v>
      </c>
    </row>
    <row r="875" spans="1:10" x14ac:dyDescent="0.35">
      <c r="A875" s="13">
        <v>41411</v>
      </c>
      <c r="B875" s="2" t="s">
        <v>15</v>
      </c>
      <c r="C875" s="2" t="s">
        <v>66</v>
      </c>
      <c r="D875" s="16">
        <v>600</v>
      </c>
      <c r="E875" s="2" t="s">
        <v>9</v>
      </c>
      <c r="F875" s="2" t="s">
        <v>10</v>
      </c>
      <c r="G875" s="16">
        <v>19800</v>
      </c>
      <c r="H875" s="32">
        <f>IF(F875="USD",VLOOKUP(A875,'FOREX CONV'!$A$2:$F$871,2,FALSE),IF(F875="GBP",VLOOKUP(A875,'FOREX CONV'!$A$2:$F$871,3,FALSE),IF(F875="EUR",VLOOKUP(A875,'FOREX CONV'!$A$2:$F$871,4,FALSE),IF(F875="YEN",VLOOKUP(A875,'FOREX CONV'!$A$2:$F$871,5,FALSE),1))))</f>
        <v>54.886499999999998</v>
      </c>
      <c r="I875" s="33">
        <f t="shared" si="13"/>
        <v>1086752.7</v>
      </c>
      <c r="J875" t="str">
        <f>VLOOKUP(C875,'REGION CLASSIFICATION'!$A$2:$B$67,2,FALSE)</f>
        <v>MENA</v>
      </c>
    </row>
    <row r="876" spans="1:10" x14ac:dyDescent="0.35">
      <c r="A876" s="13">
        <v>41662</v>
      </c>
      <c r="B876" s="2" t="s">
        <v>25</v>
      </c>
      <c r="C876" s="5" t="s">
        <v>67</v>
      </c>
      <c r="D876" s="17">
        <v>10</v>
      </c>
      <c r="E876" s="5" t="s">
        <v>9</v>
      </c>
      <c r="F876" s="5" t="s">
        <v>10</v>
      </c>
      <c r="G876" s="17">
        <v>3000</v>
      </c>
      <c r="H876" s="32">
        <f>IF(F876="USD",VLOOKUP(A876,'FOREX CONV'!$A$2:$F$871,2,FALSE),IF(F876="GBP",VLOOKUP(A876,'FOREX CONV'!$A$2:$F$871,3,FALSE),IF(F876="EUR",VLOOKUP(A876,'FOREX CONV'!$A$2:$F$871,4,FALSE),IF(F876="YEN",VLOOKUP(A876,'FOREX CONV'!$A$2:$F$871,5,FALSE),1))))</f>
        <v>61.988</v>
      </c>
      <c r="I876" s="33">
        <f t="shared" si="13"/>
        <v>185964</v>
      </c>
      <c r="J876" t="str">
        <f>VLOOKUP(C876,'REGION CLASSIFICATION'!$A$2:$B$67,2,FALSE)</f>
        <v>LATAM</v>
      </c>
    </row>
    <row r="877" spans="1:10" x14ac:dyDescent="0.35">
      <c r="A877" s="13">
        <v>41662</v>
      </c>
      <c r="B877" s="2" t="s">
        <v>11</v>
      </c>
      <c r="C877" s="5" t="s">
        <v>67</v>
      </c>
      <c r="D877" s="17">
        <v>10</v>
      </c>
      <c r="E877" s="5" t="s">
        <v>9</v>
      </c>
      <c r="F877" s="5" t="s">
        <v>10</v>
      </c>
      <c r="G877" s="17">
        <v>3350</v>
      </c>
      <c r="H877" s="32">
        <f>IF(F877="USD",VLOOKUP(A877,'FOREX CONV'!$A$2:$F$871,2,FALSE),IF(F877="GBP",VLOOKUP(A877,'FOREX CONV'!$A$2:$F$871,3,FALSE),IF(F877="EUR",VLOOKUP(A877,'FOREX CONV'!$A$2:$F$871,4,FALSE),IF(F877="YEN",VLOOKUP(A877,'FOREX CONV'!$A$2:$F$871,5,FALSE),1))))</f>
        <v>61.988</v>
      </c>
      <c r="I877" s="33">
        <f t="shared" si="13"/>
        <v>207659.8</v>
      </c>
      <c r="J877" t="str">
        <f>VLOOKUP(C877,'REGION CLASSIFICATION'!$A$2:$B$67,2,FALSE)</f>
        <v>LATAM</v>
      </c>
    </row>
    <row r="878" spans="1:10" x14ac:dyDescent="0.35">
      <c r="A878" s="13">
        <v>41517</v>
      </c>
      <c r="B878" s="2" t="s">
        <v>11</v>
      </c>
      <c r="C878" s="2" t="s">
        <v>67</v>
      </c>
      <c r="D878" s="16">
        <v>5</v>
      </c>
      <c r="E878" s="2" t="s">
        <v>9</v>
      </c>
      <c r="F878" s="2" t="s">
        <v>10</v>
      </c>
      <c r="G878" s="16">
        <v>1750</v>
      </c>
      <c r="H878" s="32">
        <f>IF(F878="USD",VLOOKUP(A878,'FOREX CONV'!$A$2:$F$871,2,FALSE),IF(F878="GBP",VLOOKUP(A878,'FOREX CONV'!$A$2:$F$871,3,FALSE),IF(F878="EUR",VLOOKUP(A878,'FOREX CONV'!$A$2:$F$871,4,FALSE),IF(F878="YEN",VLOOKUP(A878,'FOREX CONV'!$A$2:$F$871,5,FALSE),1))))</f>
        <v>66.574200000000005</v>
      </c>
      <c r="I878" s="33">
        <f t="shared" si="13"/>
        <v>116504.85</v>
      </c>
      <c r="J878" t="str">
        <f>VLOOKUP(C878,'REGION CLASSIFICATION'!$A$2:$B$67,2,FALSE)</f>
        <v>LATAM</v>
      </c>
    </row>
    <row r="879" spans="1:10" x14ac:dyDescent="0.35">
      <c r="A879" s="13">
        <v>41729</v>
      </c>
      <c r="B879" s="2" t="s">
        <v>13</v>
      </c>
      <c r="C879" s="6" t="s">
        <v>68</v>
      </c>
      <c r="D879" s="18">
        <v>10</v>
      </c>
      <c r="E879" s="6" t="s">
        <v>9</v>
      </c>
      <c r="F879" s="6" t="s">
        <v>10</v>
      </c>
      <c r="G879" s="18">
        <v>1400</v>
      </c>
      <c r="H879" s="32">
        <f>IF(F879="USD",VLOOKUP(A879,'FOREX CONV'!$A$2:$F$871,2,FALSE),IF(F879="GBP",VLOOKUP(A879,'FOREX CONV'!$A$2:$F$871,3,FALSE),IF(F879="EUR",VLOOKUP(A879,'FOREX CONV'!$A$2:$F$871,4,FALSE),IF(F879="YEN",VLOOKUP(A879,'FOREX CONV'!$A$2:$F$871,5,FALSE),1))))</f>
        <v>60.099800000000002</v>
      </c>
      <c r="I879" s="33">
        <f t="shared" si="13"/>
        <v>84139.72</v>
      </c>
      <c r="J879" t="str">
        <f>VLOOKUP(C879,'REGION CLASSIFICATION'!$A$2:$B$67,2,FALSE)</f>
        <v>MENA</v>
      </c>
    </row>
    <row r="880" spans="1:10" x14ac:dyDescent="0.35">
      <c r="A880" s="13">
        <v>41670</v>
      </c>
      <c r="B880" s="2" t="s">
        <v>11</v>
      </c>
      <c r="C880" s="5" t="s">
        <v>68</v>
      </c>
      <c r="D880" s="17">
        <v>6</v>
      </c>
      <c r="E880" s="5" t="s">
        <v>9</v>
      </c>
      <c r="F880" s="5" t="s">
        <v>10</v>
      </c>
      <c r="G880" s="17">
        <v>2520</v>
      </c>
      <c r="H880" s="32">
        <f>IF(F880="USD",VLOOKUP(A880,'FOREX CONV'!$A$2:$F$871,2,FALSE),IF(F880="GBP",VLOOKUP(A880,'FOREX CONV'!$A$2:$F$871,3,FALSE),IF(F880="EUR",VLOOKUP(A880,'FOREX CONV'!$A$2:$F$871,4,FALSE),IF(F880="YEN",VLOOKUP(A880,'FOREX CONV'!$A$2:$F$871,5,FALSE),1))))</f>
        <v>62.476799999999997</v>
      </c>
      <c r="I880" s="33">
        <f t="shared" si="13"/>
        <v>157441.53599999999</v>
      </c>
      <c r="J880" t="str">
        <f>VLOOKUP(C880,'REGION CLASSIFICATION'!$A$2:$B$67,2,FALSE)</f>
        <v>MENA</v>
      </c>
    </row>
  </sheetData>
  <autoFilter ref="A1:J880"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706"/>
  <sheetViews>
    <sheetView topLeftCell="A680" workbookViewId="0">
      <selection activeCell="D17" sqref="D17:D663"/>
    </sheetView>
  </sheetViews>
  <sheetFormatPr defaultRowHeight="14.4" x14ac:dyDescent="0.3"/>
  <cols>
    <col min="1" max="1" width="11.21875" style="20" bestFit="1" customWidth="1"/>
    <col min="2" max="2" width="17.77734375" bestFit="1" customWidth="1"/>
    <col min="3" max="3" width="18.21875" bestFit="1" customWidth="1"/>
    <col min="4" max="4" width="11.21875" style="19" bestFit="1" customWidth="1"/>
    <col min="5" max="5" width="4.5546875" bestFit="1" customWidth="1"/>
    <col min="6" max="6" width="9" bestFit="1" customWidth="1"/>
    <col min="7" max="7" width="13.5546875" style="19" bestFit="1" customWidth="1"/>
    <col min="9" max="9" width="12.5546875" bestFit="1" customWidth="1"/>
  </cols>
  <sheetData>
    <row r="1" spans="1:10" ht="15" x14ac:dyDescent="0.35">
      <c r="A1" s="20" t="s">
        <v>0</v>
      </c>
      <c r="B1" s="1" t="s">
        <v>1</v>
      </c>
      <c r="C1" s="1" t="s">
        <v>2</v>
      </c>
      <c r="D1" s="15" t="s">
        <v>3</v>
      </c>
      <c r="E1" s="1" t="s">
        <v>4</v>
      </c>
      <c r="F1" s="1" t="s">
        <v>5</v>
      </c>
      <c r="G1" s="15" t="s">
        <v>6</v>
      </c>
      <c r="H1" s="31" t="s">
        <v>110</v>
      </c>
      <c r="I1" s="15" t="s">
        <v>111</v>
      </c>
      <c r="J1" s="31" t="s">
        <v>115</v>
      </c>
    </row>
    <row r="2" spans="1:10" ht="15" customHeight="1" x14ac:dyDescent="0.35">
      <c r="A2" s="13">
        <v>41863</v>
      </c>
      <c r="B2" s="2" t="s">
        <v>13</v>
      </c>
      <c r="C2" s="7" t="s">
        <v>17</v>
      </c>
      <c r="D2" s="7">
        <v>0.01</v>
      </c>
      <c r="E2" s="7" t="s">
        <v>69</v>
      </c>
      <c r="F2" t="s">
        <v>10</v>
      </c>
      <c r="G2" s="7">
        <v>20</v>
      </c>
      <c r="H2" s="32">
        <f>IF(F2="USD",VLOOKUP(A2,'FOREX CONV'!$A$2:$F$871,2,FALSE),IF(F2="GBP",VLOOKUP(A2,'FOREX CONV'!$A$2:$F$871,3,FALSE),IF(F2="EUR",VLOOKUP(A2,'FOREX CONV'!$A$2:$F$871,4,FALSE),IF(F2="YEN",VLOOKUP(A2,'FOREX CONV'!$A$2:$F$871,5,FALSE),1))))</f>
        <v>61.9253</v>
      </c>
      <c r="I2" s="33">
        <f>G2*H2</f>
        <v>1238.5060000000001</v>
      </c>
      <c r="J2" t="str">
        <f>VLOOKUP(C2,'REGION CLASSIFICATION'!$A$2:$B$67,2,FALSE)</f>
        <v>LATAM</v>
      </c>
    </row>
    <row r="3" spans="1:10" ht="15" customHeight="1" x14ac:dyDescent="0.35">
      <c r="A3" s="13">
        <v>41842</v>
      </c>
      <c r="B3" s="2" t="s">
        <v>15</v>
      </c>
      <c r="C3" s="7" t="s">
        <v>65</v>
      </c>
      <c r="D3" s="7">
        <v>0.1</v>
      </c>
      <c r="E3" s="7" t="s">
        <v>69</v>
      </c>
      <c r="F3" t="s">
        <v>10</v>
      </c>
      <c r="G3" s="7">
        <v>40</v>
      </c>
      <c r="H3" s="32">
        <f>IF(F3="USD",VLOOKUP(A3,'FOREX CONV'!$A$2:$F$871,2,FALSE),IF(F3="GBP",VLOOKUP(A3,'FOREX CONV'!$A$2:$F$871,3,FALSE),IF(F3="EUR",VLOOKUP(A3,'FOREX CONV'!$A$2:$F$871,4,FALSE),IF(F3="YEN",VLOOKUP(A3,'FOREX CONV'!$A$2:$F$871,5,FALSE),1))))</f>
        <v>60.235999999999997</v>
      </c>
      <c r="I3" s="33">
        <f t="shared" ref="I3:I66" si="0">G3*H3</f>
        <v>2409.44</v>
      </c>
      <c r="J3" t="str">
        <f>VLOOKUP(C3,'REGION CLASSIFICATION'!$A$2:$B$67,2,FALSE)</f>
        <v>NORTH AMERICA</v>
      </c>
    </row>
    <row r="4" spans="1:10" ht="15" customHeight="1" x14ac:dyDescent="0.35">
      <c r="A4" s="13">
        <v>41954</v>
      </c>
      <c r="B4" s="2" t="s">
        <v>15</v>
      </c>
      <c r="C4" s="7" t="s">
        <v>65</v>
      </c>
      <c r="D4" s="8">
        <v>0.1</v>
      </c>
      <c r="E4" s="7" t="s">
        <v>9</v>
      </c>
      <c r="F4" t="s">
        <v>10</v>
      </c>
      <c r="G4" s="9">
        <v>40</v>
      </c>
      <c r="H4" s="32">
        <f>IF(F4="USD",VLOOKUP(A4,'FOREX CONV'!$A$2:$F$871,2,FALSE),IF(F4="GBP",VLOOKUP(A4,'FOREX CONV'!$A$2:$F$871,3,FALSE),IF(F4="EUR",VLOOKUP(A4,'FOREX CONV'!$A$2:$F$871,4,FALSE),IF(F4="YEN",VLOOKUP(A4,'FOREX CONV'!$A$2:$F$871,5,FALSE),1))))</f>
        <v>61.55</v>
      </c>
      <c r="I4" s="33">
        <f t="shared" si="0"/>
        <v>2462</v>
      </c>
      <c r="J4" t="str">
        <f>VLOOKUP(C4,'REGION CLASSIFICATION'!$A$2:$B$67,2,FALSE)</f>
        <v>NORTH AMERICA</v>
      </c>
    </row>
    <row r="5" spans="1:10" ht="15" customHeight="1" x14ac:dyDescent="0.35">
      <c r="A5" s="13">
        <v>41781</v>
      </c>
      <c r="B5" s="2" t="s">
        <v>15</v>
      </c>
      <c r="C5" s="7" t="s">
        <v>65</v>
      </c>
      <c r="D5" s="7">
        <v>0.05</v>
      </c>
      <c r="E5" s="7" t="s">
        <v>69</v>
      </c>
      <c r="F5" t="s">
        <v>10</v>
      </c>
      <c r="G5" s="7">
        <v>50</v>
      </c>
      <c r="H5" s="32">
        <f>IF(F5="USD",VLOOKUP(A5,'FOREX CONV'!$A$2:$F$871,2,FALSE),IF(F5="GBP",VLOOKUP(A5,'FOREX CONV'!$A$2:$F$871,3,FALSE),IF(F5="EUR",VLOOKUP(A5,'FOREX CONV'!$A$2:$F$871,4,FALSE),IF(F5="YEN",VLOOKUP(A5,'FOREX CONV'!$A$2:$F$871,5,FALSE),1))))</f>
        <v>58.573999999999998</v>
      </c>
      <c r="I5" s="33">
        <f t="shared" si="0"/>
        <v>2928.7</v>
      </c>
      <c r="J5" t="str">
        <f>VLOOKUP(C5,'REGION CLASSIFICATION'!$A$2:$B$67,2,FALSE)</f>
        <v>NORTH AMERICA</v>
      </c>
    </row>
    <row r="6" spans="1:10" ht="15" customHeight="1" x14ac:dyDescent="0.35">
      <c r="A6" s="13">
        <v>42093</v>
      </c>
      <c r="B6" s="2" t="s">
        <v>15</v>
      </c>
      <c r="C6" s="7" t="s">
        <v>70</v>
      </c>
      <c r="D6" s="8">
        <v>3</v>
      </c>
      <c r="E6" s="7" t="s">
        <v>9</v>
      </c>
      <c r="F6" t="s">
        <v>10</v>
      </c>
      <c r="G6" s="9">
        <v>204</v>
      </c>
      <c r="H6" s="32">
        <f>IF(F6="USD",VLOOKUP(A6,'FOREX CONV'!$A$2:$F$871,2,FALSE),IF(F6="GBP",VLOOKUP(A6,'FOREX CONV'!$A$2:$F$871,3,FALSE),IF(F6="EUR",VLOOKUP(A6,'FOREX CONV'!$A$2:$F$871,4,FALSE),IF(F6="YEN",VLOOKUP(A6,'FOREX CONV'!$A$2:$F$871,5,FALSE),1))))</f>
        <v>62.630499999999998</v>
      </c>
      <c r="I6" s="33">
        <f t="shared" si="0"/>
        <v>12776.621999999999</v>
      </c>
      <c r="J6" t="str">
        <f>VLOOKUP(C6,'REGION CLASSIFICATION'!$A$2:$B$67,2,FALSE)</f>
        <v>EU</v>
      </c>
    </row>
    <row r="7" spans="1:10" ht="15" customHeight="1" x14ac:dyDescent="0.35">
      <c r="A7" s="13">
        <v>42055</v>
      </c>
      <c r="B7" s="2" t="s">
        <v>11</v>
      </c>
      <c r="C7" s="7" t="s">
        <v>64</v>
      </c>
      <c r="D7" s="8">
        <v>0.25</v>
      </c>
      <c r="E7" s="7" t="s">
        <v>9</v>
      </c>
      <c r="F7" t="s">
        <v>10</v>
      </c>
      <c r="G7" s="9">
        <v>225</v>
      </c>
      <c r="H7" s="32">
        <f>IF(F7="USD",VLOOKUP(A7,'FOREX CONV'!$A$2:$F$871,2,FALSE),IF(F7="GBP",VLOOKUP(A7,'FOREX CONV'!$A$2:$F$871,3,FALSE),IF(F7="EUR",VLOOKUP(A7,'FOREX CONV'!$A$2:$F$871,4,FALSE),IF(F7="YEN",VLOOKUP(A7,'FOREX CONV'!$A$2:$F$871,5,FALSE),1))))</f>
        <v>62.255000000000003</v>
      </c>
      <c r="I7" s="33">
        <f t="shared" si="0"/>
        <v>14007.375</v>
      </c>
      <c r="J7" t="str">
        <f>VLOOKUP(C7,'REGION CLASSIFICATION'!$A$2:$B$67,2,FALSE)</f>
        <v>EU</v>
      </c>
    </row>
    <row r="8" spans="1:10" ht="15" customHeight="1" x14ac:dyDescent="0.35">
      <c r="A8" s="13">
        <v>41879</v>
      </c>
      <c r="B8" s="2" t="s">
        <v>15</v>
      </c>
      <c r="C8" s="7" t="s">
        <v>59</v>
      </c>
      <c r="D8" s="7">
        <v>3</v>
      </c>
      <c r="E8" s="7" t="s">
        <v>69</v>
      </c>
      <c r="F8" t="s">
        <v>10</v>
      </c>
      <c r="G8" s="7">
        <v>300</v>
      </c>
      <c r="H8" s="32">
        <f>IF(F8="USD",VLOOKUP(A8,'FOREX CONV'!$A$2:$F$871,2,FALSE),IF(F8="GBP",VLOOKUP(A8,'FOREX CONV'!$A$2:$F$871,3,FALSE),IF(F8="EUR",VLOOKUP(A8,'FOREX CONV'!$A$2:$F$871,4,FALSE),IF(F8="YEN",VLOOKUP(A8,'FOREX CONV'!$A$2:$F$871,5,FALSE),1))))</f>
        <v>60.474499999999999</v>
      </c>
      <c r="I8" s="33">
        <f t="shared" si="0"/>
        <v>18142.349999999999</v>
      </c>
      <c r="J8" t="str">
        <f>VLOOKUP(C8,'REGION CLASSIFICATION'!$A$2:$B$67,2,FALSE)</f>
        <v>EU</v>
      </c>
    </row>
    <row r="9" spans="1:10" ht="15" customHeight="1" x14ac:dyDescent="0.35">
      <c r="A9" s="13">
        <v>41943</v>
      </c>
      <c r="B9" s="2" t="s">
        <v>11</v>
      </c>
      <c r="C9" s="7" t="s">
        <v>64</v>
      </c>
      <c r="D9" s="7">
        <v>0.5</v>
      </c>
      <c r="E9" s="7" t="s">
        <v>69</v>
      </c>
      <c r="F9" t="s">
        <v>10</v>
      </c>
      <c r="G9" s="7">
        <v>350</v>
      </c>
      <c r="H9" s="32">
        <f>IF(F9="USD",VLOOKUP(A9,'FOREX CONV'!$A$2:$F$871,2,FALSE),IF(F9="GBP",VLOOKUP(A9,'FOREX CONV'!$A$2:$F$871,3,FALSE),IF(F9="EUR",VLOOKUP(A9,'FOREX CONV'!$A$2:$F$871,4,FALSE),IF(F9="YEN",VLOOKUP(A9,'FOREX CONV'!$A$2:$F$871,5,FALSE),1))))</f>
        <v>61.408000000000001</v>
      </c>
      <c r="I9" s="33">
        <f t="shared" si="0"/>
        <v>21492.799999999999</v>
      </c>
      <c r="J9" t="str">
        <f>VLOOKUP(C9,'REGION CLASSIFICATION'!$A$2:$B$67,2,FALSE)</f>
        <v>EU</v>
      </c>
    </row>
    <row r="10" spans="1:10" ht="15" customHeight="1" x14ac:dyDescent="0.35">
      <c r="A10" s="13">
        <v>42094</v>
      </c>
      <c r="B10" s="2" t="s">
        <v>11</v>
      </c>
      <c r="C10" s="7" t="s">
        <v>64</v>
      </c>
      <c r="D10" s="8">
        <v>0.5</v>
      </c>
      <c r="E10" s="7" t="s">
        <v>9</v>
      </c>
      <c r="F10" t="s">
        <v>10</v>
      </c>
      <c r="G10" s="9">
        <v>350</v>
      </c>
      <c r="H10" s="32">
        <f>IF(F10="USD",VLOOKUP(A10,'FOREX CONV'!$A$2:$F$871,2,FALSE),IF(F10="GBP",VLOOKUP(A10,'FOREX CONV'!$A$2:$F$871,3,FALSE),IF(F10="EUR",VLOOKUP(A10,'FOREX CONV'!$A$2:$F$871,4,FALSE),IF(F10="YEN",VLOOKUP(A10,'FOREX CONV'!$A$2:$F$871,5,FALSE),1))))</f>
        <v>62.590800000000002</v>
      </c>
      <c r="I10" s="33">
        <f t="shared" si="0"/>
        <v>21906.78</v>
      </c>
      <c r="J10" t="str">
        <f>VLOOKUP(C10,'REGION CLASSIFICATION'!$A$2:$B$67,2,FALSE)</f>
        <v>EU</v>
      </c>
    </row>
    <row r="11" spans="1:10" ht="15" customHeight="1" x14ac:dyDescent="0.35">
      <c r="A11" s="13">
        <v>42027</v>
      </c>
      <c r="B11" s="2" t="s">
        <v>11</v>
      </c>
      <c r="C11" s="7" t="s">
        <v>62</v>
      </c>
      <c r="D11" s="7">
        <v>1</v>
      </c>
      <c r="E11" s="7" t="s">
        <v>9</v>
      </c>
      <c r="F11" t="s">
        <v>10</v>
      </c>
      <c r="G11" s="7">
        <v>390</v>
      </c>
      <c r="H11" s="32">
        <f>IF(F11="USD",VLOOKUP(A11,'FOREX CONV'!$A$2:$F$871,2,FALSE),IF(F11="GBP",VLOOKUP(A11,'FOREX CONV'!$A$2:$F$871,3,FALSE),IF(F11="EUR",VLOOKUP(A11,'FOREX CONV'!$A$2:$F$871,4,FALSE),IF(F11="YEN",VLOOKUP(A11,'FOREX CONV'!$A$2:$F$871,5,FALSE),1))))</f>
        <v>61.498800000000003</v>
      </c>
      <c r="I11" s="33">
        <f t="shared" si="0"/>
        <v>23984.532000000003</v>
      </c>
      <c r="J11" t="str">
        <f>VLOOKUP(C11,'REGION CLASSIFICATION'!$A$2:$B$67,2,FALSE)</f>
        <v>EU</v>
      </c>
    </row>
    <row r="12" spans="1:10" ht="15" customHeight="1" x14ac:dyDescent="0.35">
      <c r="A12" s="13">
        <v>42027</v>
      </c>
      <c r="B12" s="2" t="s">
        <v>11</v>
      </c>
      <c r="C12" s="7" t="s">
        <v>62</v>
      </c>
      <c r="D12" s="7">
        <v>1</v>
      </c>
      <c r="E12" s="7" t="s">
        <v>9</v>
      </c>
      <c r="F12" t="s">
        <v>10</v>
      </c>
      <c r="G12" s="7">
        <v>390</v>
      </c>
      <c r="H12" s="32">
        <f>IF(F12="USD",VLOOKUP(A12,'FOREX CONV'!$A$2:$F$871,2,FALSE),IF(F12="GBP",VLOOKUP(A12,'FOREX CONV'!$A$2:$F$871,3,FALSE),IF(F12="EUR",VLOOKUP(A12,'FOREX CONV'!$A$2:$F$871,4,FALSE),IF(F12="YEN",VLOOKUP(A12,'FOREX CONV'!$A$2:$F$871,5,FALSE),1))))</f>
        <v>61.498800000000003</v>
      </c>
      <c r="I12" s="33">
        <f t="shared" si="0"/>
        <v>23984.532000000003</v>
      </c>
      <c r="J12" t="str">
        <f>VLOOKUP(C12,'REGION CLASSIFICATION'!$A$2:$B$67,2,FALSE)</f>
        <v>EU</v>
      </c>
    </row>
    <row r="13" spans="1:10" ht="15" customHeight="1" x14ac:dyDescent="0.35">
      <c r="A13" s="13">
        <v>41912</v>
      </c>
      <c r="B13" s="2" t="s">
        <v>11</v>
      </c>
      <c r="C13" s="7" t="s">
        <v>65</v>
      </c>
      <c r="D13" s="7">
        <v>0.5</v>
      </c>
      <c r="E13" s="7" t="s">
        <v>69</v>
      </c>
      <c r="F13" t="s">
        <v>10</v>
      </c>
      <c r="G13" s="7">
        <v>400</v>
      </c>
      <c r="H13" s="32">
        <f>IF(F13="USD",VLOOKUP(A13,'FOREX CONV'!$A$2:$F$871,2,FALSE),IF(F13="GBP",VLOOKUP(A13,'FOREX CONV'!$A$2:$F$871,3,FALSE),IF(F13="EUR",VLOOKUP(A13,'FOREX CONV'!$A$2:$F$871,4,FALSE),IF(F13="YEN",VLOOKUP(A13,'FOREX CONV'!$A$2:$F$871,5,FALSE),1))))</f>
        <v>61.613500000000002</v>
      </c>
      <c r="I13" s="33">
        <f t="shared" si="0"/>
        <v>24645.4</v>
      </c>
      <c r="J13" t="str">
        <f>VLOOKUP(C13,'REGION CLASSIFICATION'!$A$2:$B$67,2,FALSE)</f>
        <v>NORTH AMERICA</v>
      </c>
    </row>
    <row r="14" spans="1:10" ht="15" customHeight="1" x14ac:dyDescent="0.35">
      <c r="A14" s="13">
        <v>41912</v>
      </c>
      <c r="B14" s="2" t="s">
        <v>15</v>
      </c>
      <c r="C14" s="7" t="s">
        <v>56</v>
      </c>
      <c r="D14" s="8">
        <v>10</v>
      </c>
      <c r="E14" s="7" t="s">
        <v>9</v>
      </c>
      <c r="F14" t="s">
        <v>10</v>
      </c>
      <c r="G14" s="9">
        <v>430</v>
      </c>
      <c r="H14" s="32">
        <f>IF(F14="USD",VLOOKUP(A14,'FOREX CONV'!$A$2:$F$871,2,FALSE),IF(F14="GBP",VLOOKUP(A14,'FOREX CONV'!$A$2:$F$871,3,FALSE),IF(F14="EUR",VLOOKUP(A14,'FOREX CONV'!$A$2:$F$871,4,FALSE),IF(F14="YEN",VLOOKUP(A14,'FOREX CONV'!$A$2:$F$871,5,FALSE),1))))</f>
        <v>61.613500000000002</v>
      </c>
      <c r="I14" s="33">
        <f t="shared" si="0"/>
        <v>26493.805</v>
      </c>
      <c r="J14" t="str">
        <f>VLOOKUP(C14,'REGION CLASSIFICATION'!$A$2:$B$67,2,FALSE)</f>
        <v>MENA</v>
      </c>
    </row>
    <row r="15" spans="1:10" ht="15" customHeight="1" x14ac:dyDescent="0.35">
      <c r="A15" s="13">
        <v>42034</v>
      </c>
      <c r="B15" s="2" t="s">
        <v>11</v>
      </c>
      <c r="C15" s="7" t="s">
        <v>65</v>
      </c>
      <c r="D15" s="7">
        <v>0.9</v>
      </c>
      <c r="E15" s="7" t="s">
        <v>69</v>
      </c>
      <c r="F15" t="s">
        <v>10</v>
      </c>
      <c r="G15" s="7">
        <v>495</v>
      </c>
      <c r="H15" s="32">
        <f>IF(F15="USD",VLOOKUP(A15,'FOREX CONV'!$A$2:$F$871,2,FALSE),IF(F15="GBP",VLOOKUP(A15,'FOREX CONV'!$A$2:$F$871,3,FALSE),IF(F15="EUR",VLOOKUP(A15,'FOREX CONV'!$A$2:$F$871,4,FALSE),IF(F15="YEN",VLOOKUP(A15,'FOREX CONV'!$A$2:$F$871,5,FALSE),1))))</f>
        <v>61.7575</v>
      </c>
      <c r="I15" s="33">
        <f t="shared" si="0"/>
        <v>30569.962500000001</v>
      </c>
      <c r="J15" t="str">
        <f>VLOOKUP(C15,'REGION CLASSIFICATION'!$A$2:$B$67,2,FALSE)</f>
        <v>NORTH AMERICA</v>
      </c>
    </row>
    <row r="16" spans="1:10" ht="15" customHeight="1" x14ac:dyDescent="0.35">
      <c r="A16" s="13">
        <v>41828</v>
      </c>
      <c r="B16" s="2" t="s">
        <v>11</v>
      </c>
      <c r="C16" s="7" t="s">
        <v>44</v>
      </c>
      <c r="D16" s="7">
        <v>0.5</v>
      </c>
      <c r="E16" s="7" t="s">
        <v>9</v>
      </c>
      <c r="F16" t="s">
        <v>10</v>
      </c>
      <c r="G16" s="7">
        <v>500</v>
      </c>
      <c r="H16" s="32">
        <f>IF(F16="USD",VLOOKUP(A16,'FOREX CONV'!$A$2:$F$871,2,FALSE),IF(F16="GBP",VLOOKUP(A16,'FOREX CONV'!$A$2:$F$871,3,FALSE),IF(F16="EUR",VLOOKUP(A16,'FOREX CONV'!$A$2:$F$871,4,FALSE),IF(F16="YEN",VLOOKUP(A16,'FOREX CONV'!$A$2:$F$871,5,FALSE),1))))</f>
        <v>61.412300000000002</v>
      </c>
      <c r="I16" s="33">
        <f t="shared" si="0"/>
        <v>30706.15</v>
      </c>
      <c r="J16" t="str">
        <f>VLOOKUP(C16,'REGION CLASSIFICATION'!$A$2:$B$67,2,FALSE)</f>
        <v>LATAM</v>
      </c>
    </row>
    <row r="17" spans="1:10" ht="15" customHeight="1" x14ac:dyDescent="0.35">
      <c r="A17" s="13">
        <v>41776</v>
      </c>
      <c r="B17" s="2" t="s">
        <v>11</v>
      </c>
      <c r="C17" s="7" t="s">
        <v>71</v>
      </c>
      <c r="D17" s="8">
        <v>0.5</v>
      </c>
      <c r="E17" s="7" t="s">
        <v>9</v>
      </c>
      <c r="F17" t="s">
        <v>10</v>
      </c>
      <c r="G17" s="9">
        <v>500</v>
      </c>
      <c r="H17" s="32">
        <f>IF(F17="USD",VLOOKUP(A17,'FOREX CONV'!$A$2:$F$871,2,FALSE),IF(F17="GBP",VLOOKUP(A17,'FOREX CONV'!$A$2:$F$871,3,FALSE),IF(F17="EUR",VLOOKUP(A17,'FOREX CONV'!$A$2:$F$871,4,FALSE),IF(F17="YEN",VLOOKUP(A17,'FOREX CONV'!$A$2:$F$871,5,FALSE),1))))</f>
        <v>58.860999999999997</v>
      </c>
      <c r="I17" s="33">
        <f t="shared" si="0"/>
        <v>29430.5</v>
      </c>
      <c r="J17" t="str">
        <f>VLOOKUP(C17,'REGION CLASSIFICATION'!$A$2:$B$67,2,FALSE)</f>
        <v>APAC</v>
      </c>
    </row>
    <row r="18" spans="1:10" ht="15" customHeight="1" x14ac:dyDescent="0.35">
      <c r="A18" s="13">
        <v>41881</v>
      </c>
      <c r="B18" s="2" t="s">
        <v>11</v>
      </c>
      <c r="C18" s="7" t="s">
        <v>65</v>
      </c>
      <c r="D18" s="7">
        <v>1</v>
      </c>
      <c r="E18" s="7" t="s">
        <v>69</v>
      </c>
      <c r="F18" t="s">
        <v>10</v>
      </c>
      <c r="G18" s="7">
        <v>550</v>
      </c>
      <c r="H18" s="32">
        <f>IF(F18="USD",VLOOKUP(A18,'FOREX CONV'!$A$2:$F$871,2,FALSE),IF(F18="GBP",VLOOKUP(A18,'FOREX CONV'!$A$2:$F$871,3,FALSE),IF(F18="EUR",VLOOKUP(A18,'FOREX CONV'!$A$2:$F$871,4,FALSE),IF(F18="YEN",VLOOKUP(A18,'FOREX CONV'!$A$2:$F$871,5,FALSE),1))))</f>
        <v>60.474499999999999</v>
      </c>
      <c r="I18" s="33">
        <f t="shared" si="0"/>
        <v>33260.974999999999</v>
      </c>
      <c r="J18" t="str">
        <f>VLOOKUP(C18,'REGION CLASSIFICATION'!$A$2:$B$67,2,FALSE)</f>
        <v>NORTH AMERICA</v>
      </c>
    </row>
    <row r="19" spans="1:10" ht="15" customHeight="1" x14ac:dyDescent="0.35">
      <c r="A19" s="13">
        <v>41881</v>
      </c>
      <c r="B19" s="2" t="s">
        <v>13</v>
      </c>
      <c r="C19" s="7" t="s">
        <v>19</v>
      </c>
      <c r="D19" s="7">
        <v>3</v>
      </c>
      <c r="E19" s="7" t="s">
        <v>69</v>
      </c>
      <c r="F19" t="s">
        <v>10</v>
      </c>
      <c r="G19" s="7">
        <v>600</v>
      </c>
      <c r="H19" s="32">
        <f>IF(F19="USD",VLOOKUP(A19,'FOREX CONV'!$A$2:$F$871,2,FALSE),IF(F19="GBP",VLOOKUP(A19,'FOREX CONV'!$A$2:$F$871,3,FALSE),IF(F19="EUR",VLOOKUP(A19,'FOREX CONV'!$A$2:$F$871,4,FALSE),IF(F19="YEN",VLOOKUP(A19,'FOREX CONV'!$A$2:$F$871,5,FALSE),1))))</f>
        <v>60.474499999999999</v>
      </c>
      <c r="I19" s="33">
        <f t="shared" si="0"/>
        <v>36284.699999999997</v>
      </c>
      <c r="J19" t="str">
        <f>VLOOKUP(C19,'REGION CLASSIFICATION'!$A$2:$B$67,2,FALSE)</f>
        <v>NORTH AMERICA</v>
      </c>
    </row>
    <row r="20" spans="1:10" ht="15" customHeight="1" x14ac:dyDescent="0.35">
      <c r="A20" s="13">
        <v>41745</v>
      </c>
      <c r="B20" s="2" t="s">
        <v>25</v>
      </c>
      <c r="C20" s="7" t="s">
        <v>51</v>
      </c>
      <c r="D20" s="7">
        <v>5</v>
      </c>
      <c r="E20" s="7" t="s">
        <v>69</v>
      </c>
      <c r="F20" t="s">
        <v>10</v>
      </c>
      <c r="G20" s="7">
        <v>600</v>
      </c>
      <c r="H20" s="32">
        <f>IF(F20="USD",VLOOKUP(A20,'FOREX CONV'!$A$2:$F$871,2,FALSE),IF(F20="GBP",VLOOKUP(A20,'FOREX CONV'!$A$2:$F$871,3,FALSE),IF(F20="EUR",VLOOKUP(A20,'FOREX CONV'!$A$2:$F$871,4,FALSE),IF(F20="YEN",VLOOKUP(A20,'FOREX CONV'!$A$2:$F$871,5,FALSE),1))))</f>
        <v>60.226300000000002</v>
      </c>
      <c r="I20" s="33">
        <f t="shared" si="0"/>
        <v>36135.78</v>
      </c>
      <c r="J20" t="str">
        <f>VLOOKUP(C20,'REGION CLASSIFICATION'!$A$2:$B$67,2,FALSE)</f>
        <v>EU</v>
      </c>
    </row>
    <row r="21" spans="1:10" ht="15" customHeight="1" x14ac:dyDescent="0.35">
      <c r="A21" s="13">
        <v>41869</v>
      </c>
      <c r="B21" s="2" t="s">
        <v>25</v>
      </c>
      <c r="C21" s="7" t="s">
        <v>51</v>
      </c>
      <c r="D21" s="7">
        <v>5</v>
      </c>
      <c r="E21" s="7" t="s">
        <v>69</v>
      </c>
      <c r="F21" t="s">
        <v>10</v>
      </c>
      <c r="G21" s="7">
        <v>600</v>
      </c>
      <c r="H21" s="32">
        <f>IF(F21="USD",VLOOKUP(A21,'FOREX CONV'!$A$2:$F$871,2,FALSE),IF(F21="GBP",VLOOKUP(A21,'FOREX CONV'!$A$2:$F$871,3,FALSE),IF(F21="EUR",VLOOKUP(A21,'FOREX CONV'!$A$2:$F$871,4,FALSE),IF(F21="YEN",VLOOKUP(A21,'FOREX CONV'!$A$2:$F$871,5,FALSE),1))))</f>
        <v>61.058300000000003</v>
      </c>
      <c r="I21" s="33">
        <f t="shared" si="0"/>
        <v>36634.980000000003</v>
      </c>
      <c r="J21" t="str">
        <f>VLOOKUP(C21,'REGION CLASSIFICATION'!$A$2:$B$67,2,FALSE)</f>
        <v>EU</v>
      </c>
    </row>
    <row r="22" spans="1:10" ht="15" customHeight="1" x14ac:dyDescent="0.35">
      <c r="A22" s="13">
        <v>41841</v>
      </c>
      <c r="B22" s="2" t="s">
        <v>15</v>
      </c>
      <c r="C22" s="7" t="s">
        <v>50</v>
      </c>
      <c r="D22" s="8">
        <v>10</v>
      </c>
      <c r="E22" s="7" t="s">
        <v>9</v>
      </c>
      <c r="F22" t="s">
        <v>10</v>
      </c>
      <c r="G22" s="9">
        <v>700</v>
      </c>
      <c r="H22" s="32">
        <f>IF(F22="USD",VLOOKUP(A22,'FOREX CONV'!$A$2:$F$871,2,FALSE),IF(F22="GBP",VLOOKUP(A22,'FOREX CONV'!$A$2:$F$871,3,FALSE),IF(F22="EUR",VLOOKUP(A22,'FOREX CONV'!$A$2:$F$871,4,FALSE),IF(F22="YEN",VLOOKUP(A22,'FOREX CONV'!$A$2:$F$871,5,FALSE),1))))</f>
        <v>60.185299999999998</v>
      </c>
      <c r="I22" s="33">
        <f t="shared" si="0"/>
        <v>42129.71</v>
      </c>
      <c r="J22" t="str">
        <f>VLOOKUP(C22,'REGION CLASSIFICATION'!$A$2:$B$67,2,FALSE)</f>
        <v>EU</v>
      </c>
    </row>
    <row r="23" spans="1:10" ht="15" customHeight="1" x14ac:dyDescent="0.35">
      <c r="A23" s="13">
        <v>41786</v>
      </c>
      <c r="B23" s="2" t="s">
        <v>11</v>
      </c>
      <c r="C23" s="7" t="s">
        <v>56</v>
      </c>
      <c r="D23" s="7">
        <v>2</v>
      </c>
      <c r="E23" s="7" t="s">
        <v>69</v>
      </c>
      <c r="F23" t="s">
        <v>10</v>
      </c>
      <c r="G23" s="7">
        <v>700</v>
      </c>
      <c r="H23" s="32">
        <f>IF(F23="USD",VLOOKUP(A23,'FOREX CONV'!$A$2:$F$871,2,FALSE),IF(F23="GBP",VLOOKUP(A23,'FOREX CONV'!$A$2:$F$871,3,FALSE),IF(F23="EUR",VLOOKUP(A23,'FOREX CONV'!$A$2:$F$871,4,FALSE),IF(F23="YEN",VLOOKUP(A23,'FOREX CONV'!$A$2:$F$871,5,FALSE),1))))</f>
        <v>59.058500000000002</v>
      </c>
      <c r="I23" s="33">
        <f t="shared" si="0"/>
        <v>41340.950000000004</v>
      </c>
      <c r="J23" t="str">
        <f>VLOOKUP(C23,'REGION CLASSIFICATION'!$A$2:$B$67,2,FALSE)</f>
        <v>MENA</v>
      </c>
    </row>
    <row r="24" spans="1:10" ht="15" customHeight="1" x14ac:dyDescent="0.35">
      <c r="A24" s="13">
        <v>41844</v>
      </c>
      <c r="B24" s="2" t="s">
        <v>15</v>
      </c>
      <c r="C24" s="7" t="s">
        <v>56</v>
      </c>
      <c r="D24" s="8">
        <v>20</v>
      </c>
      <c r="E24" s="7" t="s">
        <v>9</v>
      </c>
      <c r="F24" t="s">
        <v>10</v>
      </c>
      <c r="G24" s="9">
        <v>860</v>
      </c>
      <c r="H24" s="32">
        <f>IF(F24="USD",VLOOKUP(A24,'FOREX CONV'!$A$2:$F$871,2,FALSE),IF(F24="GBP",VLOOKUP(A24,'FOREX CONV'!$A$2:$F$871,3,FALSE),IF(F24="EUR",VLOOKUP(A24,'FOREX CONV'!$A$2:$F$871,4,FALSE),IF(F24="YEN",VLOOKUP(A24,'FOREX CONV'!$A$2:$F$871,5,FALSE),1))))</f>
        <v>60.002000000000002</v>
      </c>
      <c r="I24" s="33">
        <f t="shared" si="0"/>
        <v>51601.72</v>
      </c>
      <c r="J24" t="str">
        <f>VLOOKUP(C24,'REGION CLASSIFICATION'!$A$2:$B$67,2,FALSE)</f>
        <v>MENA</v>
      </c>
    </row>
    <row r="25" spans="1:10" ht="15" customHeight="1" x14ac:dyDescent="0.35">
      <c r="A25" s="13">
        <v>41841</v>
      </c>
      <c r="B25" s="2" t="s">
        <v>13</v>
      </c>
      <c r="C25" s="7" t="s">
        <v>64</v>
      </c>
      <c r="D25" s="8">
        <v>3</v>
      </c>
      <c r="E25" s="7" t="s">
        <v>9</v>
      </c>
      <c r="F25" t="s">
        <v>10</v>
      </c>
      <c r="G25" s="9">
        <v>900</v>
      </c>
      <c r="H25" s="32">
        <f>IF(F25="USD",VLOOKUP(A25,'FOREX CONV'!$A$2:$F$871,2,FALSE),IF(F25="GBP",VLOOKUP(A25,'FOREX CONV'!$A$2:$F$871,3,FALSE),IF(F25="EUR",VLOOKUP(A25,'FOREX CONV'!$A$2:$F$871,4,FALSE),IF(F25="YEN",VLOOKUP(A25,'FOREX CONV'!$A$2:$F$871,5,FALSE),1))))</f>
        <v>60.185299999999998</v>
      </c>
      <c r="I25" s="33">
        <f t="shared" si="0"/>
        <v>54166.77</v>
      </c>
      <c r="J25" t="str">
        <f>VLOOKUP(C25,'REGION CLASSIFICATION'!$A$2:$B$67,2,FALSE)</f>
        <v>EU</v>
      </c>
    </row>
    <row r="26" spans="1:10" ht="15" customHeight="1" x14ac:dyDescent="0.35">
      <c r="A26" s="13">
        <v>41749</v>
      </c>
      <c r="B26" s="2" t="s">
        <v>25</v>
      </c>
      <c r="C26" s="7" t="s">
        <v>51</v>
      </c>
      <c r="D26" s="8">
        <v>6</v>
      </c>
      <c r="E26" s="7" t="s">
        <v>9</v>
      </c>
      <c r="F26" t="s">
        <v>10</v>
      </c>
      <c r="G26" s="9">
        <v>900</v>
      </c>
      <c r="H26" s="32">
        <f>IF(F26="USD",VLOOKUP(A26,'FOREX CONV'!$A$2:$F$871,2,FALSE),IF(F26="GBP",VLOOKUP(A26,'FOREX CONV'!$A$2:$F$871,3,FALSE),IF(F26="EUR",VLOOKUP(A26,'FOREX CONV'!$A$2:$F$871,4,FALSE),IF(F26="YEN",VLOOKUP(A26,'FOREX CONV'!$A$2:$F$871,5,FALSE),1))))</f>
        <v>60.380499999999998</v>
      </c>
      <c r="I26" s="33">
        <f t="shared" si="0"/>
        <v>54342.45</v>
      </c>
      <c r="J26" t="str">
        <f>VLOOKUP(C26,'REGION CLASSIFICATION'!$A$2:$B$67,2,FALSE)</f>
        <v>EU</v>
      </c>
    </row>
    <row r="27" spans="1:10" ht="15" customHeight="1" x14ac:dyDescent="0.35">
      <c r="A27" s="13">
        <v>41912</v>
      </c>
      <c r="B27" s="2" t="s">
        <v>11</v>
      </c>
      <c r="C27" s="7" t="s">
        <v>65</v>
      </c>
      <c r="D27" s="7">
        <v>2</v>
      </c>
      <c r="E27" s="7" t="s">
        <v>69</v>
      </c>
      <c r="F27" t="s">
        <v>10</v>
      </c>
      <c r="G27" s="7">
        <v>900</v>
      </c>
      <c r="H27" s="32">
        <f>IF(F27="USD",VLOOKUP(A27,'FOREX CONV'!$A$2:$F$871,2,FALSE),IF(F27="GBP",VLOOKUP(A27,'FOREX CONV'!$A$2:$F$871,3,FALSE),IF(F27="EUR",VLOOKUP(A27,'FOREX CONV'!$A$2:$F$871,4,FALSE),IF(F27="YEN",VLOOKUP(A27,'FOREX CONV'!$A$2:$F$871,5,FALSE),1))))</f>
        <v>61.613500000000002</v>
      </c>
      <c r="I27" s="33">
        <f t="shared" si="0"/>
        <v>55452.15</v>
      </c>
      <c r="J27" t="str">
        <f>VLOOKUP(C27,'REGION CLASSIFICATION'!$A$2:$B$67,2,FALSE)</f>
        <v>NORTH AMERICA</v>
      </c>
    </row>
    <row r="28" spans="1:10" ht="15" customHeight="1" x14ac:dyDescent="0.35">
      <c r="A28" s="13">
        <v>41934</v>
      </c>
      <c r="B28" s="2" t="s">
        <v>11</v>
      </c>
      <c r="C28" s="7" t="s">
        <v>44</v>
      </c>
      <c r="D28" s="8">
        <v>3</v>
      </c>
      <c r="E28" s="7" t="s">
        <v>9</v>
      </c>
      <c r="F28" t="s">
        <v>10</v>
      </c>
      <c r="G28" s="9">
        <v>990</v>
      </c>
      <c r="H28" s="32">
        <f>IF(F28="USD",VLOOKUP(A28,'FOREX CONV'!$A$2:$F$871,2,FALSE),IF(F28="GBP",VLOOKUP(A28,'FOREX CONV'!$A$2:$F$871,3,FALSE),IF(F28="EUR",VLOOKUP(A28,'FOREX CONV'!$A$2:$F$871,4,FALSE),IF(F28="YEN",VLOOKUP(A28,'FOREX CONV'!$A$2:$F$871,5,FALSE),1))))</f>
        <v>61.235500000000002</v>
      </c>
      <c r="I28" s="33">
        <f t="shared" si="0"/>
        <v>60623.145000000004</v>
      </c>
      <c r="J28" t="str">
        <f>VLOOKUP(C28,'REGION CLASSIFICATION'!$A$2:$B$67,2,FALSE)</f>
        <v>LATAM</v>
      </c>
    </row>
    <row r="29" spans="1:10" ht="15" customHeight="1" x14ac:dyDescent="0.35">
      <c r="A29" s="13">
        <v>42105</v>
      </c>
      <c r="B29" s="2" t="s">
        <v>13</v>
      </c>
      <c r="C29" s="7" t="s">
        <v>19</v>
      </c>
      <c r="D29" s="7">
        <v>5</v>
      </c>
      <c r="E29" s="7" t="s">
        <v>69</v>
      </c>
      <c r="F29" t="s">
        <v>10</v>
      </c>
      <c r="G29" s="10">
        <v>1000</v>
      </c>
      <c r="H29" s="32">
        <f>IF(F29="USD",VLOOKUP(A29,'FOREX CONV'!$A$2:$F$871,2,FALSE),IF(F29="GBP",VLOOKUP(A29,'FOREX CONV'!$A$2:$F$871,3,FALSE),IF(F29="EUR",VLOOKUP(A29,'FOREX CONV'!$A$2:$F$871,4,FALSE),IF(F29="YEN",VLOOKUP(A29,'FOREX CONV'!$A$2:$F$871,5,FALSE),1))))</f>
        <v>65.567999999999998</v>
      </c>
      <c r="I29" s="33">
        <f t="shared" si="0"/>
        <v>65568</v>
      </c>
      <c r="J29" t="str">
        <f>VLOOKUP(C29,'REGION CLASSIFICATION'!$A$2:$B$67,2,FALSE)</f>
        <v>NORTH AMERICA</v>
      </c>
    </row>
    <row r="30" spans="1:10" ht="15" customHeight="1" x14ac:dyDescent="0.35">
      <c r="A30" s="13">
        <v>41759</v>
      </c>
      <c r="B30" s="2" t="s">
        <v>13</v>
      </c>
      <c r="C30" s="7" t="s">
        <v>19</v>
      </c>
      <c r="D30" s="8">
        <v>6</v>
      </c>
      <c r="E30" s="7" t="s">
        <v>9</v>
      </c>
      <c r="F30" t="s">
        <v>10</v>
      </c>
      <c r="G30" s="9">
        <v>1200</v>
      </c>
      <c r="H30" s="32">
        <f>IF(F30="USD",VLOOKUP(A30,'FOREX CONV'!$A$2:$F$871,2,FALSE),IF(F30="GBP",VLOOKUP(A30,'FOREX CONV'!$A$2:$F$871,3,FALSE),IF(F30="EUR",VLOOKUP(A30,'FOREX CONV'!$A$2:$F$871,4,FALSE),IF(F30="YEN",VLOOKUP(A30,'FOREX CONV'!$A$2:$F$871,5,FALSE),1))))</f>
        <v>60.337499999999999</v>
      </c>
      <c r="I30" s="33">
        <f t="shared" si="0"/>
        <v>72405</v>
      </c>
      <c r="J30" t="str">
        <f>VLOOKUP(C30,'REGION CLASSIFICATION'!$A$2:$B$67,2,FALSE)</f>
        <v>NORTH AMERICA</v>
      </c>
    </row>
    <row r="31" spans="1:10" ht="15" customHeight="1" x14ac:dyDescent="0.35">
      <c r="A31" s="13">
        <v>41973</v>
      </c>
      <c r="B31" s="2" t="s">
        <v>13</v>
      </c>
      <c r="C31" s="7" t="s">
        <v>19</v>
      </c>
      <c r="D31" s="7">
        <v>6</v>
      </c>
      <c r="E31" s="7" t="s">
        <v>9</v>
      </c>
      <c r="F31" t="s">
        <v>10</v>
      </c>
      <c r="G31" s="10">
        <v>1200</v>
      </c>
      <c r="H31" s="32">
        <f>IF(F31="USD",VLOOKUP(A31,'FOREX CONV'!$A$2:$F$871,2,FALSE),IF(F31="GBP",VLOOKUP(A31,'FOREX CONV'!$A$2:$F$871,3,FALSE),IF(F31="EUR",VLOOKUP(A31,'FOREX CONV'!$A$2:$F$871,4,FALSE),IF(F31="YEN",VLOOKUP(A31,'FOREX CONV'!$A$2:$F$871,5,FALSE),1))))</f>
        <v>61.973599999999998</v>
      </c>
      <c r="I31" s="33">
        <f t="shared" si="0"/>
        <v>74368.319999999992</v>
      </c>
      <c r="J31" t="str">
        <f>VLOOKUP(C31,'REGION CLASSIFICATION'!$A$2:$B$67,2,FALSE)</f>
        <v>NORTH AMERICA</v>
      </c>
    </row>
    <row r="32" spans="1:10" ht="15" customHeight="1" x14ac:dyDescent="0.35">
      <c r="A32" s="13">
        <v>42033</v>
      </c>
      <c r="B32" s="2" t="s">
        <v>7</v>
      </c>
      <c r="C32" s="7" t="s">
        <v>62</v>
      </c>
      <c r="D32" s="7">
        <v>25</v>
      </c>
      <c r="E32" s="7" t="s">
        <v>69</v>
      </c>
      <c r="F32" t="s">
        <v>10</v>
      </c>
      <c r="G32" s="10">
        <v>1250</v>
      </c>
      <c r="H32" s="32">
        <f>IF(F32="USD",VLOOKUP(A32,'FOREX CONV'!$A$2:$F$871,2,FALSE),IF(F32="GBP",VLOOKUP(A32,'FOREX CONV'!$A$2:$F$871,3,FALSE),IF(F32="EUR",VLOOKUP(A32,'FOREX CONV'!$A$2:$F$871,4,FALSE),IF(F32="YEN",VLOOKUP(A32,'FOREX CONV'!$A$2:$F$871,5,FALSE),1))))</f>
        <v>61.4998</v>
      </c>
      <c r="I32" s="33">
        <f t="shared" si="0"/>
        <v>76874.75</v>
      </c>
      <c r="J32" t="str">
        <f>VLOOKUP(C32,'REGION CLASSIFICATION'!$A$2:$B$67,2,FALSE)</f>
        <v>EU</v>
      </c>
    </row>
    <row r="33" spans="1:10" ht="15" customHeight="1" x14ac:dyDescent="0.35">
      <c r="A33" s="13">
        <v>42033</v>
      </c>
      <c r="B33" s="2" t="s">
        <v>25</v>
      </c>
      <c r="C33" s="7" t="s">
        <v>65</v>
      </c>
      <c r="D33" s="8">
        <v>5</v>
      </c>
      <c r="E33" s="7" t="s">
        <v>9</v>
      </c>
      <c r="F33" t="s">
        <v>10</v>
      </c>
      <c r="G33" s="9">
        <v>1250</v>
      </c>
      <c r="H33" s="32">
        <f>IF(F33="USD",VLOOKUP(A33,'FOREX CONV'!$A$2:$F$871,2,FALSE),IF(F33="GBP",VLOOKUP(A33,'FOREX CONV'!$A$2:$F$871,3,FALSE),IF(F33="EUR",VLOOKUP(A33,'FOREX CONV'!$A$2:$F$871,4,FALSE),IF(F33="YEN",VLOOKUP(A33,'FOREX CONV'!$A$2:$F$871,5,FALSE),1))))</f>
        <v>61.4998</v>
      </c>
      <c r="I33" s="33">
        <f t="shared" si="0"/>
        <v>76874.75</v>
      </c>
      <c r="J33" t="str">
        <f>VLOOKUP(C33,'REGION CLASSIFICATION'!$A$2:$B$67,2,FALSE)</f>
        <v>NORTH AMERICA</v>
      </c>
    </row>
    <row r="34" spans="1:10" ht="15" customHeight="1" x14ac:dyDescent="0.35">
      <c r="A34" s="13">
        <v>42033</v>
      </c>
      <c r="B34" s="2" t="s">
        <v>25</v>
      </c>
      <c r="C34" s="7" t="s">
        <v>29</v>
      </c>
      <c r="D34" s="7">
        <v>10</v>
      </c>
      <c r="E34" s="7" t="s">
        <v>69</v>
      </c>
      <c r="F34" t="s">
        <v>10</v>
      </c>
      <c r="G34" s="10">
        <v>1300</v>
      </c>
      <c r="H34" s="32">
        <f>IF(F34="USD",VLOOKUP(A34,'FOREX CONV'!$A$2:$F$871,2,FALSE),IF(F34="GBP",VLOOKUP(A34,'FOREX CONV'!$A$2:$F$871,3,FALSE),IF(F34="EUR",VLOOKUP(A34,'FOREX CONV'!$A$2:$F$871,4,FALSE),IF(F34="YEN",VLOOKUP(A34,'FOREX CONV'!$A$2:$F$871,5,FALSE),1))))</f>
        <v>61.4998</v>
      </c>
      <c r="I34" s="33">
        <f t="shared" si="0"/>
        <v>79949.740000000005</v>
      </c>
      <c r="J34" t="str">
        <f>VLOOKUP(C34,'REGION CLASSIFICATION'!$A$2:$B$67,2,FALSE)</f>
        <v>EU</v>
      </c>
    </row>
    <row r="35" spans="1:10" ht="15" customHeight="1" x14ac:dyDescent="0.35">
      <c r="A35" s="13">
        <v>41779</v>
      </c>
      <c r="B35" s="2" t="s">
        <v>13</v>
      </c>
      <c r="C35" s="7" t="s">
        <v>19</v>
      </c>
      <c r="D35" s="7">
        <v>7</v>
      </c>
      <c r="E35" s="7" t="s">
        <v>69</v>
      </c>
      <c r="F35" t="s">
        <v>10</v>
      </c>
      <c r="G35" s="10">
        <v>1400</v>
      </c>
      <c r="H35" s="32">
        <f>IF(F35="USD",VLOOKUP(A35,'FOREX CONV'!$A$2:$F$871,2,FALSE),IF(F35="GBP",VLOOKUP(A35,'FOREX CONV'!$A$2:$F$871,3,FALSE),IF(F35="EUR",VLOOKUP(A35,'FOREX CONV'!$A$2:$F$871,4,FALSE),IF(F35="YEN",VLOOKUP(A35,'FOREX CONV'!$A$2:$F$871,5,FALSE),1))))</f>
        <v>58.7455</v>
      </c>
      <c r="I35" s="33">
        <f t="shared" si="0"/>
        <v>82243.7</v>
      </c>
      <c r="J35" t="str">
        <f>VLOOKUP(C35,'REGION CLASSIFICATION'!$A$2:$B$67,2,FALSE)</f>
        <v>NORTH AMERICA</v>
      </c>
    </row>
    <row r="36" spans="1:10" ht="15" customHeight="1" x14ac:dyDescent="0.35">
      <c r="A36" s="13">
        <v>41743</v>
      </c>
      <c r="B36" s="2" t="s">
        <v>13</v>
      </c>
      <c r="C36" s="7" t="s">
        <v>19</v>
      </c>
      <c r="D36" s="7">
        <v>7</v>
      </c>
      <c r="E36" s="7" t="s">
        <v>69</v>
      </c>
      <c r="F36" t="s">
        <v>10</v>
      </c>
      <c r="G36" s="10">
        <v>1400</v>
      </c>
      <c r="H36" s="32">
        <f>IF(F36="USD",VLOOKUP(A36,'FOREX CONV'!$A$2:$F$871,2,FALSE),IF(F36="GBP",VLOOKUP(A36,'FOREX CONV'!$A$2:$F$871,3,FALSE),IF(F36="EUR",VLOOKUP(A36,'FOREX CONV'!$A$2:$F$871,4,FALSE),IF(F36="YEN",VLOOKUP(A36,'FOREX CONV'!$A$2:$F$871,5,FALSE),1))))</f>
        <v>61.877099999999999</v>
      </c>
      <c r="I36" s="33">
        <f t="shared" si="0"/>
        <v>86627.94</v>
      </c>
      <c r="J36" t="str">
        <f>VLOOKUP(C36,'REGION CLASSIFICATION'!$A$2:$B$67,2,FALSE)</f>
        <v>NORTH AMERICA</v>
      </c>
    </row>
    <row r="37" spans="1:10" ht="15" customHeight="1" x14ac:dyDescent="0.35">
      <c r="A37" s="13">
        <v>42105</v>
      </c>
      <c r="B37" s="2" t="s">
        <v>11</v>
      </c>
      <c r="C37" s="7" t="s">
        <v>18</v>
      </c>
      <c r="D37" s="7">
        <v>3</v>
      </c>
      <c r="E37" s="7" t="s">
        <v>69</v>
      </c>
      <c r="F37" t="s">
        <v>10</v>
      </c>
      <c r="G37" s="10">
        <v>1500</v>
      </c>
      <c r="H37" s="32">
        <f>IF(F37="USD",VLOOKUP(A37,'FOREX CONV'!$A$2:$F$871,2,FALSE),IF(F37="GBP",VLOOKUP(A37,'FOREX CONV'!$A$2:$F$871,3,FALSE),IF(F37="EUR",VLOOKUP(A37,'FOREX CONV'!$A$2:$F$871,4,FALSE),IF(F37="YEN",VLOOKUP(A37,'FOREX CONV'!$A$2:$F$871,5,FALSE),1))))</f>
        <v>65.567999999999998</v>
      </c>
      <c r="I37" s="33">
        <f t="shared" si="0"/>
        <v>98352</v>
      </c>
      <c r="J37" t="str">
        <f>VLOOKUP(C37,'REGION CLASSIFICATION'!$A$2:$B$67,2,FALSE)</f>
        <v>EU</v>
      </c>
    </row>
    <row r="38" spans="1:10" ht="15" customHeight="1" x14ac:dyDescent="0.35">
      <c r="A38" s="13">
        <v>41933</v>
      </c>
      <c r="B38" s="2" t="s">
        <v>13</v>
      </c>
      <c r="C38" s="7" t="s">
        <v>19</v>
      </c>
      <c r="D38" s="7">
        <v>8</v>
      </c>
      <c r="E38" s="7" t="s">
        <v>69</v>
      </c>
      <c r="F38" t="s">
        <v>10</v>
      </c>
      <c r="G38" s="10">
        <v>1600</v>
      </c>
      <c r="H38" s="32">
        <f>IF(F38="USD",VLOOKUP(A38,'FOREX CONV'!$A$2:$F$871,2,FALSE),IF(F38="GBP",VLOOKUP(A38,'FOREX CONV'!$A$2:$F$871,3,FALSE),IF(F38="EUR",VLOOKUP(A38,'FOREX CONV'!$A$2:$F$871,4,FALSE),IF(F38="YEN",VLOOKUP(A38,'FOREX CONV'!$A$2:$F$871,5,FALSE),1))))</f>
        <v>61.296700000000001</v>
      </c>
      <c r="I38" s="33">
        <f t="shared" si="0"/>
        <v>98074.72</v>
      </c>
      <c r="J38" t="str">
        <f>VLOOKUP(C38,'REGION CLASSIFICATION'!$A$2:$B$67,2,FALSE)</f>
        <v>NORTH AMERICA</v>
      </c>
    </row>
    <row r="39" spans="1:10" ht="15" customHeight="1" x14ac:dyDescent="0.35">
      <c r="A39" s="13">
        <v>41912</v>
      </c>
      <c r="B39" s="2" t="s">
        <v>11</v>
      </c>
      <c r="C39" s="7" t="s">
        <v>63</v>
      </c>
      <c r="D39" s="8">
        <v>5</v>
      </c>
      <c r="E39" s="7" t="s">
        <v>9</v>
      </c>
      <c r="F39" t="s">
        <v>10</v>
      </c>
      <c r="G39" s="9">
        <v>1750</v>
      </c>
      <c r="H39" s="32">
        <f>IF(F39="USD",VLOOKUP(A39,'FOREX CONV'!$A$2:$F$871,2,FALSE),IF(F39="GBP",VLOOKUP(A39,'FOREX CONV'!$A$2:$F$871,3,FALSE),IF(F39="EUR",VLOOKUP(A39,'FOREX CONV'!$A$2:$F$871,4,FALSE),IF(F39="YEN",VLOOKUP(A39,'FOREX CONV'!$A$2:$F$871,5,FALSE),1))))</f>
        <v>61.613500000000002</v>
      </c>
      <c r="I39" s="33">
        <f t="shared" si="0"/>
        <v>107823.625</v>
      </c>
      <c r="J39" t="str">
        <f>VLOOKUP(C39,'REGION CLASSIFICATION'!$A$2:$B$67,2,FALSE)</f>
        <v>EU</v>
      </c>
    </row>
    <row r="40" spans="1:10" ht="15" customHeight="1" x14ac:dyDescent="0.35">
      <c r="A40" s="13">
        <v>41848</v>
      </c>
      <c r="B40" s="2" t="s">
        <v>15</v>
      </c>
      <c r="C40" s="7" t="s">
        <v>62</v>
      </c>
      <c r="D40" s="7">
        <v>25</v>
      </c>
      <c r="E40" s="7" t="s">
        <v>69</v>
      </c>
      <c r="F40" t="s">
        <v>10</v>
      </c>
      <c r="G40" s="10">
        <v>1875</v>
      </c>
      <c r="H40" s="32">
        <f>IF(F40="USD",VLOOKUP(A40,'FOREX CONV'!$A$2:$F$871,2,FALSE),IF(F40="GBP",VLOOKUP(A40,'FOREX CONV'!$A$2:$F$871,3,FALSE),IF(F40="EUR",VLOOKUP(A40,'FOREX CONV'!$A$2:$F$871,4,FALSE),IF(F40="YEN",VLOOKUP(A40,'FOREX CONV'!$A$2:$F$871,5,FALSE),1))))</f>
        <v>60.101300000000002</v>
      </c>
      <c r="I40" s="33">
        <f t="shared" si="0"/>
        <v>112689.9375</v>
      </c>
      <c r="J40" t="str">
        <f>VLOOKUP(C40,'REGION CLASSIFICATION'!$A$2:$B$67,2,FALSE)</f>
        <v>EU</v>
      </c>
    </row>
    <row r="41" spans="1:10" ht="15" customHeight="1" x14ac:dyDescent="0.35">
      <c r="A41" s="13">
        <v>41947</v>
      </c>
      <c r="B41" s="2" t="s">
        <v>15</v>
      </c>
      <c r="C41" s="7" t="s">
        <v>62</v>
      </c>
      <c r="D41" s="7">
        <v>25</v>
      </c>
      <c r="E41" s="7" t="s">
        <v>9</v>
      </c>
      <c r="F41" t="s">
        <v>10</v>
      </c>
      <c r="G41" s="10">
        <v>1875</v>
      </c>
      <c r="H41" s="32">
        <f>IF(F41="USD",VLOOKUP(A41,'FOREX CONV'!$A$2:$F$871,2,FALSE),IF(F41="GBP",VLOOKUP(A41,'FOREX CONV'!$A$2:$F$871,3,FALSE),IF(F41="EUR",VLOOKUP(A41,'FOREX CONV'!$A$2:$F$871,4,FALSE),IF(F41="YEN",VLOOKUP(A41,'FOREX CONV'!$A$2:$F$871,5,FALSE),1))))</f>
        <v>60.267000000000003</v>
      </c>
      <c r="I41" s="33">
        <f t="shared" si="0"/>
        <v>113000.625</v>
      </c>
      <c r="J41" t="str">
        <f>VLOOKUP(C41,'REGION CLASSIFICATION'!$A$2:$B$67,2,FALSE)</f>
        <v>EU</v>
      </c>
    </row>
    <row r="42" spans="1:10" ht="15" customHeight="1" x14ac:dyDescent="0.35">
      <c r="A42" s="13">
        <v>41801</v>
      </c>
      <c r="B42" s="2" t="s">
        <v>11</v>
      </c>
      <c r="C42" s="7" t="s">
        <v>66</v>
      </c>
      <c r="D42" s="7">
        <v>4</v>
      </c>
      <c r="E42" s="7" t="s">
        <v>69</v>
      </c>
      <c r="F42" t="s">
        <v>10</v>
      </c>
      <c r="G42" s="10">
        <v>1920</v>
      </c>
      <c r="H42" s="32">
        <f>IF(F42="USD",VLOOKUP(A42,'FOREX CONV'!$A$2:$F$871,2,FALSE),IF(F42="GBP",VLOOKUP(A42,'FOREX CONV'!$A$2:$F$871,3,FALSE),IF(F42="EUR",VLOOKUP(A42,'FOREX CONV'!$A$2:$F$871,4,FALSE),IF(F42="YEN",VLOOKUP(A42,'FOREX CONV'!$A$2:$F$871,5,FALSE),1))))</f>
        <v>61.335999999999999</v>
      </c>
      <c r="I42" s="33">
        <f t="shared" si="0"/>
        <v>117765.12</v>
      </c>
      <c r="J42" t="str">
        <f>VLOOKUP(C42,'REGION CLASSIFICATION'!$A$2:$B$67,2,FALSE)</f>
        <v>MENA</v>
      </c>
    </row>
    <row r="43" spans="1:10" ht="15" customHeight="1" x14ac:dyDescent="0.35">
      <c r="A43" s="13">
        <v>42063</v>
      </c>
      <c r="B43" s="2" t="s">
        <v>11</v>
      </c>
      <c r="C43" s="7" t="s">
        <v>65</v>
      </c>
      <c r="D43" s="8">
        <v>4</v>
      </c>
      <c r="E43" s="7" t="s">
        <v>9</v>
      </c>
      <c r="F43" t="s">
        <v>10</v>
      </c>
      <c r="G43" s="9">
        <v>2000</v>
      </c>
      <c r="H43" s="32">
        <f>IF(F43="USD",VLOOKUP(A43,'FOREX CONV'!$A$2:$F$871,2,FALSE),IF(F43="GBP",VLOOKUP(A43,'FOREX CONV'!$A$2:$F$871,3,FALSE),IF(F43="EUR",VLOOKUP(A43,'FOREX CONV'!$A$2:$F$871,4,FALSE),IF(F43="YEN",VLOOKUP(A43,'FOREX CONV'!$A$2:$F$871,5,FALSE),1))))</f>
        <v>61.790799999999997</v>
      </c>
      <c r="I43" s="33">
        <f t="shared" si="0"/>
        <v>123581.59999999999</v>
      </c>
      <c r="J43" t="str">
        <f>VLOOKUP(C43,'REGION CLASSIFICATION'!$A$2:$B$67,2,FALSE)</f>
        <v>NORTH AMERICA</v>
      </c>
    </row>
    <row r="44" spans="1:10" ht="15" customHeight="1" x14ac:dyDescent="0.35">
      <c r="A44" s="13">
        <v>41973</v>
      </c>
      <c r="B44" s="2" t="s">
        <v>7</v>
      </c>
      <c r="C44" s="7" t="s">
        <v>41</v>
      </c>
      <c r="D44" s="8">
        <v>50</v>
      </c>
      <c r="E44" s="7" t="s">
        <v>9</v>
      </c>
      <c r="F44" t="s">
        <v>10</v>
      </c>
      <c r="G44" s="9">
        <v>2150</v>
      </c>
      <c r="H44" s="32">
        <f>IF(F44="USD",VLOOKUP(A44,'FOREX CONV'!$A$2:$F$871,2,FALSE),IF(F44="GBP",VLOOKUP(A44,'FOREX CONV'!$A$2:$F$871,3,FALSE),IF(F44="EUR",VLOOKUP(A44,'FOREX CONV'!$A$2:$F$871,4,FALSE),IF(F44="YEN",VLOOKUP(A44,'FOREX CONV'!$A$2:$F$871,5,FALSE),1))))</f>
        <v>61.973599999999998</v>
      </c>
      <c r="I44" s="33">
        <f t="shared" si="0"/>
        <v>133243.24</v>
      </c>
      <c r="J44" t="str">
        <f>VLOOKUP(C44,'REGION CLASSIFICATION'!$A$2:$B$67,2,FALSE)</f>
        <v>EU</v>
      </c>
    </row>
    <row r="45" spans="1:10" ht="15" customHeight="1" x14ac:dyDescent="0.35">
      <c r="A45" s="13">
        <v>41752</v>
      </c>
      <c r="B45" s="2" t="s">
        <v>25</v>
      </c>
      <c r="C45" s="7" t="s">
        <v>29</v>
      </c>
      <c r="D45" s="7">
        <v>5</v>
      </c>
      <c r="E45" s="7" t="s">
        <v>69</v>
      </c>
      <c r="F45" t="s">
        <v>10</v>
      </c>
      <c r="G45" s="10">
        <v>2350</v>
      </c>
      <c r="H45" s="32">
        <f>IF(F45="USD",VLOOKUP(A45,'FOREX CONV'!$A$2:$F$871,2,FALSE),IF(F45="GBP",VLOOKUP(A45,'FOREX CONV'!$A$2:$F$871,3,FALSE),IF(F45="EUR",VLOOKUP(A45,'FOREX CONV'!$A$2:$F$871,4,FALSE),IF(F45="YEN",VLOOKUP(A45,'FOREX CONV'!$A$2:$F$871,5,FALSE),1))))</f>
        <v>61.068300000000001</v>
      </c>
      <c r="I45" s="33">
        <f t="shared" si="0"/>
        <v>143510.505</v>
      </c>
      <c r="J45" t="str">
        <f>VLOOKUP(C45,'REGION CLASSIFICATION'!$A$2:$B$67,2,FALSE)</f>
        <v>EU</v>
      </c>
    </row>
    <row r="46" spans="1:10" ht="15" customHeight="1" x14ac:dyDescent="0.35">
      <c r="A46" s="13">
        <v>41766</v>
      </c>
      <c r="B46" s="2" t="s">
        <v>13</v>
      </c>
      <c r="C46" s="7" t="s">
        <v>19</v>
      </c>
      <c r="D46" s="7">
        <v>12</v>
      </c>
      <c r="E46" s="7" t="s">
        <v>69</v>
      </c>
      <c r="F46" t="s">
        <v>10</v>
      </c>
      <c r="G46" s="10">
        <v>2400</v>
      </c>
      <c r="H46" s="32">
        <f>IF(F46="USD",VLOOKUP(A46,'FOREX CONV'!$A$2:$F$871,2,FALSE),IF(F46="GBP",VLOOKUP(A46,'FOREX CONV'!$A$2:$F$871,3,FALSE),IF(F46="EUR",VLOOKUP(A46,'FOREX CONV'!$A$2:$F$871,4,FALSE),IF(F46="YEN",VLOOKUP(A46,'FOREX CONV'!$A$2:$F$871,5,FALSE),1))))</f>
        <v>59.2973</v>
      </c>
      <c r="I46" s="33">
        <f t="shared" si="0"/>
        <v>142313.51999999999</v>
      </c>
      <c r="J46" t="str">
        <f>VLOOKUP(C46,'REGION CLASSIFICATION'!$A$2:$B$67,2,FALSE)</f>
        <v>NORTH AMERICA</v>
      </c>
    </row>
    <row r="47" spans="1:10" ht="15" customHeight="1" x14ac:dyDescent="0.35">
      <c r="A47" s="13">
        <v>41939</v>
      </c>
      <c r="B47" s="2" t="s">
        <v>13</v>
      </c>
      <c r="C47" s="7" t="s">
        <v>19</v>
      </c>
      <c r="D47" s="8">
        <v>12</v>
      </c>
      <c r="E47" s="7" t="s">
        <v>9</v>
      </c>
      <c r="F47" t="s">
        <v>10</v>
      </c>
      <c r="G47" s="9">
        <v>2400</v>
      </c>
      <c r="H47" s="32">
        <f>IF(F47="USD",VLOOKUP(A47,'FOREX CONV'!$A$2:$F$871,2,FALSE),IF(F47="GBP",VLOOKUP(A47,'FOREX CONV'!$A$2:$F$871,3,FALSE),IF(F47="EUR",VLOOKUP(A47,'FOREX CONV'!$A$2:$F$871,4,FALSE),IF(F47="YEN",VLOOKUP(A47,'FOREX CONV'!$A$2:$F$871,5,FALSE),1))))</f>
        <v>61.228999999999999</v>
      </c>
      <c r="I47" s="33">
        <f t="shared" si="0"/>
        <v>146949.6</v>
      </c>
      <c r="J47" t="str">
        <f>VLOOKUP(C47,'REGION CLASSIFICATION'!$A$2:$B$67,2,FALSE)</f>
        <v>NORTH AMERICA</v>
      </c>
    </row>
    <row r="48" spans="1:10" ht="15" customHeight="1" x14ac:dyDescent="0.35">
      <c r="A48" s="13">
        <v>42063</v>
      </c>
      <c r="B48" s="2" t="s">
        <v>11</v>
      </c>
      <c r="C48" s="7" t="s">
        <v>65</v>
      </c>
      <c r="D48" s="7">
        <v>5</v>
      </c>
      <c r="E48" s="7" t="s">
        <v>69</v>
      </c>
      <c r="F48" t="s">
        <v>10</v>
      </c>
      <c r="G48" s="10">
        <v>2500</v>
      </c>
      <c r="H48" s="32">
        <f>IF(F48="USD",VLOOKUP(A48,'FOREX CONV'!$A$2:$F$871,2,FALSE),IF(F48="GBP",VLOOKUP(A48,'FOREX CONV'!$A$2:$F$871,3,FALSE),IF(F48="EUR",VLOOKUP(A48,'FOREX CONV'!$A$2:$F$871,4,FALSE),IF(F48="YEN",VLOOKUP(A48,'FOREX CONV'!$A$2:$F$871,5,FALSE),1))))</f>
        <v>61.790799999999997</v>
      </c>
      <c r="I48" s="33">
        <f t="shared" si="0"/>
        <v>154477</v>
      </c>
      <c r="J48" t="str">
        <f>VLOOKUP(C48,'REGION CLASSIFICATION'!$A$2:$B$67,2,FALSE)</f>
        <v>NORTH AMERICA</v>
      </c>
    </row>
    <row r="49" spans="1:10" ht="15" customHeight="1" x14ac:dyDescent="0.35">
      <c r="A49" s="13">
        <v>42016</v>
      </c>
      <c r="B49" s="2" t="s">
        <v>11</v>
      </c>
      <c r="C49" s="7" t="s">
        <v>65</v>
      </c>
      <c r="D49" s="7">
        <v>5</v>
      </c>
      <c r="E49" s="7" t="s">
        <v>9</v>
      </c>
      <c r="F49" t="s">
        <v>10</v>
      </c>
      <c r="G49" s="10">
        <v>2500</v>
      </c>
      <c r="H49" s="32">
        <f>IF(F49="USD",VLOOKUP(A49,'FOREX CONV'!$A$2:$F$871,2,FALSE),IF(F49="GBP",VLOOKUP(A49,'FOREX CONV'!$A$2:$F$871,3,FALSE),IF(F49="EUR",VLOOKUP(A49,'FOREX CONV'!$A$2:$F$871,4,FALSE),IF(F49="YEN",VLOOKUP(A49,'FOREX CONV'!$A$2:$F$871,5,FALSE),1))))</f>
        <v>66.518000000000001</v>
      </c>
      <c r="I49" s="33">
        <f t="shared" si="0"/>
        <v>166295</v>
      </c>
      <c r="J49" t="str">
        <f>VLOOKUP(C49,'REGION CLASSIFICATION'!$A$2:$B$67,2,FALSE)</f>
        <v>NORTH AMERICA</v>
      </c>
    </row>
    <row r="50" spans="1:10" ht="15" customHeight="1" x14ac:dyDescent="0.35">
      <c r="A50" s="13">
        <v>41820</v>
      </c>
      <c r="B50" s="2" t="s">
        <v>11</v>
      </c>
      <c r="C50" s="7" t="s">
        <v>68</v>
      </c>
      <c r="D50" s="8">
        <v>6</v>
      </c>
      <c r="E50" s="7" t="s">
        <v>9</v>
      </c>
      <c r="F50" t="s">
        <v>10</v>
      </c>
      <c r="G50" s="9">
        <v>2520</v>
      </c>
      <c r="H50" s="32">
        <f>IF(F50="USD",VLOOKUP(A50,'FOREX CONV'!$A$2:$F$871,2,FALSE),IF(F50="GBP",VLOOKUP(A50,'FOREX CONV'!$A$2:$F$871,3,FALSE),IF(F50="EUR",VLOOKUP(A50,'FOREX CONV'!$A$2:$F$871,4,FALSE),IF(F50="YEN",VLOOKUP(A50,'FOREX CONV'!$A$2:$F$871,5,FALSE),1))))</f>
        <v>60.093299999999999</v>
      </c>
      <c r="I50" s="33">
        <f t="shared" si="0"/>
        <v>151435.11600000001</v>
      </c>
      <c r="J50" t="str">
        <f>VLOOKUP(C50,'REGION CLASSIFICATION'!$A$2:$B$67,2,FALSE)</f>
        <v>MENA</v>
      </c>
    </row>
    <row r="51" spans="1:10" ht="15" customHeight="1" x14ac:dyDescent="0.35">
      <c r="A51" s="13">
        <v>41943</v>
      </c>
      <c r="B51" s="2" t="s">
        <v>13</v>
      </c>
      <c r="C51" s="7" t="s">
        <v>38</v>
      </c>
      <c r="D51" s="7">
        <v>8.5</v>
      </c>
      <c r="E51" s="7" t="s">
        <v>69</v>
      </c>
      <c r="F51" t="s">
        <v>10</v>
      </c>
      <c r="G51" s="10">
        <v>2550</v>
      </c>
      <c r="H51" s="32">
        <f>IF(F51="USD",VLOOKUP(A51,'FOREX CONV'!$A$2:$F$871,2,FALSE),IF(F51="GBP",VLOOKUP(A51,'FOREX CONV'!$A$2:$F$871,3,FALSE),IF(F51="EUR",VLOOKUP(A51,'FOREX CONV'!$A$2:$F$871,4,FALSE),IF(F51="YEN",VLOOKUP(A51,'FOREX CONV'!$A$2:$F$871,5,FALSE),1))))</f>
        <v>61.408000000000001</v>
      </c>
      <c r="I51" s="33">
        <f t="shared" si="0"/>
        <v>156590.39999999999</v>
      </c>
      <c r="J51" t="str">
        <f>VLOOKUP(C51,'REGION CLASSIFICATION'!$A$2:$B$67,2,FALSE)</f>
        <v>MENA</v>
      </c>
    </row>
    <row r="52" spans="1:10" ht="15" customHeight="1" x14ac:dyDescent="0.35">
      <c r="A52" s="13">
        <v>41789</v>
      </c>
      <c r="B52" s="2" t="s">
        <v>25</v>
      </c>
      <c r="C52" s="7" t="s">
        <v>65</v>
      </c>
      <c r="D52" s="7">
        <v>23</v>
      </c>
      <c r="E52" s="7" t="s">
        <v>69</v>
      </c>
      <c r="F52" t="s">
        <v>10</v>
      </c>
      <c r="G52" s="10">
        <v>2587.5</v>
      </c>
      <c r="H52" s="32">
        <f>IF(F52="USD",VLOOKUP(A52,'FOREX CONV'!$A$2:$F$871,2,FALSE),IF(F52="GBP",VLOOKUP(A52,'FOREX CONV'!$A$2:$F$871,3,FALSE),IF(F52="EUR",VLOOKUP(A52,'FOREX CONV'!$A$2:$F$871,4,FALSE),IF(F52="YEN",VLOOKUP(A52,'FOREX CONV'!$A$2:$F$871,5,FALSE),1))))</f>
        <v>59.033499999999997</v>
      </c>
      <c r="I52" s="33">
        <f t="shared" si="0"/>
        <v>152749.18124999999</v>
      </c>
      <c r="J52" t="str">
        <f>VLOOKUP(C52,'REGION CLASSIFICATION'!$A$2:$B$67,2,FALSE)</f>
        <v>NORTH AMERICA</v>
      </c>
    </row>
    <row r="53" spans="1:10" ht="15" customHeight="1" x14ac:dyDescent="0.35">
      <c r="A53" s="13">
        <v>41899</v>
      </c>
      <c r="B53" s="2" t="s">
        <v>13</v>
      </c>
      <c r="C53" s="7" t="s">
        <v>62</v>
      </c>
      <c r="D53" s="8">
        <v>20</v>
      </c>
      <c r="E53" s="7" t="s">
        <v>9</v>
      </c>
      <c r="F53" t="s">
        <v>10</v>
      </c>
      <c r="G53" s="9">
        <v>2600</v>
      </c>
      <c r="H53" s="32">
        <f>IF(F53="USD",VLOOKUP(A53,'FOREX CONV'!$A$2:$F$871,2,FALSE),IF(F53="GBP",VLOOKUP(A53,'FOREX CONV'!$A$2:$F$871,3,FALSE),IF(F53="EUR",VLOOKUP(A53,'FOREX CONV'!$A$2:$F$871,4,FALSE),IF(F53="YEN",VLOOKUP(A53,'FOREX CONV'!$A$2:$F$871,5,FALSE),1))))</f>
        <v>60.954000000000001</v>
      </c>
      <c r="I53" s="33">
        <f t="shared" si="0"/>
        <v>158480.4</v>
      </c>
      <c r="J53" t="str">
        <f>VLOOKUP(C53,'REGION CLASSIFICATION'!$A$2:$B$67,2,FALSE)</f>
        <v>EU</v>
      </c>
    </row>
    <row r="54" spans="1:10" ht="15" customHeight="1" x14ac:dyDescent="0.35">
      <c r="A54" s="13">
        <v>41933</v>
      </c>
      <c r="B54" s="2" t="s">
        <v>13</v>
      </c>
      <c r="C54" s="7" t="s">
        <v>62</v>
      </c>
      <c r="D54" s="8">
        <v>20</v>
      </c>
      <c r="E54" s="7" t="s">
        <v>9</v>
      </c>
      <c r="F54" t="s">
        <v>10</v>
      </c>
      <c r="G54" s="9">
        <v>2600</v>
      </c>
      <c r="H54" s="32">
        <f>IF(F54="USD",VLOOKUP(A54,'FOREX CONV'!$A$2:$F$871,2,FALSE),IF(F54="GBP",VLOOKUP(A54,'FOREX CONV'!$A$2:$F$871,3,FALSE),IF(F54="EUR",VLOOKUP(A54,'FOREX CONV'!$A$2:$F$871,4,FALSE),IF(F54="YEN",VLOOKUP(A54,'FOREX CONV'!$A$2:$F$871,5,FALSE),1))))</f>
        <v>61.296700000000001</v>
      </c>
      <c r="I54" s="33">
        <f t="shared" si="0"/>
        <v>159371.42000000001</v>
      </c>
      <c r="J54" t="str">
        <f>VLOOKUP(C54,'REGION CLASSIFICATION'!$A$2:$B$67,2,FALSE)</f>
        <v>EU</v>
      </c>
    </row>
    <row r="55" spans="1:10" ht="15" customHeight="1" x14ac:dyDescent="0.35">
      <c r="A55" s="13">
        <v>41934</v>
      </c>
      <c r="B55" s="2" t="s">
        <v>11</v>
      </c>
      <c r="C55" s="7" t="s">
        <v>16</v>
      </c>
      <c r="D55" s="7">
        <v>3.8</v>
      </c>
      <c r="E55" s="7" t="s">
        <v>69</v>
      </c>
      <c r="F55" t="s">
        <v>10</v>
      </c>
      <c r="G55" s="10">
        <v>2660</v>
      </c>
      <c r="H55" s="32">
        <f>IF(F55="USD",VLOOKUP(A55,'FOREX CONV'!$A$2:$F$871,2,FALSE),IF(F55="GBP",VLOOKUP(A55,'FOREX CONV'!$A$2:$F$871,3,FALSE),IF(F55="EUR",VLOOKUP(A55,'FOREX CONV'!$A$2:$F$871,4,FALSE),IF(F55="YEN",VLOOKUP(A55,'FOREX CONV'!$A$2:$F$871,5,FALSE),1))))</f>
        <v>61.235500000000002</v>
      </c>
      <c r="I55" s="33">
        <f t="shared" si="0"/>
        <v>162886.43</v>
      </c>
      <c r="J55" t="str">
        <f>VLOOKUP(C55,'REGION CLASSIFICATION'!$A$2:$B$67,2,FALSE)</f>
        <v>INDIA</v>
      </c>
    </row>
    <row r="56" spans="1:10" ht="15" customHeight="1" x14ac:dyDescent="0.35">
      <c r="A56" s="13">
        <v>41899</v>
      </c>
      <c r="B56" s="2" t="s">
        <v>15</v>
      </c>
      <c r="C56" s="7" t="s">
        <v>35</v>
      </c>
      <c r="D56" s="7">
        <v>50</v>
      </c>
      <c r="E56" s="7" t="s">
        <v>69</v>
      </c>
      <c r="F56" t="s">
        <v>10</v>
      </c>
      <c r="G56" s="10">
        <v>2737.5</v>
      </c>
      <c r="H56" s="32">
        <f>IF(F56="USD",VLOOKUP(A56,'FOREX CONV'!$A$2:$F$871,2,FALSE),IF(F56="GBP",VLOOKUP(A56,'FOREX CONV'!$A$2:$F$871,3,FALSE),IF(F56="EUR",VLOOKUP(A56,'FOREX CONV'!$A$2:$F$871,4,FALSE),IF(F56="YEN",VLOOKUP(A56,'FOREX CONV'!$A$2:$F$871,5,FALSE),1))))</f>
        <v>60.954000000000001</v>
      </c>
      <c r="I56" s="33">
        <f t="shared" si="0"/>
        <v>166861.57500000001</v>
      </c>
      <c r="J56" t="str">
        <f>VLOOKUP(C56,'REGION CLASSIFICATION'!$A$2:$B$67,2,FALSE)</f>
        <v>APAC</v>
      </c>
    </row>
    <row r="57" spans="1:10" ht="15" customHeight="1" x14ac:dyDescent="0.35">
      <c r="A57" s="13">
        <v>42197</v>
      </c>
      <c r="B57" s="2" t="s">
        <v>15</v>
      </c>
      <c r="C57" s="7" t="s">
        <v>35</v>
      </c>
      <c r="D57" s="7">
        <v>50</v>
      </c>
      <c r="E57" s="7" t="s">
        <v>69</v>
      </c>
      <c r="F57" t="s">
        <v>10</v>
      </c>
      <c r="G57" s="10">
        <v>2737.5</v>
      </c>
      <c r="H57" s="32">
        <f>IF(F57="USD",VLOOKUP(A57,'FOREX CONV'!$A$2:$F$871,2,FALSE),IF(F57="GBP",VLOOKUP(A57,'FOREX CONV'!$A$2:$F$871,3,FALSE),IF(F57="EUR",VLOOKUP(A57,'FOREX CONV'!$A$2:$F$871,4,FALSE),IF(F57="YEN",VLOOKUP(A57,'FOREX CONV'!$A$2:$F$871,5,FALSE),1))))</f>
        <v>66.626300000000001</v>
      </c>
      <c r="I57" s="33">
        <f t="shared" si="0"/>
        <v>182389.49625</v>
      </c>
      <c r="J57" t="str">
        <f>VLOOKUP(C57,'REGION CLASSIFICATION'!$A$2:$B$67,2,FALSE)</f>
        <v>APAC</v>
      </c>
    </row>
    <row r="58" spans="1:10" ht="15" customHeight="1" x14ac:dyDescent="0.35">
      <c r="A58" s="13">
        <v>41834</v>
      </c>
      <c r="B58" s="2" t="s">
        <v>15</v>
      </c>
      <c r="C58" s="7" t="s">
        <v>35</v>
      </c>
      <c r="D58" s="8">
        <v>50</v>
      </c>
      <c r="E58" s="7" t="s">
        <v>9</v>
      </c>
      <c r="F58" t="s">
        <v>10</v>
      </c>
      <c r="G58" s="9">
        <v>2737.5</v>
      </c>
      <c r="H58" s="32">
        <f>IF(F58="USD",VLOOKUP(A58,'FOREX CONV'!$A$2:$F$871,2,FALSE),IF(F58="GBP",VLOOKUP(A58,'FOREX CONV'!$A$2:$F$871,3,FALSE),IF(F58="EUR",VLOOKUP(A58,'FOREX CONV'!$A$2:$F$871,4,FALSE),IF(F58="YEN",VLOOKUP(A58,'FOREX CONV'!$A$2:$F$871,5,FALSE),1))))</f>
        <v>60.005000000000003</v>
      </c>
      <c r="I58" s="33">
        <f t="shared" si="0"/>
        <v>164263.6875</v>
      </c>
      <c r="J58" t="str">
        <f>VLOOKUP(C58,'REGION CLASSIFICATION'!$A$2:$B$67,2,FALSE)</f>
        <v>APAC</v>
      </c>
    </row>
    <row r="59" spans="1:10" ht="15" customHeight="1" x14ac:dyDescent="0.35">
      <c r="A59" s="13">
        <v>41856</v>
      </c>
      <c r="B59" s="2" t="s">
        <v>11</v>
      </c>
      <c r="C59" s="7" t="s">
        <v>16</v>
      </c>
      <c r="D59" s="8">
        <v>4</v>
      </c>
      <c r="E59" s="7" t="s">
        <v>9</v>
      </c>
      <c r="F59" t="s">
        <v>10</v>
      </c>
      <c r="G59" s="9">
        <v>2800</v>
      </c>
      <c r="H59" s="32">
        <f>IF(F59="USD",VLOOKUP(A59,'FOREX CONV'!$A$2:$F$871,2,FALSE),IF(F59="GBP",VLOOKUP(A59,'FOREX CONV'!$A$2:$F$871,3,FALSE),IF(F59="EUR",VLOOKUP(A59,'FOREX CONV'!$A$2:$F$871,4,FALSE),IF(F59="YEN",VLOOKUP(A59,'FOREX CONV'!$A$2:$F$871,5,FALSE),1))))</f>
        <v>59.991300000000003</v>
      </c>
      <c r="I59" s="33">
        <f t="shared" si="0"/>
        <v>167975.64</v>
      </c>
      <c r="J59" t="str">
        <f>VLOOKUP(C59,'REGION CLASSIFICATION'!$A$2:$B$67,2,FALSE)</f>
        <v>INDIA</v>
      </c>
    </row>
    <row r="60" spans="1:10" ht="15" customHeight="1" x14ac:dyDescent="0.35">
      <c r="A60" s="13">
        <v>41831</v>
      </c>
      <c r="B60" s="2" t="s">
        <v>11</v>
      </c>
      <c r="C60" s="7" t="s">
        <v>33</v>
      </c>
      <c r="D60" s="7">
        <v>0.1</v>
      </c>
      <c r="E60" s="7" t="s">
        <v>9</v>
      </c>
      <c r="F60" s="7" t="s">
        <v>34</v>
      </c>
      <c r="G60" s="10">
        <v>2824</v>
      </c>
      <c r="H60" s="32">
        <f>IF(F60="USD",VLOOKUP(A60,'FOREX CONV'!$A$2:$F$871,2,FALSE),IF(F60="GBP",VLOOKUP(A60,'FOREX CONV'!$A$2:$F$871,3,FALSE),IF(F60="EUR",VLOOKUP(A60,'FOREX CONV'!$A$2:$F$871,4,FALSE),IF(F60="YEN",VLOOKUP(A60,'FOREX CONV'!$A$2:$F$871,5,FALSE),1))))</f>
        <v>1</v>
      </c>
      <c r="I60" s="33">
        <f t="shared" si="0"/>
        <v>2824</v>
      </c>
      <c r="J60" t="str">
        <f>VLOOKUP(C60,'REGION CLASSIFICATION'!$A$2:$B$67,2,FALSE)</f>
        <v>INDIA</v>
      </c>
    </row>
    <row r="61" spans="1:10" ht="15" customHeight="1" x14ac:dyDescent="0.35">
      <c r="A61" s="13">
        <v>42018</v>
      </c>
      <c r="B61" s="2" t="s">
        <v>13</v>
      </c>
      <c r="C61" s="7" t="s">
        <v>45</v>
      </c>
      <c r="D61" s="8">
        <v>20</v>
      </c>
      <c r="E61" s="7" t="s">
        <v>9</v>
      </c>
      <c r="F61" t="s">
        <v>10</v>
      </c>
      <c r="G61" s="9">
        <v>3000</v>
      </c>
      <c r="H61" s="32">
        <f>IF(F61="USD",VLOOKUP(A61,'FOREX CONV'!$A$2:$F$871,2,FALSE),IF(F61="GBP",VLOOKUP(A61,'FOREX CONV'!$A$2:$F$871,3,FALSE),IF(F61="EUR",VLOOKUP(A61,'FOREX CONV'!$A$2:$F$871,4,FALSE),IF(F61="YEN",VLOOKUP(A61,'FOREX CONV'!$A$2:$F$871,5,FALSE),1))))</f>
        <v>62.152999999999999</v>
      </c>
      <c r="I61" s="33">
        <f t="shared" si="0"/>
        <v>186459</v>
      </c>
      <c r="J61" t="str">
        <f>VLOOKUP(C61,'REGION CLASSIFICATION'!$A$2:$B$67,2,FALSE)</f>
        <v>MENA</v>
      </c>
    </row>
    <row r="62" spans="1:10" ht="15" customHeight="1" x14ac:dyDescent="0.35">
      <c r="A62" s="13">
        <v>41898</v>
      </c>
      <c r="B62" s="2" t="s">
        <v>25</v>
      </c>
      <c r="C62" s="7" t="s">
        <v>92</v>
      </c>
      <c r="D62" s="7">
        <v>16</v>
      </c>
      <c r="E62" s="7" t="s">
        <v>69</v>
      </c>
      <c r="F62" t="s">
        <v>10</v>
      </c>
      <c r="G62" s="10">
        <v>3200</v>
      </c>
      <c r="H62" s="32">
        <f>IF(F62="USD",VLOOKUP(A62,'FOREX CONV'!$A$2:$F$871,2,FALSE),IF(F62="GBP",VLOOKUP(A62,'FOREX CONV'!$A$2:$F$871,3,FALSE),IF(F62="EUR",VLOOKUP(A62,'FOREX CONV'!$A$2:$F$871,4,FALSE),IF(F62="YEN",VLOOKUP(A62,'FOREX CONV'!$A$2:$F$871,5,FALSE),1))))</f>
        <v>61.101500000000001</v>
      </c>
      <c r="I62" s="33">
        <f t="shared" si="0"/>
        <v>195524.80000000002</v>
      </c>
      <c r="J62" t="str">
        <f>VLOOKUP(C62,'REGION CLASSIFICATION'!$A$2:$B$67,2,FALSE)</f>
        <v>EU</v>
      </c>
    </row>
    <row r="63" spans="1:10" ht="15" customHeight="1" x14ac:dyDescent="0.35">
      <c r="A63" s="13">
        <v>41765</v>
      </c>
      <c r="B63" s="2" t="s">
        <v>7</v>
      </c>
      <c r="C63" s="7" t="s">
        <v>60</v>
      </c>
      <c r="D63" s="8">
        <v>100</v>
      </c>
      <c r="E63" s="7" t="s">
        <v>9</v>
      </c>
      <c r="F63" t="s">
        <v>10</v>
      </c>
      <c r="G63" s="9">
        <v>3250</v>
      </c>
      <c r="H63" s="32">
        <f>IF(F63="USD",VLOOKUP(A63,'FOREX CONV'!$A$2:$F$871,2,FALSE),IF(F63="GBP",VLOOKUP(A63,'FOREX CONV'!$A$2:$F$871,3,FALSE),IF(F63="EUR",VLOOKUP(A63,'FOREX CONV'!$A$2:$F$871,4,FALSE),IF(F63="YEN",VLOOKUP(A63,'FOREX CONV'!$A$2:$F$871,5,FALSE),1))))</f>
        <v>59.2973</v>
      </c>
      <c r="I63" s="33">
        <f t="shared" si="0"/>
        <v>192716.22500000001</v>
      </c>
      <c r="J63" t="str">
        <f>VLOOKUP(C63,'REGION CLASSIFICATION'!$A$2:$B$67,2,FALSE)</f>
        <v>APAC</v>
      </c>
    </row>
    <row r="64" spans="1:10" ht="15" customHeight="1" x14ac:dyDescent="0.35">
      <c r="A64" s="13">
        <v>42063</v>
      </c>
      <c r="B64" s="2" t="s">
        <v>7</v>
      </c>
      <c r="C64" s="7" t="s">
        <v>52</v>
      </c>
      <c r="D64" s="7">
        <v>100</v>
      </c>
      <c r="E64" s="7" t="s">
        <v>69</v>
      </c>
      <c r="F64" t="s">
        <v>10</v>
      </c>
      <c r="G64" s="10">
        <v>3400</v>
      </c>
      <c r="H64" s="32">
        <f>IF(F64="USD",VLOOKUP(A64,'FOREX CONV'!$A$2:$F$871,2,FALSE),IF(F64="GBP",VLOOKUP(A64,'FOREX CONV'!$A$2:$F$871,3,FALSE),IF(F64="EUR",VLOOKUP(A64,'FOREX CONV'!$A$2:$F$871,4,FALSE),IF(F64="YEN",VLOOKUP(A64,'FOREX CONV'!$A$2:$F$871,5,FALSE),1))))</f>
        <v>61.790799999999997</v>
      </c>
      <c r="I64" s="33">
        <f t="shared" si="0"/>
        <v>210088.72</v>
      </c>
      <c r="J64" t="str">
        <f>VLOOKUP(C64,'REGION CLASSIFICATION'!$A$2:$B$67,2,FALSE)</f>
        <v>MENA</v>
      </c>
    </row>
    <row r="65" spans="1:10" ht="15" customHeight="1" x14ac:dyDescent="0.35">
      <c r="A65" s="13">
        <v>41788</v>
      </c>
      <c r="B65" s="2" t="s">
        <v>7</v>
      </c>
      <c r="C65" s="7" t="s">
        <v>62</v>
      </c>
      <c r="D65" s="7">
        <v>100</v>
      </c>
      <c r="E65" s="7" t="s">
        <v>69</v>
      </c>
      <c r="F65" t="s">
        <v>10</v>
      </c>
      <c r="G65" s="10">
        <v>3400</v>
      </c>
      <c r="H65" s="32">
        <f>IF(F65="USD",VLOOKUP(A65,'FOREX CONV'!$A$2:$F$871,2,FALSE),IF(F65="GBP",VLOOKUP(A65,'FOREX CONV'!$A$2:$F$871,3,FALSE),IF(F65="EUR",VLOOKUP(A65,'FOREX CONV'!$A$2:$F$871,4,FALSE),IF(F65="YEN",VLOOKUP(A65,'FOREX CONV'!$A$2:$F$871,5,FALSE),1))))</f>
        <v>58.841500000000003</v>
      </c>
      <c r="I65" s="33">
        <f t="shared" si="0"/>
        <v>200061.1</v>
      </c>
      <c r="J65" t="str">
        <f>VLOOKUP(C65,'REGION CLASSIFICATION'!$A$2:$B$67,2,FALSE)</f>
        <v>EU</v>
      </c>
    </row>
    <row r="66" spans="1:10" ht="15" customHeight="1" x14ac:dyDescent="0.35">
      <c r="A66" s="13">
        <v>41911</v>
      </c>
      <c r="B66" s="2" t="s">
        <v>7</v>
      </c>
      <c r="C66" s="7" t="s">
        <v>52</v>
      </c>
      <c r="D66" s="8">
        <v>100</v>
      </c>
      <c r="E66" s="7" t="s">
        <v>9</v>
      </c>
      <c r="F66" t="s">
        <v>10</v>
      </c>
      <c r="G66" s="9">
        <v>3400</v>
      </c>
      <c r="H66" s="32">
        <f>IF(F66="USD",VLOOKUP(A66,'FOREX CONV'!$A$2:$F$871,2,FALSE),IF(F66="GBP",VLOOKUP(A66,'FOREX CONV'!$A$2:$F$871,3,FALSE),IF(F66="EUR",VLOOKUP(A66,'FOREX CONV'!$A$2:$F$871,4,FALSE),IF(F66="YEN",VLOOKUP(A66,'FOREX CONV'!$A$2:$F$871,5,FALSE),1))))</f>
        <v>61.427300000000002</v>
      </c>
      <c r="I66" s="33">
        <f t="shared" si="0"/>
        <v>208852.82</v>
      </c>
      <c r="J66" t="str">
        <f>VLOOKUP(C66,'REGION CLASSIFICATION'!$A$2:$B$67,2,FALSE)</f>
        <v>MENA</v>
      </c>
    </row>
    <row r="67" spans="1:10" ht="15" customHeight="1" x14ac:dyDescent="0.35">
      <c r="A67" s="13">
        <v>41933</v>
      </c>
      <c r="B67" s="2" t="s">
        <v>11</v>
      </c>
      <c r="C67" s="7" t="s">
        <v>51</v>
      </c>
      <c r="D67" s="8">
        <v>10</v>
      </c>
      <c r="E67" s="7" t="s">
        <v>9</v>
      </c>
      <c r="F67" t="s">
        <v>10</v>
      </c>
      <c r="G67" s="9">
        <v>3500</v>
      </c>
      <c r="H67" s="32">
        <f>IF(F67="USD",VLOOKUP(A67,'FOREX CONV'!$A$2:$F$871,2,FALSE),IF(F67="GBP",VLOOKUP(A67,'FOREX CONV'!$A$2:$F$871,3,FALSE),IF(F67="EUR",VLOOKUP(A67,'FOREX CONV'!$A$2:$F$871,4,FALSE),IF(F67="YEN",VLOOKUP(A67,'FOREX CONV'!$A$2:$F$871,5,FALSE),1))))</f>
        <v>61.296700000000001</v>
      </c>
      <c r="I67" s="33">
        <f t="shared" ref="I67:I130" si="1">G67*H67</f>
        <v>214538.45</v>
      </c>
      <c r="J67" t="str">
        <f>VLOOKUP(C67,'REGION CLASSIFICATION'!$A$2:$B$67,2,FALSE)</f>
        <v>EU</v>
      </c>
    </row>
    <row r="68" spans="1:10" ht="15" customHeight="1" x14ac:dyDescent="0.35">
      <c r="A68" s="13">
        <v>41820</v>
      </c>
      <c r="B68" s="2" t="s">
        <v>11</v>
      </c>
      <c r="C68" s="7" t="s">
        <v>63</v>
      </c>
      <c r="D68" s="8">
        <v>10</v>
      </c>
      <c r="E68" s="7" t="s">
        <v>9</v>
      </c>
      <c r="F68" t="s">
        <v>10</v>
      </c>
      <c r="G68" s="9">
        <v>3500</v>
      </c>
      <c r="H68" s="32">
        <f>IF(F68="USD",VLOOKUP(A68,'FOREX CONV'!$A$2:$F$871,2,FALSE),IF(F68="GBP",VLOOKUP(A68,'FOREX CONV'!$A$2:$F$871,3,FALSE),IF(F68="EUR",VLOOKUP(A68,'FOREX CONV'!$A$2:$F$871,4,FALSE),IF(F68="YEN",VLOOKUP(A68,'FOREX CONV'!$A$2:$F$871,5,FALSE),1))))</f>
        <v>60.093299999999999</v>
      </c>
      <c r="I68" s="33">
        <f t="shared" si="1"/>
        <v>210326.55</v>
      </c>
      <c r="J68" t="str">
        <f>VLOOKUP(C68,'REGION CLASSIFICATION'!$A$2:$B$67,2,FALSE)</f>
        <v>EU</v>
      </c>
    </row>
    <row r="69" spans="1:10" ht="15" customHeight="1" x14ac:dyDescent="0.35">
      <c r="A69" s="13">
        <v>41933</v>
      </c>
      <c r="B69" s="2" t="s">
        <v>11</v>
      </c>
      <c r="C69" s="7" t="s">
        <v>28</v>
      </c>
      <c r="D69" s="7">
        <v>10</v>
      </c>
      <c r="E69" s="7" t="s">
        <v>9</v>
      </c>
      <c r="F69" t="s">
        <v>10</v>
      </c>
      <c r="G69" s="10">
        <v>3500</v>
      </c>
      <c r="H69" s="32">
        <f>IF(F69="USD",VLOOKUP(A69,'FOREX CONV'!$A$2:$F$871,2,FALSE),IF(F69="GBP",VLOOKUP(A69,'FOREX CONV'!$A$2:$F$871,3,FALSE),IF(F69="EUR",VLOOKUP(A69,'FOREX CONV'!$A$2:$F$871,4,FALSE),IF(F69="YEN",VLOOKUP(A69,'FOREX CONV'!$A$2:$F$871,5,FALSE),1))))</f>
        <v>61.296700000000001</v>
      </c>
      <c r="I69" s="33">
        <f t="shared" si="1"/>
        <v>214538.45</v>
      </c>
      <c r="J69" t="str">
        <f>VLOOKUP(C69,'REGION CLASSIFICATION'!$A$2:$B$67,2,FALSE)</f>
        <v>EU</v>
      </c>
    </row>
    <row r="70" spans="1:10" ht="15" customHeight="1" x14ac:dyDescent="0.35">
      <c r="A70" s="13">
        <v>42034</v>
      </c>
      <c r="B70" s="2" t="s">
        <v>11</v>
      </c>
      <c r="C70" s="7" t="s">
        <v>56</v>
      </c>
      <c r="D70" s="7">
        <v>10</v>
      </c>
      <c r="E70" s="7" t="s">
        <v>9</v>
      </c>
      <c r="F70" t="s">
        <v>10</v>
      </c>
      <c r="G70" s="10">
        <v>3500</v>
      </c>
      <c r="H70" s="32">
        <f>IF(F70="USD",VLOOKUP(A70,'FOREX CONV'!$A$2:$F$871,2,FALSE),IF(F70="GBP",VLOOKUP(A70,'FOREX CONV'!$A$2:$F$871,3,FALSE),IF(F70="EUR",VLOOKUP(A70,'FOREX CONV'!$A$2:$F$871,4,FALSE),IF(F70="YEN",VLOOKUP(A70,'FOREX CONV'!$A$2:$F$871,5,FALSE),1))))</f>
        <v>61.7575</v>
      </c>
      <c r="I70" s="33">
        <f t="shared" si="1"/>
        <v>216151.25</v>
      </c>
      <c r="J70" t="str">
        <f>VLOOKUP(C70,'REGION CLASSIFICATION'!$A$2:$B$67,2,FALSE)</f>
        <v>MENA</v>
      </c>
    </row>
    <row r="71" spans="1:10" ht="15" customHeight="1" x14ac:dyDescent="0.35">
      <c r="A71" s="13">
        <v>41754</v>
      </c>
      <c r="B71" s="2" t="s">
        <v>15</v>
      </c>
      <c r="C71" s="7" t="s">
        <v>17</v>
      </c>
      <c r="D71" s="8">
        <v>75</v>
      </c>
      <c r="E71" s="7" t="s">
        <v>9</v>
      </c>
      <c r="F71" t="s">
        <v>10</v>
      </c>
      <c r="G71" s="9">
        <v>3750</v>
      </c>
      <c r="H71" s="32">
        <f>IF(F71="USD",VLOOKUP(A71,'FOREX CONV'!$A$2:$F$871,2,FALSE),IF(F71="GBP",VLOOKUP(A71,'FOREX CONV'!$A$2:$F$871,3,FALSE),IF(F71="EUR",VLOOKUP(A71,'FOREX CONV'!$A$2:$F$871,4,FALSE),IF(F71="YEN",VLOOKUP(A71,'FOREX CONV'!$A$2:$F$871,5,FALSE),1))))</f>
        <v>61.116300000000003</v>
      </c>
      <c r="I71" s="33">
        <f t="shared" si="1"/>
        <v>229186.125</v>
      </c>
      <c r="J71" t="str">
        <f>VLOOKUP(C71,'REGION CLASSIFICATION'!$A$2:$B$67,2,FALSE)</f>
        <v>LATAM</v>
      </c>
    </row>
    <row r="72" spans="1:10" ht="15" customHeight="1" x14ac:dyDescent="0.35">
      <c r="A72" s="13">
        <v>41790</v>
      </c>
      <c r="B72" s="2" t="s">
        <v>11</v>
      </c>
      <c r="C72" s="7" t="s">
        <v>28</v>
      </c>
      <c r="D72" s="7">
        <v>10</v>
      </c>
      <c r="E72" s="7" t="s">
        <v>69</v>
      </c>
      <c r="F72" t="s">
        <v>10</v>
      </c>
      <c r="G72" s="10">
        <v>3750</v>
      </c>
      <c r="H72" s="32">
        <f>IF(F72="USD",VLOOKUP(A72,'FOREX CONV'!$A$2:$F$871,2,FALSE),IF(F72="GBP",VLOOKUP(A72,'FOREX CONV'!$A$2:$F$871,3,FALSE),IF(F72="EUR",VLOOKUP(A72,'FOREX CONV'!$A$2:$F$871,4,FALSE),IF(F72="YEN",VLOOKUP(A72,'FOREX CONV'!$A$2:$F$871,5,FALSE),1))))</f>
        <v>59.033499999999997</v>
      </c>
      <c r="I72" s="33">
        <f t="shared" si="1"/>
        <v>221375.625</v>
      </c>
      <c r="J72" t="str">
        <f>VLOOKUP(C72,'REGION CLASSIFICATION'!$A$2:$B$67,2,FALSE)</f>
        <v>EU</v>
      </c>
    </row>
    <row r="73" spans="1:10" ht="15" customHeight="1" x14ac:dyDescent="0.35">
      <c r="A73" s="13">
        <v>41907</v>
      </c>
      <c r="B73" s="2" t="s">
        <v>11</v>
      </c>
      <c r="C73" s="7" t="s">
        <v>53</v>
      </c>
      <c r="D73" s="7">
        <v>11</v>
      </c>
      <c r="E73" s="7" t="s">
        <v>69</v>
      </c>
      <c r="F73" t="s">
        <v>10</v>
      </c>
      <c r="G73" s="10">
        <v>3795</v>
      </c>
      <c r="H73" s="32">
        <f>IF(F73="USD",VLOOKUP(A73,'FOREX CONV'!$A$2:$F$871,2,FALSE),IF(F73="GBP",VLOOKUP(A73,'FOREX CONV'!$A$2:$F$871,3,FALSE),IF(F73="EUR",VLOOKUP(A73,'FOREX CONV'!$A$2:$F$871,4,FALSE),IF(F73="YEN",VLOOKUP(A73,'FOREX CONV'!$A$2:$F$871,5,FALSE),1))))</f>
        <v>61.024500000000003</v>
      </c>
      <c r="I73" s="33">
        <f t="shared" si="1"/>
        <v>231587.97750000001</v>
      </c>
      <c r="J73" t="str">
        <f>VLOOKUP(C73,'REGION CLASSIFICATION'!$A$2:$B$67,2,FALSE)</f>
        <v>EU</v>
      </c>
    </row>
    <row r="74" spans="1:10" ht="15" customHeight="1" x14ac:dyDescent="0.35">
      <c r="A74" s="13">
        <v>41932</v>
      </c>
      <c r="B74" s="2" t="s">
        <v>11</v>
      </c>
      <c r="C74" s="7" t="s">
        <v>53</v>
      </c>
      <c r="D74" s="7">
        <v>11</v>
      </c>
      <c r="E74" s="7" t="s">
        <v>9</v>
      </c>
      <c r="F74" t="s">
        <v>10</v>
      </c>
      <c r="G74" s="10">
        <v>3795</v>
      </c>
      <c r="H74" s="32">
        <f>IF(F74="USD",VLOOKUP(A74,'FOREX CONV'!$A$2:$F$871,2,FALSE),IF(F74="GBP",VLOOKUP(A74,'FOREX CONV'!$A$2:$F$871,3,FALSE),IF(F74="EUR",VLOOKUP(A74,'FOREX CONV'!$A$2:$F$871,4,FALSE),IF(F74="YEN",VLOOKUP(A74,'FOREX CONV'!$A$2:$F$871,5,FALSE),1))))</f>
        <v>61.287300000000002</v>
      </c>
      <c r="I74" s="33">
        <f t="shared" si="1"/>
        <v>232585.30350000001</v>
      </c>
      <c r="J74" t="str">
        <f>VLOOKUP(C74,'REGION CLASSIFICATION'!$A$2:$B$67,2,FALSE)</f>
        <v>EU</v>
      </c>
    </row>
    <row r="75" spans="1:10" ht="15" customHeight="1" x14ac:dyDescent="0.35">
      <c r="A75" s="13">
        <v>41801</v>
      </c>
      <c r="B75" s="2" t="s">
        <v>13</v>
      </c>
      <c r="C75" s="7" t="s">
        <v>62</v>
      </c>
      <c r="D75" s="8">
        <v>30</v>
      </c>
      <c r="E75" s="7" t="s">
        <v>9</v>
      </c>
      <c r="F75" t="s">
        <v>10</v>
      </c>
      <c r="G75" s="9">
        <v>3900</v>
      </c>
      <c r="H75" s="32">
        <f>IF(F75="USD",VLOOKUP(A75,'FOREX CONV'!$A$2:$F$871,2,FALSE),IF(F75="GBP",VLOOKUP(A75,'FOREX CONV'!$A$2:$F$871,3,FALSE),IF(F75="EUR",VLOOKUP(A75,'FOREX CONV'!$A$2:$F$871,4,FALSE),IF(F75="YEN",VLOOKUP(A75,'FOREX CONV'!$A$2:$F$871,5,FALSE),1))))</f>
        <v>61.335999999999999</v>
      </c>
      <c r="I75" s="33">
        <f t="shared" si="1"/>
        <v>239210.4</v>
      </c>
      <c r="J75" t="str">
        <f>VLOOKUP(C75,'REGION CLASSIFICATION'!$A$2:$B$67,2,FALSE)</f>
        <v>EU</v>
      </c>
    </row>
    <row r="76" spans="1:10" ht="15" customHeight="1" x14ac:dyDescent="0.35">
      <c r="A76" s="13">
        <v>41900</v>
      </c>
      <c r="B76" s="2" t="s">
        <v>11</v>
      </c>
      <c r="C76" s="7" t="s">
        <v>12</v>
      </c>
      <c r="D76" s="8">
        <v>13</v>
      </c>
      <c r="E76" s="7" t="s">
        <v>9</v>
      </c>
      <c r="F76" t="s">
        <v>10</v>
      </c>
      <c r="G76" s="9">
        <v>3900</v>
      </c>
      <c r="H76" s="32">
        <f>IF(F76="USD",VLOOKUP(A76,'FOREX CONV'!$A$2:$F$871,2,FALSE),IF(F76="GBP",VLOOKUP(A76,'FOREX CONV'!$A$2:$F$871,3,FALSE),IF(F76="EUR",VLOOKUP(A76,'FOREX CONV'!$A$2:$F$871,4,FALSE),IF(F76="YEN",VLOOKUP(A76,'FOREX CONV'!$A$2:$F$871,5,FALSE),1))))</f>
        <v>61.055799999999998</v>
      </c>
      <c r="I76" s="33">
        <f t="shared" si="1"/>
        <v>238117.62</v>
      </c>
      <c r="J76" t="str">
        <f>VLOOKUP(C76,'REGION CLASSIFICATION'!$A$2:$B$67,2,FALSE)</f>
        <v>LATAM</v>
      </c>
    </row>
    <row r="77" spans="1:10" ht="15" customHeight="1" x14ac:dyDescent="0.35">
      <c r="A77" s="13">
        <v>41834</v>
      </c>
      <c r="B77" s="2" t="s">
        <v>13</v>
      </c>
      <c r="C77" s="7" t="s">
        <v>93</v>
      </c>
      <c r="D77" s="7">
        <v>20</v>
      </c>
      <c r="E77" s="7" t="s">
        <v>69</v>
      </c>
      <c r="F77" t="s">
        <v>10</v>
      </c>
      <c r="G77" s="10">
        <v>4000</v>
      </c>
      <c r="H77" s="32">
        <f>IF(F77="USD",VLOOKUP(A77,'FOREX CONV'!$A$2:$F$871,2,FALSE),IF(F77="GBP",VLOOKUP(A77,'FOREX CONV'!$A$2:$F$871,3,FALSE),IF(F77="EUR",VLOOKUP(A77,'FOREX CONV'!$A$2:$F$871,4,FALSE),IF(F77="YEN",VLOOKUP(A77,'FOREX CONV'!$A$2:$F$871,5,FALSE),1))))</f>
        <v>60.005000000000003</v>
      </c>
      <c r="I77" s="33">
        <f t="shared" si="1"/>
        <v>240020</v>
      </c>
      <c r="J77" t="str">
        <f>VLOOKUP(C77,'REGION CLASSIFICATION'!$A$2:$B$67,2,FALSE)</f>
        <v>EU</v>
      </c>
    </row>
    <row r="78" spans="1:10" ht="15" customHeight="1" x14ac:dyDescent="0.35">
      <c r="A78" s="13">
        <v>41879</v>
      </c>
      <c r="B78" s="2" t="s">
        <v>11</v>
      </c>
      <c r="C78" s="7" t="s">
        <v>16</v>
      </c>
      <c r="D78" s="8">
        <v>10</v>
      </c>
      <c r="E78" s="7" t="s">
        <v>9</v>
      </c>
      <c r="F78" t="s">
        <v>10</v>
      </c>
      <c r="G78" s="9">
        <v>4000</v>
      </c>
      <c r="H78" s="32">
        <f>IF(F78="USD",VLOOKUP(A78,'FOREX CONV'!$A$2:$F$871,2,FALSE),IF(F78="GBP",VLOOKUP(A78,'FOREX CONV'!$A$2:$F$871,3,FALSE),IF(F78="EUR",VLOOKUP(A78,'FOREX CONV'!$A$2:$F$871,4,FALSE),IF(F78="YEN",VLOOKUP(A78,'FOREX CONV'!$A$2:$F$871,5,FALSE),1))))</f>
        <v>60.474499999999999</v>
      </c>
      <c r="I78" s="33">
        <f t="shared" si="1"/>
        <v>241898</v>
      </c>
      <c r="J78" t="str">
        <f>VLOOKUP(C78,'REGION CLASSIFICATION'!$A$2:$B$67,2,FALSE)</f>
        <v>INDIA</v>
      </c>
    </row>
    <row r="79" spans="1:10" ht="15" customHeight="1" x14ac:dyDescent="0.35">
      <c r="A79" s="13">
        <v>41802</v>
      </c>
      <c r="B79" s="2" t="s">
        <v>7</v>
      </c>
      <c r="C79" s="7" t="s">
        <v>38</v>
      </c>
      <c r="D79" s="8">
        <v>125</v>
      </c>
      <c r="E79" s="7" t="s">
        <v>9</v>
      </c>
      <c r="F79" t="s">
        <v>10</v>
      </c>
      <c r="G79" s="9">
        <v>4250</v>
      </c>
      <c r="H79" s="32">
        <f>IF(F79="USD",VLOOKUP(A79,'FOREX CONV'!$A$2:$F$871,2,FALSE),IF(F79="GBP",VLOOKUP(A79,'FOREX CONV'!$A$2:$F$871,3,FALSE),IF(F79="EUR",VLOOKUP(A79,'FOREX CONV'!$A$2:$F$871,4,FALSE),IF(F79="YEN",VLOOKUP(A79,'FOREX CONV'!$A$2:$F$871,5,FALSE),1))))</f>
        <v>61.335999999999999</v>
      </c>
      <c r="I79" s="33">
        <f t="shared" si="1"/>
        <v>260678</v>
      </c>
      <c r="J79" t="str">
        <f>VLOOKUP(C79,'REGION CLASSIFICATION'!$A$2:$B$67,2,FALSE)</f>
        <v>MENA</v>
      </c>
    </row>
    <row r="80" spans="1:10" ht="15" customHeight="1" x14ac:dyDescent="0.35">
      <c r="A80" s="13">
        <v>41810</v>
      </c>
      <c r="B80" s="2" t="s">
        <v>13</v>
      </c>
      <c r="C80" s="7" t="s">
        <v>55</v>
      </c>
      <c r="D80" s="7">
        <v>25</v>
      </c>
      <c r="E80" s="7" t="s">
        <v>69</v>
      </c>
      <c r="F80" t="s">
        <v>10</v>
      </c>
      <c r="G80" s="10">
        <v>4250</v>
      </c>
      <c r="H80" s="32">
        <f>IF(F80="USD",VLOOKUP(A80,'FOREX CONV'!$A$2:$F$871,2,FALSE),IF(F80="GBP",VLOOKUP(A80,'FOREX CONV'!$A$2:$F$871,3,FALSE),IF(F80="EUR",VLOOKUP(A80,'FOREX CONV'!$A$2:$F$871,4,FALSE),IF(F80="YEN",VLOOKUP(A80,'FOREX CONV'!$A$2:$F$871,5,FALSE),1))))</f>
        <v>60.278500000000001</v>
      </c>
      <c r="I80" s="33">
        <f t="shared" si="1"/>
        <v>256183.625</v>
      </c>
      <c r="J80" t="str">
        <f>VLOOKUP(C80,'REGION CLASSIFICATION'!$A$2:$B$67,2,FALSE)</f>
        <v>EU</v>
      </c>
    </row>
    <row r="81" spans="1:10" ht="15" customHeight="1" x14ac:dyDescent="0.35">
      <c r="A81" s="13">
        <v>42063</v>
      </c>
      <c r="B81" s="2" t="s">
        <v>11</v>
      </c>
      <c r="C81" s="7" t="s">
        <v>16</v>
      </c>
      <c r="D81" s="7">
        <v>10</v>
      </c>
      <c r="E81" s="7" t="s">
        <v>69</v>
      </c>
      <c r="F81" t="s">
        <v>10</v>
      </c>
      <c r="G81" s="10">
        <v>4250</v>
      </c>
      <c r="H81" s="32">
        <f>IF(F81="USD",VLOOKUP(A81,'FOREX CONV'!$A$2:$F$871,2,FALSE),IF(F81="GBP",VLOOKUP(A81,'FOREX CONV'!$A$2:$F$871,3,FALSE),IF(F81="EUR",VLOOKUP(A81,'FOREX CONV'!$A$2:$F$871,4,FALSE),IF(F81="YEN",VLOOKUP(A81,'FOREX CONV'!$A$2:$F$871,5,FALSE),1))))</f>
        <v>61.790799999999997</v>
      </c>
      <c r="I81" s="33">
        <f t="shared" si="1"/>
        <v>262610.89999999997</v>
      </c>
      <c r="J81" t="str">
        <f>VLOOKUP(C81,'REGION CLASSIFICATION'!$A$2:$B$67,2,FALSE)</f>
        <v>INDIA</v>
      </c>
    </row>
    <row r="82" spans="1:10" ht="15" customHeight="1" x14ac:dyDescent="0.35">
      <c r="A82" s="13">
        <v>41757</v>
      </c>
      <c r="B82" s="2" t="s">
        <v>11</v>
      </c>
      <c r="C82" s="7" t="s">
        <v>33</v>
      </c>
      <c r="D82" s="7">
        <v>0.15</v>
      </c>
      <c r="E82" s="7" t="s">
        <v>69</v>
      </c>
      <c r="F82" s="7" t="s">
        <v>72</v>
      </c>
      <c r="G82" s="10">
        <v>4263</v>
      </c>
      <c r="H82" s="32">
        <f>IF(F82="USD",VLOOKUP(A82,'FOREX CONV'!$A$2:$F$871,2,FALSE),IF(F82="GBP",VLOOKUP(A82,'FOREX CONV'!$A$2:$F$871,3,FALSE),IF(F82="EUR",VLOOKUP(A82,'FOREX CONV'!$A$2:$F$871,4,FALSE),IF(F82="YEN",VLOOKUP(A82,'FOREX CONV'!$A$2:$F$871,5,FALSE),1))))</f>
        <v>1</v>
      </c>
      <c r="I82" s="33">
        <f t="shared" si="1"/>
        <v>4263</v>
      </c>
      <c r="J82" t="str">
        <f>VLOOKUP(C82,'REGION CLASSIFICATION'!$A$2:$B$67,2,FALSE)</f>
        <v>INDIA</v>
      </c>
    </row>
    <row r="83" spans="1:10" ht="15" customHeight="1" x14ac:dyDescent="0.35">
      <c r="A83" s="13">
        <v>41906</v>
      </c>
      <c r="B83" s="2" t="s">
        <v>11</v>
      </c>
      <c r="C83" s="7" t="s">
        <v>33</v>
      </c>
      <c r="D83" s="8">
        <v>0.15</v>
      </c>
      <c r="E83" s="7" t="s">
        <v>9</v>
      </c>
      <c r="F83" s="7" t="s">
        <v>34</v>
      </c>
      <c r="G83" s="9">
        <v>4263</v>
      </c>
      <c r="H83" s="32">
        <f>IF(F83="USD",VLOOKUP(A83,'FOREX CONV'!$A$2:$F$871,2,FALSE),IF(F83="GBP",VLOOKUP(A83,'FOREX CONV'!$A$2:$F$871,3,FALSE),IF(F83="EUR",VLOOKUP(A83,'FOREX CONV'!$A$2:$F$871,4,FALSE),IF(F83="YEN",VLOOKUP(A83,'FOREX CONV'!$A$2:$F$871,5,FALSE),1))))</f>
        <v>1</v>
      </c>
      <c r="I83" s="33">
        <f t="shared" si="1"/>
        <v>4263</v>
      </c>
      <c r="J83" t="str">
        <f>VLOOKUP(C83,'REGION CLASSIFICATION'!$A$2:$B$67,2,FALSE)</f>
        <v>INDIA</v>
      </c>
    </row>
    <row r="84" spans="1:10" ht="15" customHeight="1" x14ac:dyDescent="0.35">
      <c r="A84" s="13">
        <v>41815</v>
      </c>
      <c r="B84" s="2" t="s">
        <v>11</v>
      </c>
      <c r="C84" s="7" t="s">
        <v>33</v>
      </c>
      <c r="D84" s="8">
        <v>0.15</v>
      </c>
      <c r="E84" s="7" t="s">
        <v>9</v>
      </c>
      <c r="F84" s="7" t="s">
        <v>34</v>
      </c>
      <c r="G84" s="9">
        <v>4263</v>
      </c>
      <c r="H84" s="32">
        <f>IF(F84="USD",VLOOKUP(A84,'FOREX CONV'!$A$2:$F$871,2,FALSE),IF(F84="GBP",VLOOKUP(A84,'FOREX CONV'!$A$2:$F$871,3,FALSE),IF(F84="EUR",VLOOKUP(A84,'FOREX CONV'!$A$2:$F$871,4,FALSE),IF(F84="YEN",VLOOKUP(A84,'FOREX CONV'!$A$2:$F$871,5,FALSE),1))))</f>
        <v>1</v>
      </c>
      <c r="I84" s="33">
        <f t="shared" si="1"/>
        <v>4263</v>
      </c>
      <c r="J84" t="str">
        <f>VLOOKUP(C84,'REGION CLASSIFICATION'!$A$2:$B$67,2,FALSE)</f>
        <v>INDIA</v>
      </c>
    </row>
    <row r="85" spans="1:10" ht="15" customHeight="1" x14ac:dyDescent="0.35">
      <c r="A85" s="13">
        <v>41836</v>
      </c>
      <c r="B85" s="2" t="s">
        <v>7</v>
      </c>
      <c r="C85" s="7" t="s">
        <v>41</v>
      </c>
      <c r="D85" s="8">
        <v>100</v>
      </c>
      <c r="E85" s="7" t="s">
        <v>9</v>
      </c>
      <c r="F85" t="s">
        <v>10</v>
      </c>
      <c r="G85" s="9">
        <v>4300</v>
      </c>
      <c r="H85" s="32">
        <f>IF(F85="USD",VLOOKUP(A85,'FOREX CONV'!$A$2:$F$871,2,FALSE),IF(F85="GBP",VLOOKUP(A85,'FOREX CONV'!$A$2:$F$871,3,FALSE),IF(F85="EUR",VLOOKUP(A85,'FOREX CONV'!$A$2:$F$871,4,FALSE),IF(F85="YEN",VLOOKUP(A85,'FOREX CONV'!$A$2:$F$871,5,FALSE),1))))</f>
        <v>60.190300000000001</v>
      </c>
      <c r="I85" s="33">
        <f t="shared" si="1"/>
        <v>258818.29</v>
      </c>
      <c r="J85" t="str">
        <f>VLOOKUP(C85,'REGION CLASSIFICATION'!$A$2:$B$67,2,FALSE)</f>
        <v>EU</v>
      </c>
    </row>
    <row r="86" spans="1:10" ht="15" customHeight="1" x14ac:dyDescent="0.35">
      <c r="A86" s="13">
        <v>42026</v>
      </c>
      <c r="B86" s="2" t="s">
        <v>7</v>
      </c>
      <c r="C86" s="7" t="s">
        <v>35</v>
      </c>
      <c r="D86" s="8">
        <v>100</v>
      </c>
      <c r="E86" s="7" t="s">
        <v>9</v>
      </c>
      <c r="F86" t="s">
        <v>10</v>
      </c>
      <c r="G86" s="9">
        <v>4700</v>
      </c>
      <c r="H86" s="32">
        <f>IF(F86="USD",VLOOKUP(A86,'FOREX CONV'!$A$2:$F$871,2,FALSE),IF(F86="GBP",VLOOKUP(A86,'FOREX CONV'!$A$2:$F$871,3,FALSE),IF(F86="EUR",VLOOKUP(A86,'FOREX CONV'!$A$2:$F$871,4,FALSE),IF(F86="YEN",VLOOKUP(A86,'FOREX CONV'!$A$2:$F$871,5,FALSE),1))))</f>
        <v>61.691000000000003</v>
      </c>
      <c r="I86" s="33">
        <f t="shared" si="1"/>
        <v>289947.7</v>
      </c>
      <c r="J86" t="str">
        <f>VLOOKUP(C86,'REGION CLASSIFICATION'!$A$2:$B$67,2,FALSE)</f>
        <v>APAC</v>
      </c>
    </row>
    <row r="87" spans="1:10" ht="15" customHeight="1" x14ac:dyDescent="0.35">
      <c r="A87" s="13">
        <v>42035</v>
      </c>
      <c r="B87" s="2" t="s">
        <v>7</v>
      </c>
      <c r="C87" s="7" t="s">
        <v>35</v>
      </c>
      <c r="D87" s="8">
        <v>100</v>
      </c>
      <c r="E87" s="7" t="s">
        <v>9</v>
      </c>
      <c r="F87" t="s">
        <v>10</v>
      </c>
      <c r="G87" s="9">
        <v>4700</v>
      </c>
      <c r="H87" s="32">
        <f>IF(F87="USD",VLOOKUP(A87,'FOREX CONV'!$A$2:$F$871,2,FALSE),IF(F87="GBP",VLOOKUP(A87,'FOREX CONV'!$A$2:$F$871,3,FALSE),IF(F87="EUR",VLOOKUP(A87,'FOREX CONV'!$A$2:$F$871,4,FALSE),IF(F87="YEN",VLOOKUP(A87,'FOREX CONV'!$A$2:$F$871,5,FALSE),1))))</f>
        <v>61.7575</v>
      </c>
      <c r="I87" s="33">
        <f t="shared" si="1"/>
        <v>290260.25</v>
      </c>
      <c r="J87" t="str">
        <f>VLOOKUP(C87,'REGION CLASSIFICATION'!$A$2:$B$67,2,FALSE)</f>
        <v>APAC</v>
      </c>
    </row>
    <row r="88" spans="1:10" ht="15" customHeight="1" x14ac:dyDescent="0.35">
      <c r="A88" s="13">
        <v>41790</v>
      </c>
      <c r="B88" s="2" t="s">
        <v>25</v>
      </c>
      <c r="C88" s="7" t="s">
        <v>29</v>
      </c>
      <c r="D88" s="7">
        <v>10</v>
      </c>
      <c r="E88" s="7" t="s">
        <v>69</v>
      </c>
      <c r="F88" t="s">
        <v>10</v>
      </c>
      <c r="G88" s="10">
        <v>4700</v>
      </c>
      <c r="H88" s="32">
        <f>IF(F88="USD",VLOOKUP(A88,'FOREX CONV'!$A$2:$F$871,2,FALSE),IF(F88="GBP",VLOOKUP(A88,'FOREX CONV'!$A$2:$F$871,3,FALSE),IF(F88="EUR",VLOOKUP(A88,'FOREX CONV'!$A$2:$F$871,4,FALSE),IF(F88="YEN",VLOOKUP(A88,'FOREX CONV'!$A$2:$F$871,5,FALSE),1))))</f>
        <v>59.033499999999997</v>
      </c>
      <c r="I88" s="33">
        <f t="shared" si="1"/>
        <v>277457.45</v>
      </c>
      <c r="J88" t="str">
        <f>VLOOKUP(C88,'REGION CLASSIFICATION'!$A$2:$B$67,2,FALSE)</f>
        <v>EU</v>
      </c>
    </row>
    <row r="89" spans="1:10" ht="15" customHeight="1" x14ac:dyDescent="0.35">
      <c r="A89" s="13">
        <v>41901</v>
      </c>
      <c r="B89" s="2" t="s">
        <v>25</v>
      </c>
      <c r="C89" s="7" t="s">
        <v>29</v>
      </c>
      <c r="D89" s="7">
        <v>10</v>
      </c>
      <c r="E89" s="7" t="s">
        <v>69</v>
      </c>
      <c r="F89" t="s">
        <v>10</v>
      </c>
      <c r="G89" s="10">
        <v>4700</v>
      </c>
      <c r="H89" s="32">
        <f>IF(F89="USD",VLOOKUP(A89,'FOREX CONV'!$A$2:$F$871,2,FALSE),IF(F89="GBP",VLOOKUP(A89,'FOREX CONV'!$A$2:$F$871,3,FALSE),IF(F89="EUR",VLOOKUP(A89,'FOREX CONV'!$A$2:$F$871,4,FALSE),IF(F89="YEN",VLOOKUP(A89,'FOREX CONV'!$A$2:$F$871,5,FALSE),1))))</f>
        <v>60.805500000000002</v>
      </c>
      <c r="I89" s="33">
        <f t="shared" si="1"/>
        <v>285785.85000000003</v>
      </c>
      <c r="J89" t="str">
        <f>VLOOKUP(C89,'REGION CLASSIFICATION'!$A$2:$B$67,2,FALSE)</f>
        <v>EU</v>
      </c>
    </row>
    <row r="90" spans="1:10" ht="15" customHeight="1" x14ac:dyDescent="0.35">
      <c r="A90" s="13">
        <v>41899</v>
      </c>
      <c r="B90" s="2" t="s">
        <v>13</v>
      </c>
      <c r="C90" s="7" t="s">
        <v>55</v>
      </c>
      <c r="D90" s="8">
        <v>30</v>
      </c>
      <c r="E90" s="7" t="s">
        <v>9</v>
      </c>
      <c r="F90" t="s">
        <v>10</v>
      </c>
      <c r="G90" s="9">
        <v>4800</v>
      </c>
      <c r="H90" s="32">
        <f>IF(F90="USD",VLOOKUP(A90,'FOREX CONV'!$A$2:$F$871,2,FALSE),IF(F90="GBP",VLOOKUP(A90,'FOREX CONV'!$A$2:$F$871,3,FALSE),IF(F90="EUR",VLOOKUP(A90,'FOREX CONV'!$A$2:$F$871,4,FALSE),IF(F90="YEN",VLOOKUP(A90,'FOREX CONV'!$A$2:$F$871,5,FALSE),1))))</f>
        <v>60.954000000000001</v>
      </c>
      <c r="I90" s="33">
        <f t="shared" si="1"/>
        <v>292579.20000000001</v>
      </c>
      <c r="J90" t="str">
        <f>VLOOKUP(C90,'REGION CLASSIFICATION'!$A$2:$B$67,2,FALSE)</f>
        <v>EU</v>
      </c>
    </row>
    <row r="91" spans="1:10" ht="15" customHeight="1" x14ac:dyDescent="0.35">
      <c r="A91" s="13">
        <v>42034</v>
      </c>
      <c r="B91" s="2" t="s">
        <v>13</v>
      </c>
      <c r="C91" s="7" t="s">
        <v>66</v>
      </c>
      <c r="D91" s="7">
        <v>25</v>
      </c>
      <c r="E91" s="7" t="s">
        <v>69</v>
      </c>
      <c r="F91" t="s">
        <v>10</v>
      </c>
      <c r="G91" s="10">
        <v>4950</v>
      </c>
      <c r="H91" s="32">
        <f>IF(F91="USD",VLOOKUP(A91,'FOREX CONV'!$A$2:$F$871,2,FALSE),IF(F91="GBP",VLOOKUP(A91,'FOREX CONV'!$A$2:$F$871,3,FALSE),IF(F91="EUR",VLOOKUP(A91,'FOREX CONV'!$A$2:$F$871,4,FALSE),IF(F91="YEN",VLOOKUP(A91,'FOREX CONV'!$A$2:$F$871,5,FALSE),1))))</f>
        <v>61.7575</v>
      </c>
      <c r="I91" s="33">
        <f t="shared" si="1"/>
        <v>305699.625</v>
      </c>
      <c r="J91" t="str">
        <f>VLOOKUP(C91,'REGION CLASSIFICATION'!$A$2:$B$67,2,FALSE)</f>
        <v>MENA</v>
      </c>
    </row>
    <row r="92" spans="1:10" ht="15" customHeight="1" x14ac:dyDescent="0.35">
      <c r="A92" s="13">
        <v>41851</v>
      </c>
      <c r="B92" s="2" t="s">
        <v>13</v>
      </c>
      <c r="C92" s="7" t="s">
        <v>41</v>
      </c>
      <c r="D92" s="7">
        <v>25</v>
      </c>
      <c r="E92" s="7" t="s">
        <v>69</v>
      </c>
      <c r="F92" t="s">
        <v>10</v>
      </c>
      <c r="G92" s="10">
        <v>4950</v>
      </c>
      <c r="H92" s="32">
        <f>IF(F92="USD",VLOOKUP(A92,'FOREX CONV'!$A$2:$F$871,2,FALSE),IF(F92="GBP",VLOOKUP(A92,'FOREX CONV'!$A$2:$F$871,3,FALSE),IF(F92="EUR",VLOOKUP(A92,'FOREX CONV'!$A$2:$F$871,4,FALSE),IF(F92="YEN",VLOOKUP(A92,'FOREX CONV'!$A$2:$F$871,5,FALSE),1))))</f>
        <v>60.246000000000002</v>
      </c>
      <c r="I92" s="33">
        <f t="shared" si="1"/>
        <v>298217.7</v>
      </c>
      <c r="J92" t="str">
        <f>VLOOKUP(C92,'REGION CLASSIFICATION'!$A$2:$B$67,2,FALSE)</f>
        <v>EU</v>
      </c>
    </row>
    <row r="93" spans="1:10" ht="15" customHeight="1" x14ac:dyDescent="0.35">
      <c r="A93" s="13">
        <v>41748</v>
      </c>
      <c r="B93" s="2" t="s">
        <v>13</v>
      </c>
      <c r="C93" s="7" t="s">
        <v>62</v>
      </c>
      <c r="D93" s="7">
        <v>40</v>
      </c>
      <c r="E93" s="7" t="s">
        <v>69</v>
      </c>
      <c r="F93" t="s">
        <v>10</v>
      </c>
      <c r="G93" s="10">
        <v>5200</v>
      </c>
      <c r="H93" s="32">
        <f>IF(F93="USD",VLOOKUP(A93,'FOREX CONV'!$A$2:$F$871,2,FALSE),IF(F93="GBP",VLOOKUP(A93,'FOREX CONV'!$A$2:$F$871,3,FALSE),IF(F93="EUR",VLOOKUP(A93,'FOREX CONV'!$A$2:$F$871,4,FALSE),IF(F93="YEN",VLOOKUP(A93,'FOREX CONV'!$A$2:$F$871,5,FALSE),1))))</f>
        <v>60.380499999999998</v>
      </c>
      <c r="I93" s="33">
        <f t="shared" si="1"/>
        <v>313978.59999999998</v>
      </c>
      <c r="J93" t="str">
        <f>VLOOKUP(C93,'REGION CLASSIFICATION'!$A$2:$B$67,2,FALSE)</f>
        <v>EU</v>
      </c>
    </row>
    <row r="94" spans="1:10" ht="15" customHeight="1" x14ac:dyDescent="0.35">
      <c r="A94" s="13">
        <v>41912</v>
      </c>
      <c r="B94" s="2" t="s">
        <v>13</v>
      </c>
      <c r="C94" s="7" t="s">
        <v>62</v>
      </c>
      <c r="D94" s="7">
        <v>40</v>
      </c>
      <c r="E94" s="7" t="s">
        <v>69</v>
      </c>
      <c r="F94" t="s">
        <v>10</v>
      </c>
      <c r="G94" s="10">
        <v>5200</v>
      </c>
      <c r="H94" s="32">
        <f>IF(F94="USD",VLOOKUP(A94,'FOREX CONV'!$A$2:$F$871,2,FALSE),IF(F94="GBP",VLOOKUP(A94,'FOREX CONV'!$A$2:$F$871,3,FALSE),IF(F94="EUR",VLOOKUP(A94,'FOREX CONV'!$A$2:$F$871,4,FALSE),IF(F94="YEN",VLOOKUP(A94,'FOREX CONV'!$A$2:$F$871,5,FALSE),1))))</f>
        <v>61.613500000000002</v>
      </c>
      <c r="I94" s="33">
        <f t="shared" si="1"/>
        <v>320390.2</v>
      </c>
      <c r="J94" t="str">
        <f>VLOOKUP(C94,'REGION CLASSIFICATION'!$A$2:$B$67,2,FALSE)</f>
        <v>EU</v>
      </c>
    </row>
    <row r="95" spans="1:10" ht="15" customHeight="1" x14ac:dyDescent="0.35">
      <c r="A95" s="13">
        <v>41818</v>
      </c>
      <c r="B95" s="2" t="s">
        <v>13</v>
      </c>
      <c r="C95" s="7" t="s">
        <v>62</v>
      </c>
      <c r="D95" s="8">
        <v>40</v>
      </c>
      <c r="E95" s="7" t="s">
        <v>9</v>
      </c>
      <c r="F95" t="s">
        <v>10</v>
      </c>
      <c r="G95" s="9">
        <v>5200</v>
      </c>
      <c r="H95" s="32">
        <f>IF(F95="USD",VLOOKUP(A95,'FOREX CONV'!$A$2:$F$871,2,FALSE),IF(F95="GBP",VLOOKUP(A95,'FOREX CONV'!$A$2:$F$871,3,FALSE),IF(F95="EUR",VLOOKUP(A95,'FOREX CONV'!$A$2:$F$871,4,FALSE),IF(F95="YEN",VLOOKUP(A95,'FOREX CONV'!$A$2:$F$871,5,FALSE),1))))</f>
        <v>60.095799999999997</v>
      </c>
      <c r="I95" s="33">
        <f t="shared" si="1"/>
        <v>312498.15999999997</v>
      </c>
      <c r="J95" t="str">
        <f>VLOOKUP(C95,'REGION CLASSIFICATION'!$A$2:$B$67,2,FALSE)</f>
        <v>EU</v>
      </c>
    </row>
    <row r="96" spans="1:10" ht="15" customHeight="1" x14ac:dyDescent="0.35">
      <c r="A96" s="13">
        <v>41754</v>
      </c>
      <c r="B96" s="2" t="s">
        <v>15</v>
      </c>
      <c r="C96" s="7" t="s">
        <v>29</v>
      </c>
      <c r="D96" s="8">
        <v>100</v>
      </c>
      <c r="E96" s="7" t="s">
        <v>9</v>
      </c>
      <c r="F96" t="s">
        <v>10</v>
      </c>
      <c r="G96" s="9">
        <v>5250</v>
      </c>
      <c r="H96" s="32">
        <f>IF(F96="USD",VLOOKUP(A96,'FOREX CONV'!$A$2:$F$871,2,FALSE),IF(F96="GBP",VLOOKUP(A96,'FOREX CONV'!$A$2:$F$871,3,FALSE),IF(F96="EUR",VLOOKUP(A96,'FOREX CONV'!$A$2:$F$871,4,FALSE),IF(F96="YEN",VLOOKUP(A96,'FOREX CONV'!$A$2:$F$871,5,FALSE),1))))</f>
        <v>61.116300000000003</v>
      </c>
      <c r="I96" s="33">
        <f t="shared" si="1"/>
        <v>320860.57500000001</v>
      </c>
      <c r="J96" t="str">
        <f>VLOOKUP(C96,'REGION CLASSIFICATION'!$A$2:$B$67,2,FALSE)</f>
        <v>EU</v>
      </c>
    </row>
    <row r="97" spans="1:10" ht="15" customHeight="1" x14ac:dyDescent="0.35">
      <c r="A97" s="13">
        <v>42105</v>
      </c>
      <c r="B97" s="2" t="s">
        <v>11</v>
      </c>
      <c r="C97" s="7" t="s">
        <v>28</v>
      </c>
      <c r="D97" s="7">
        <v>24</v>
      </c>
      <c r="E97" s="7" t="s">
        <v>69</v>
      </c>
      <c r="F97" t="s">
        <v>27</v>
      </c>
      <c r="G97" s="10">
        <v>5400</v>
      </c>
      <c r="H97" s="32">
        <f>IF(F97="USD",VLOOKUP(A97,'FOREX CONV'!$A$2:$F$871,2,FALSE),IF(F97="GBP",VLOOKUP(A97,'FOREX CONV'!$A$2:$F$871,3,FALSE),IF(F97="EUR",VLOOKUP(A97,'FOREX CONV'!$A$2:$F$871,4,FALSE),IF(F97="YEN",VLOOKUP(A97,'FOREX CONV'!$A$2:$F$871,5,FALSE),1))))</f>
        <v>71.796999999999997</v>
      </c>
      <c r="I97" s="33">
        <f t="shared" si="1"/>
        <v>387703.8</v>
      </c>
      <c r="J97" t="str">
        <f>VLOOKUP(C97,'REGION CLASSIFICATION'!$A$2:$B$67,2,FALSE)</f>
        <v>EU</v>
      </c>
    </row>
    <row r="98" spans="1:10" ht="15" customHeight="1" x14ac:dyDescent="0.35">
      <c r="A98" s="13">
        <v>41921</v>
      </c>
      <c r="B98" s="2" t="s">
        <v>11</v>
      </c>
      <c r="C98" s="7" t="s">
        <v>28</v>
      </c>
      <c r="D98" s="7">
        <v>24</v>
      </c>
      <c r="E98" s="7" t="s">
        <v>69</v>
      </c>
      <c r="F98" t="s">
        <v>27</v>
      </c>
      <c r="G98" s="10">
        <v>5400</v>
      </c>
      <c r="H98" s="32">
        <f>IF(F98="USD",VLOOKUP(A98,'FOREX CONV'!$A$2:$F$871,2,FALSE),IF(F98="GBP",VLOOKUP(A98,'FOREX CONV'!$A$2:$F$871,3,FALSE),IF(F98="EUR",VLOOKUP(A98,'FOREX CONV'!$A$2:$F$871,4,FALSE),IF(F98="YEN",VLOOKUP(A98,'FOREX CONV'!$A$2:$F$871,5,FALSE),1))))</f>
        <v>78.659700000000001</v>
      </c>
      <c r="I98" s="33">
        <f t="shared" si="1"/>
        <v>424762.38</v>
      </c>
      <c r="J98" t="str">
        <f>VLOOKUP(C98,'REGION CLASSIFICATION'!$A$2:$B$67,2,FALSE)</f>
        <v>EU</v>
      </c>
    </row>
    <row r="99" spans="1:10" ht="15" customHeight="1" x14ac:dyDescent="0.35">
      <c r="A99" s="13">
        <v>41921</v>
      </c>
      <c r="B99" s="2" t="s">
        <v>11</v>
      </c>
      <c r="C99" s="7" t="s">
        <v>28</v>
      </c>
      <c r="D99" s="8">
        <v>24</v>
      </c>
      <c r="E99" s="7" t="s">
        <v>9</v>
      </c>
      <c r="F99" s="7" t="s">
        <v>27</v>
      </c>
      <c r="G99" s="9">
        <v>5400</v>
      </c>
      <c r="H99" s="32">
        <f>IF(F99="USD",VLOOKUP(A99,'FOREX CONV'!$A$2:$F$871,2,FALSE),IF(F99="GBP",VLOOKUP(A99,'FOREX CONV'!$A$2:$F$871,3,FALSE),IF(F99="EUR",VLOOKUP(A99,'FOREX CONV'!$A$2:$F$871,4,FALSE),IF(F99="YEN",VLOOKUP(A99,'FOREX CONV'!$A$2:$F$871,5,FALSE),1))))</f>
        <v>78.659700000000001</v>
      </c>
      <c r="I99" s="33">
        <f t="shared" si="1"/>
        <v>424762.38</v>
      </c>
      <c r="J99" t="str">
        <f>VLOOKUP(C99,'REGION CLASSIFICATION'!$A$2:$B$67,2,FALSE)</f>
        <v>EU</v>
      </c>
    </row>
    <row r="100" spans="1:10" ht="15" customHeight="1" x14ac:dyDescent="0.35">
      <c r="A100" s="13">
        <v>42165</v>
      </c>
      <c r="B100" s="2" t="s">
        <v>11</v>
      </c>
      <c r="C100" s="7" t="s">
        <v>28</v>
      </c>
      <c r="D100" s="8">
        <v>24</v>
      </c>
      <c r="E100" s="7" t="s">
        <v>9</v>
      </c>
      <c r="F100" s="7" t="s">
        <v>27</v>
      </c>
      <c r="G100" s="9">
        <v>5400</v>
      </c>
      <c r="H100" s="32">
        <f>IF(F100="USD",VLOOKUP(A100,'FOREX CONV'!$A$2:$F$871,2,FALSE),IF(F100="GBP",VLOOKUP(A100,'FOREX CONV'!$A$2:$F$871,3,FALSE),IF(F100="EUR",VLOOKUP(A100,'FOREX CONV'!$A$2:$F$871,4,FALSE),IF(F100="YEN",VLOOKUP(A100,'FOREX CONV'!$A$2:$F$871,5,FALSE),1))))</f>
        <v>73.191900000000004</v>
      </c>
      <c r="I100" s="33">
        <f t="shared" si="1"/>
        <v>395236.26</v>
      </c>
      <c r="J100" t="str">
        <f>VLOOKUP(C100,'REGION CLASSIFICATION'!$A$2:$B$67,2,FALSE)</f>
        <v>EU</v>
      </c>
    </row>
    <row r="101" spans="1:10" ht="15" customHeight="1" x14ac:dyDescent="0.35">
      <c r="A101" s="13">
        <v>41908</v>
      </c>
      <c r="B101" s="2" t="s">
        <v>11</v>
      </c>
      <c r="C101" s="7" t="s">
        <v>28</v>
      </c>
      <c r="D101" s="8">
        <v>24</v>
      </c>
      <c r="E101" s="7" t="s">
        <v>9</v>
      </c>
      <c r="F101" s="7" t="s">
        <v>27</v>
      </c>
      <c r="G101" s="9">
        <v>5400</v>
      </c>
      <c r="H101" s="32">
        <f>IF(F101="USD",VLOOKUP(A101,'FOREX CONV'!$A$2:$F$871,2,FALSE),IF(F101="GBP",VLOOKUP(A101,'FOREX CONV'!$A$2:$F$871,3,FALSE),IF(F101="EUR",VLOOKUP(A101,'FOREX CONV'!$A$2:$F$871,4,FALSE),IF(F101="YEN",VLOOKUP(A101,'FOREX CONV'!$A$2:$F$871,5,FALSE),1))))</f>
        <v>78.448899999999995</v>
      </c>
      <c r="I101" s="33">
        <f t="shared" si="1"/>
        <v>423624.06</v>
      </c>
      <c r="J101" t="str">
        <f>VLOOKUP(C101,'REGION CLASSIFICATION'!$A$2:$B$67,2,FALSE)</f>
        <v>EU</v>
      </c>
    </row>
    <row r="102" spans="1:10" ht="15" customHeight="1" x14ac:dyDescent="0.35">
      <c r="A102" s="13">
        <v>41912</v>
      </c>
      <c r="B102" s="2" t="s">
        <v>11</v>
      </c>
      <c r="C102" s="7" t="s">
        <v>28</v>
      </c>
      <c r="D102" s="8">
        <v>24</v>
      </c>
      <c r="E102" s="7" t="s">
        <v>9</v>
      </c>
      <c r="F102" s="7" t="s">
        <v>27</v>
      </c>
      <c r="G102" s="9">
        <v>5400</v>
      </c>
      <c r="H102" s="32">
        <f>IF(F102="USD",VLOOKUP(A102,'FOREX CONV'!$A$2:$F$871,2,FALSE),IF(F102="GBP",VLOOKUP(A102,'FOREX CONV'!$A$2:$F$871,3,FALSE),IF(F102="EUR",VLOOKUP(A102,'FOREX CONV'!$A$2:$F$871,4,FALSE),IF(F102="YEN",VLOOKUP(A102,'FOREX CONV'!$A$2:$F$871,5,FALSE),1))))</f>
        <v>78.206000000000003</v>
      </c>
      <c r="I102" s="33">
        <f t="shared" si="1"/>
        <v>422312.4</v>
      </c>
      <c r="J102" t="str">
        <f>VLOOKUP(C102,'REGION CLASSIFICATION'!$A$2:$B$67,2,FALSE)</f>
        <v>EU</v>
      </c>
    </row>
    <row r="103" spans="1:10" ht="15" customHeight="1" x14ac:dyDescent="0.35">
      <c r="A103" s="13">
        <v>41759</v>
      </c>
      <c r="B103" s="2" t="s">
        <v>11</v>
      </c>
      <c r="C103" s="7" t="s">
        <v>28</v>
      </c>
      <c r="D103" s="8">
        <v>24</v>
      </c>
      <c r="E103" s="7" t="s">
        <v>9</v>
      </c>
      <c r="F103" s="7" t="s">
        <v>27</v>
      </c>
      <c r="G103" s="9">
        <v>5400</v>
      </c>
      <c r="H103" s="32">
        <f>IF(F103="USD",VLOOKUP(A103,'FOREX CONV'!$A$2:$F$871,2,FALSE),IF(F103="GBP",VLOOKUP(A103,'FOREX CONV'!$A$2:$F$871,3,FALSE),IF(F103="EUR",VLOOKUP(A103,'FOREX CONV'!$A$2:$F$871,4,FALSE),IF(F103="YEN",VLOOKUP(A103,'FOREX CONV'!$A$2:$F$871,5,FALSE),1))))</f>
        <v>83.305999999999997</v>
      </c>
      <c r="I103" s="33">
        <f t="shared" si="1"/>
        <v>449852.39999999997</v>
      </c>
      <c r="J103" t="str">
        <f>VLOOKUP(C103,'REGION CLASSIFICATION'!$A$2:$B$67,2,FALSE)</f>
        <v>EU</v>
      </c>
    </row>
    <row r="104" spans="1:10" ht="15" customHeight="1" x14ac:dyDescent="0.35">
      <c r="A104" s="13">
        <v>41807</v>
      </c>
      <c r="B104" s="2" t="s">
        <v>11</v>
      </c>
      <c r="C104" s="7" t="s">
        <v>28</v>
      </c>
      <c r="D104" s="8">
        <v>24</v>
      </c>
      <c r="E104" s="7" t="s">
        <v>9</v>
      </c>
      <c r="F104" s="7" t="s">
        <v>27</v>
      </c>
      <c r="G104" s="9">
        <v>5400</v>
      </c>
      <c r="H104" s="32">
        <f>IF(F104="USD",VLOOKUP(A104,'FOREX CONV'!$A$2:$F$871,2,FALSE),IF(F104="GBP",VLOOKUP(A104,'FOREX CONV'!$A$2:$F$871,3,FALSE),IF(F104="EUR",VLOOKUP(A104,'FOREX CONV'!$A$2:$F$871,4,FALSE),IF(F104="YEN",VLOOKUP(A104,'FOREX CONV'!$A$2:$F$871,5,FALSE),1))))</f>
        <v>81.866500000000002</v>
      </c>
      <c r="I104" s="33">
        <f t="shared" si="1"/>
        <v>442079.10000000003</v>
      </c>
      <c r="J104" t="str">
        <f>VLOOKUP(C104,'REGION CLASSIFICATION'!$A$2:$B$67,2,FALSE)</f>
        <v>EU</v>
      </c>
    </row>
    <row r="105" spans="1:10" ht="15" customHeight="1" x14ac:dyDescent="0.35">
      <c r="A105" s="13">
        <v>41906</v>
      </c>
      <c r="B105" s="2" t="s">
        <v>7</v>
      </c>
      <c r="C105" s="7" t="s">
        <v>52</v>
      </c>
      <c r="D105" s="7">
        <v>170</v>
      </c>
      <c r="E105" s="7" t="s">
        <v>69</v>
      </c>
      <c r="F105" t="s">
        <v>10</v>
      </c>
      <c r="G105" s="10">
        <v>5440</v>
      </c>
      <c r="H105" s="32">
        <f>IF(F105="USD",VLOOKUP(A105,'FOREX CONV'!$A$2:$F$871,2,FALSE),IF(F105="GBP",VLOOKUP(A105,'FOREX CONV'!$A$2:$F$871,3,FALSE),IF(F105="EUR",VLOOKUP(A105,'FOREX CONV'!$A$2:$F$871,4,FALSE),IF(F105="YEN",VLOOKUP(A105,'FOREX CONV'!$A$2:$F$871,5,FALSE),1))))</f>
        <v>61.029299999999999</v>
      </c>
      <c r="I105" s="33">
        <f t="shared" si="1"/>
        <v>331999.39199999999</v>
      </c>
      <c r="J105" t="str">
        <f>VLOOKUP(C105,'REGION CLASSIFICATION'!$A$2:$B$67,2,FALSE)</f>
        <v>MENA</v>
      </c>
    </row>
    <row r="106" spans="1:10" ht="15" customHeight="1" x14ac:dyDescent="0.35">
      <c r="A106" s="13">
        <v>41850</v>
      </c>
      <c r="B106" s="2" t="s">
        <v>15</v>
      </c>
      <c r="C106" s="7" t="s">
        <v>35</v>
      </c>
      <c r="D106" s="7">
        <v>100</v>
      </c>
      <c r="E106" s="7" t="s">
        <v>69</v>
      </c>
      <c r="F106" t="s">
        <v>10</v>
      </c>
      <c r="G106" s="10">
        <v>5475</v>
      </c>
      <c r="H106" s="32">
        <f>IF(F106="USD",VLOOKUP(A106,'FOREX CONV'!$A$2:$F$871,2,FALSE),IF(F106="GBP",VLOOKUP(A106,'FOREX CONV'!$A$2:$F$871,3,FALSE),IF(F106="EUR",VLOOKUP(A106,'FOREX CONV'!$A$2:$F$871,4,FALSE),IF(F106="YEN",VLOOKUP(A106,'FOREX CONV'!$A$2:$F$871,5,FALSE),1))))</f>
        <v>60.148499999999999</v>
      </c>
      <c r="I106" s="33">
        <f t="shared" si="1"/>
        <v>329313.03749999998</v>
      </c>
      <c r="J106" t="str">
        <f>VLOOKUP(C106,'REGION CLASSIFICATION'!$A$2:$B$67,2,FALSE)</f>
        <v>APAC</v>
      </c>
    </row>
    <row r="107" spans="1:10" ht="15" customHeight="1" x14ac:dyDescent="0.35">
      <c r="A107" s="13">
        <v>42034</v>
      </c>
      <c r="B107" s="2" t="s">
        <v>15</v>
      </c>
      <c r="C107" s="7" t="s">
        <v>35</v>
      </c>
      <c r="D107" s="8">
        <v>100</v>
      </c>
      <c r="E107" s="7" t="s">
        <v>9</v>
      </c>
      <c r="F107" t="s">
        <v>10</v>
      </c>
      <c r="G107" s="9">
        <v>5475</v>
      </c>
      <c r="H107" s="32">
        <f>IF(F107="USD",VLOOKUP(A107,'FOREX CONV'!$A$2:$F$871,2,FALSE),IF(F107="GBP",VLOOKUP(A107,'FOREX CONV'!$A$2:$F$871,3,FALSE),IF(F107="EUR",VLOOKUP(A107,'FOREX CONV'!$A$2:$F$871,4,FALSE),IF(F107="YEN",VLOOKUP(A107,'FOREX CONV'!$A$2:$F$871,5,FALSE),1))))</f>
        <v>61.7575</v>
      </c>
      <c r="I107" s="33">
        <f t="shared" si="1"/>
        <v>338122.3125</v>
      </c>
      <c r="J107" t="str">
        <f>VLOOKUP(C107,'REGION CLASSIFICATION'!$A$2:$B$67,2,FALSE)</f>
        <v>APAC</v>
      </c>
    </row>
    <row r="108" spans="1:10" ht="15" customHeight="1" x14ac:dyDescent="0.35">
      <c r="A108" s="13">
        <v>41878</v>
      </c>
      <c r="B108" s="2" t="s">
        <v>15</v>
      </c>
      <c r="C108" s="7" t="s">
        <v>35</v>
      </c>
      <c r="D108" s="7">
        <v>100</v>
      </c>
      <c r="E108" s="7" t="s">
        <v>9</v>
      </c>
      <c r="F108" t="s">
        <v>10</v>
      </c>
      <c r="G108" s="10">
        <v>5475</v>
      </c>
      <c r="H108" s="32">
        <f>IF(F108="USD",VLOOKUP(A108,'FOREX CONV'!$A$2:$F$871,2,FALSE),IF(F108="GBP",VLOOKUP(A108,'FOREX CONV'!$A$2:$F$871,3,FALSE),IF(F108="EUR",VLOOKUP(A108,'FOREX CONV'!$A$2:$F$871,4,FALSE),IF(F108="YEN",VLOOKUP(A108,'FOREX CONV'!$A$2:$F$871,5,FALSE),1))))</f>
        <v>60.467799999999997</v>
      </c>
      <c r="I108" s="33">
        <f t="shared" si="1"/>
        <v>331061.20499999996</v>
      </c>
      <c r="J108" t="str">
        <f>VLOOKUP(C108,'REGION CLASSIFICATION'!$A$2:$B$67,2,FALSE)</f>
        <v>APAC</v>
      </c>
    </row>
    <row r="109" spans="1:10" ht="15" customHeight="1" x14ac:dyDescent="0.35">
      <c r="A109" s="13">
        <v>41942</v>
      </c>
      <c r="B109" s="2" t="s">
        <v>15</v>
      </c>
      <c r="C109" s="7" t="s">
        <v>46</v>
      </c>
      <c r="D109" s="7">
        <v>100</v>
      </c>
      <c r="E109" s="7" t="s">
        <v>69</v>
      </c>
      <c r="F109" t="s">
        <v>10</v>
      </c>
      <c r="G109" s="10">
        <v>5500</v>
      </c>
      <c r="H109" s="32">
        <f>IF(F109="USD",VLOOKUP(A109,'FOREX CONV'!$A$2:$F$871,2,FALSE),IF(F109="GBP",VLOOKUP(A109,'FOREX CONV'!$A$2:$F$871,3,FALSE),IF(F109="EUR",VLOOKUP(A109,'FOREX CONV'!$A$2:$F$871,4,FALSE),IF(F109="YEN",VLOOKUP(A109,'FOREX CONV'!$A$2:$F$871,5,FALSE),1))))</f>
        <v>61.4636</v>
      </c>
      <c r="I109" s="33">
        <f t="shared" si="1"/>
        <v>338049.8</v>
      </c>
      <c r="J109" t="str">
        <f>VLOOKUP(C109,'REGION CLASSIFICATION'!$A$2:$B$67,2,FALSE)</f>
        <v>EU</v>
      </c>
    </row>
    <row r="110" spans="1:10" ht="15" customHeight="1" x14ac:dyDescent="0.35">
      <c r="A110" s="13">
        <v>42105</v>
      </c>
      <c r="B110" s="2" t="s">
        <v>15</v>
      </c>
      <c r="C110" s="7" t="s">
        <v>62</v>
      </c>
      <c r="D110" s="7">
        <v>120</v>
      </c>
      <c r="E110" s="7" t="s">
        <v>69</v>
      </c>
      <c r="F110" t="s">
        <v>10</v>
      </c>
      <c r="G110" s="10">
        <v>5760</v>
      </c>
      <c r="H110" s="32">
        <f>IF(F110="USD",VLOOKUP(A110,'FOREX CONV'!$A$2:$F$871,2,FALSE),IF(F110="GBP",VLOOKUP(A110,'FOREX CONV'!$A$2:$F$871,3,FALSE),IF(F110="EUR",VLOOKUP(A110,'FOREX CONV'!$A$2:$F$871,4,FALSE),IF(F110="YEN",VLOOKUP(A110,'FOREX CONV'!$A$2:$F$871,5,FALSE),1))))</f>
        <v>65.567999999999998</v>
      </c>
      <c r="I110" s="33">
        <f t="shared" si="1"/>
        <v>377671.67999999999</v>
      </c>
      <c r="J110" t="str">
        <f>VLOOKUP(C110,'REGION CLASSIFICATION'!$A$2:$B$67,2,FALSE)</f>
        <v>EU</v>
      </c>
    </row>
    <row r="111" spans="1:10" ht="15" customHeight="1" x14ac:dyDescent="0.35">
      <c r="A111" s="13">
        <v>42063</v>
      </c>
      <c r="B111" s="2" t="s">
        <v>13</v>
      </c>
      <c r="C111" s="7" t="s">
        <v>38</v>
      </c>
      <c r="D111" s="8">
        <v>20</v>
      </c>
      <c r="E111" s="7" t="s">
        <v>9</v>
      </c>
      <c r="F111" t="s">
        <v>10</v>
      </c>
      <c r="G111" s="9">
        <v>6000</v>
      </c>
      <c r="H111" s="32">
        <f>IF(F111="USD",VLOOKUP(A111,'FOREX CONV'!$A$2:$F$871,2,FALSE),IF(F111="GBP",VLOOKUP(A111,'FOREX CONV'!$A$2:$F$871,3,FALSE),IF(F111="EUR",VLOOKUP(A111,'FOREX CONV'!$A$2:$F$871,4,FALSE),IF(F111="YEN",VLOOKUP(A111,'FOREX CONV'!$A$2:$F$871,5,FALSE),1))))</f>
        <v>61.790799999999997</v>
      </c>
      <c r="I111" s="33">
        <f t="shared" si="1"/>
        <v>370744.8</v>
      </c>
      <c r="J111" t="str">
        <f>VLOOKUP(C111,'REGION CLASSIFICATION'!$A$2:$B$67,2,FALSE)</f>
        <v>MENA</v>
      </c>
    </row>
    <row r="112" spans="1:10" ht="15" customHeight="1" x14ac:dyDescent="0.35">
      <c r="A112" s="13">
        <v>42034</v>
      </c>
      <c r="B112" s="2" t="s">
        <v>13</v>
      </c>
      <c r="C112" s="7" t="s">
        <v>43</v>
      </c>
      <c r="D112" s="8">
        <v>40</v>
      </c>
      <c r="E112" s="7" t="s">
        <v>9</v>
      </c>
      <c r="F112" t="s">
        <v>10</v>
      </c>
      <c r="G112" s="9">
        <v>6000</v>
      </c>
      <c r="H112" s="32">
        <f>IF(F112="USD",VLOOKUP(A112,'FOREX CONV'!$A$2:$F$871,2,FALSE),IF(F112="GBP",VLOOKUP(A112,'FOREX CONV'!$A$2:$F$871,3,FALSE),IF(F112="EUR",VLOOKUP(A112,'FOREX CONV'!$A$2:$F$871,4,FALSE),IF(F112="YEN",VLOOKUP(A112,'FOREX CONV'!$A$2:$F$871,5,FALSE),1))))</f>
        <v>61.7575</v>
      </c>
      <c r="I112" s="33">
        <f t="shared" si="1"/>
        <v>370545</v>
      </c>
      <c r="J112" t="str">
        <f>VLOOKUP(C112,'REGION CLASSIFICATION'!$A$2:$B$67,2,FALSE)</f>
        <v>EU</v>
      </c>
    </row>
    <row r="113" spans="1:10" ht="15" customHeight="1" x14ac:dyDescent="0.35">
      <c r="A113" s="13">
        <v>41898</v>
      </c>
      <c r="B113" s="2" t="s">
        <v>25</v>
      </c>
      <c r="C113" s="7" t="s">
        <v>65</v>
      </c>
      <c r="D113" s="8">
        <v>55</v>
      </c>
      <c r="E113" s="7" t="s">
        <v>9</v>
      </c>
      <c r="F113" t="s">
        <v>10</v>
      </c>
      <c r="G113" s="9">
        <v>6187.5</v>
      </c>
      <c r="H113" s="32">
        <f>IF(F113="USD",VLOOKUP(A113,'FOREX CONV'!$A$2:$F$871,2,FALSE),IF(F113="GBP",VLOOKUP(A113,'FOREX CONV'!$A$2:$F$871,3,FALSE),IF(F113="EUR",VLOOKUP(A113,'FOREX CONV'!$A$2:$F$871,4,FALSE),IF(F113="YEN",VLOOKUP(A113,'FOREX CONV'!$A$2:$F$871,5,FALSE),1))))</f>
        <v>61.101500000000001</v>
      </c>
      <c r="I113" s="33">
        <f t="shared" si="1"/>
        <v>378065.53125</v>
      </c>
      <c r="J113" t="str">
        <f>VLOOKUP(C113,'REGION CLASSIFICATION'!$A$2:$B$67,2,FALSE)</f>
        <v>NORTH AMERICA</v>
      </c>
    </row>
    <row r="114" spans="1:10" ht="15" customHeight="1" x14ac:dyDescent="0.35">
      <c r="A114" s="13">
        <v>41912</v>
      </c>
      <c r="B114" s="2" t="s">
        <v>11</v>
      </c>
      <c r="C114" s="7" t="s">
        <v>33</v>
      </c>
      <c r="D114" s="7">
        <v>0.25</v>
      </c>
      <c r="E114" s="7" t="s">
        <v>69</v>
      </c>
      <c r="F114" s="7" t="s">
        <v>72</v>
      </c>
      <c r="G114" s="10">
        <v>6194</v>
      </c>
      <c r="H114" s="32">
        <f>IF(F114="USD",VLOOKUP(A114,'FOREX CONV'!$A$2:$F$871,2,FALSE),IF(F114="GBP",VLOOKUP(A114,'FOREX CONV'!$A$2:$F$871,3,FALSE),IF(F114="EUR",VLOOKUP(A114,'FOREX CONV'!$A$2:$F$871,4,FALSE),IF(F114="YEN",VLOOKUP(A114,'FOREX CONV'!$A$2:$F$871,5,FALSE),1))))</f>
        <v>1</v>
      </c>
      <c r="I114" s="33">
        <f t="shared" si="1"/>
        <v>6194</v>
      </c>
      <c r="J114" t="str">
        <f>VLOOKUP(C114,'REGION CLASSIFICATION'!$A$2:$B$67,2,FALSE)</f>
        <v>INDIA</v>
      </c>
    </row>
    <row r="115" spans="1:10" ht="15" customHeight="1" x14ac:dyDescent="0.35">
      <c r="A115" s="13">
        <v>42105</v>
      </c>
      <c r="B115" s="2" t="s">
        <v>7</v>
      </c>
      <c r="C115" s="7" t="s">
        <v>41</v>
      </c>
      <c r="D115" s="7">
        <v>150</v>
      </c>
      <c r="E115" s="7" t="s">
        <v>9</v>
      </c>
      <c r="F115" t="s">
        <v>10</v>
      </c>
      <c r="G115" s="10">
        <v>6450</v>
      </c>
      <c r="H115" s="32">
        <f>IF(F115="USD",VLOOKUP(A115,'FOREX CONV'!$A$2:$F$871,2,FALSE),IF(F115="GBP",VLOOKUP(A115,'FOREX CONV'!$A$2:$F$871,3,FALSE),IF(F115="EUR",VLOOKUP(A115,'FOREX CONV'!$A$2:$F$871,4,FALSE),IF(F115="YEN",VLOOKUP(A115,'FOREX CONV'!$A$2:$F$871,5,FALSE),1))))</f>
        <v>65.567999999999998</v>
      </c>
      <c r="I115" s="33">
        <f t="shared" si="1"/>
        <v>422913.6</v>
      </c>
      <c r="J115" t="str">
        <f>VLOOKUP(C115,'REGION CLASSIFICATION'!$A$2:$B$67,2,FALSE)</f>
        <v>EU</v>
      </c>
    </row>
    <row r="116" spans="1:10" ht="15" customHeight="1" x14ac:dyDescent="0.35">
      <c r="A116" s="13">
        <v>41943</v>
      </c>
      <c r="B116" s="2" t="s">
        <v>15</v>
      </c>
      <c r="C116" s="7" t="s">
        <v>66</v>
      </c>
      <c r="D116" s="7">
        <v>150</v>
      </c>
      <c r="E116" s="7" t="s">
        <v>69</v>
      </c>
      <c r="F116" t="s">
        <v>10</v>
      </c>
      <c r="G116" s="10">
        <v>6450</v>
      </c>
      <c r="H116" s="32">
        <f>IF(F116="USD",VLOOKUP(A116,'FOREX CONV'!$A$2:$F$871,2,FALSE),IF(F116="GBP",VLOOKUP(A116,'FOREX CONV'!$A$2:$F$871,3,FALSE),IF(F116="EUR",VLOOKUP(A116,'FOREX CONV'!$A$2:$F$871,4,FALSE),IF(F116="YEN",VLOOKUP(A116,'FOREX CONV'!$A$2:$F$871,5,FALSE),1))))</f>
        <v>61.408000000000001</v>
      </c>
      <c r="I116" s="33">
        <f t="shared" si="1"/>
        <v>396081.60000000003</v>
      </c>
      <c r="J116" t="str">
        <f>VLOOKUP(C116,'REGION CLASSIFICATION'!$A$2:$B$67,2,FALSE)</f>
        <v>MENA</v>
      </c>
    </row>
    <row r="117" spans="1:10" ht="15" customHeight="1" x14ac:dyDescent="0.35">
      <c r="A117" s="13">
        <v>41851</v>
      </c>
      <c r="B117" s="2" t="s">
        <v>15</v>
      </c>
      <c r="C117" s="7" t="s">
        <v>74</v>
      </c>
      <c r="D117" s="7">
        <v>125</v>
      </c>
      <c r="E117" s="7" t="s">
        <v>69</v>
      </c>
      <c r="F117" t="s">
        <v>10</v>
      </c>
      <c r="G117" s="10">
        <v>6500</v>
      </c>
      <c r="H117" s="32">
        <f>IF(F117="USD",VLOOKUP(A117,'FOREX CONV'!$A$2:$F$871,2,FALSE),IF(F117="GBP",VLOOKUP(A117,'FOREX CONV'!$A$2:$F$871,3,FALSE),IF(F117="EUR",VLOOKUP(A117,'FOREX CONV'!$A$2:$F$871,4,FALSE),IF(F117="YEN",VLOOKUP(A117,'FOREX CONV'!$A$2:$F$871,5,FALSE),1))))</f>
        <v>60.246000000000002</v>
      </c>
      <c r="I117" s="33">
        <f t="shared" si="1"/>
        <v>391599</v>
      </c>
      <c r="J117" t="str">
        <f>VLOOKUP(C117,'REGION CLASSIFICATION'!$A$2:$B$67,2,FALSE)</f>
        <v>EU</v>
      </c>
    </row>
    <row r="118" spans="1:10" ht="15" customHeight="1" x14ac:dyDescent="0.35">
      <c r="A118" s="13">
        <v>41882</v>
      </c>
      <c r="B118" s="2" t="s">
        <v>13</v>
      </c>
      <c r="C118" s="7" t="s">
        <v>43</v>
      </c>
      <c r="D118" s="7">
        <v>45</v>
      </c>
      <c r="E118" s="7" t="s">
        <v>69</v>
      </c>
      <c r="F118" t="s">
        <v>10</v>
      </c>
      <c r="G118" s="10">
        <v>6750</v>
      </c>
      <c r="H118" s="32">
        <f>IF(F118="USD",VLOOKUP(A118,'FOREX CONV'!$A$2:$F$871,2,FALSE),IF(F118="GBP",VLOOKUP(A118,'FOREX CONV'!$A$2:$F$871,3,FALSE),IF(F118="EUR",VLOOKUP(A118,'FOREX CONV'!$A$2:$F$871,4,FALSE),IF(F118="YEN",VLOOKUP(A118,'FOREX CONV'!$A$2:$F$871,5,FALSE),1))))</f>
        <v>60.474499999999999</v>
      </c>
      <c r="I118" s="33">
        <f t="shared" si="1"/>
        <v>408202.875</v>
      </c>
      <c r="J118" t="str">
        <f>VLOOKUP(C118,'REGION CLASSIFICATION'!$A$2:$B$67,2,FALSE)</f>
        <v>EU</v>
      </c>
    </row>
    <row r="119" spans="1:10" ht="15" customHeight="1" x14ac:dyDescent="0.35">
      <c r="A119" s="13">
        <v>41912</v>
      </c>
      <c r="B119" s="2" t="s">
        <v>7</v>
      </c>
      <c r="C119" s="7" t="s">
        <v>38</v>
      </c>
      <c r="D119" s="8">
        <v>200</v>
      </c>
      <c r="E119" s="7" t="s">
        <v>9</v>
      </c>
      <c r="F119" t="s">
        <v>10</v>
      </c>
      <c r="G119" s="9">
        <v>6800</v>
      </c>
      <c r="H119" s="32">
        <f>IF(F119="USD",VLOOKUP(A119,'FOREX CONV'!$A$2:$F$871,2,FALSE),IF(F119="GBP",VLOOKUP(A119,'FOREX CONV'!$A$2:$F$871,3,FALSE),IF(F119="EUR",VLOOKUP(A119,'FOREX CONV'!$A$2:$F$871,4,FALSE),IF(F119="YEN",VLOOKUP(A119,'FOREX CONV'!$A$2:$F$871,5,FALSE),1))))</f>
        <v>61.613500000000002</v>
      </c>
      <c r="I119" s="33">
        <f t="shared" si="1"/>
        <v>418971.8</v>
      </c>
      <c r="J119" t="str">
        <f>VLOOKUP(C119,'REGION CLASSIFICATION'!$A$2:$B$67,2,FALSE)</f>
        <v>MENA</v>
      </c>
    </row>
    <row r="120" spans="1:10" ht="15" customHeight="1" x14ac:dyDescent="0.35">
      <c r="A120" s="13">
        <v>41908</v>
      </c>
      <c r="B120" s="2" t="s">
        <v>13</v>
      </c>
      <c r="C120" s="7" t="s">
        <v>39</v>
      </c>
      <c r="D120" s="7">
        <v>40</v>
      </c>
      <c r="E120" s="7" t="s">
        <v>69</v>
      </c>
      <c r="F120" t="s">
        <v>10</v>
      </c>
      <c r="G120" s="10">
        <v>6800</v>
      </c>
      <c r="H120" s="32">
        <f>IF(F120="USD",VLOOKUP(A120,'FOREX CONV'!$A$2:$F$871,2,FALSE),IF(F120="GBP",VLOOKUP(A120,'FOREX CONV'!$A$2:$F$871,3,FALSE),IF(F120="EUR",VLOOKUP(A120,'FOREX CONV'!$A$2:$F$871,4,FALSE),IF(F120="YEN",VLOOKUP(A120,'FOREX CONV'!$A$2:$F$871,5,FALSE),1))))</f>
        <v>61.572000000000003</v>
      </c>
      <c r="I120" s="33">
        <f t="shared" si="1"/>
        <v>418689.60000000003</v>
      </c>
      <c r="J120" t="str">
        <f>VLOOKUP(C120,'REGION CLASSIFICATION'!$A$2:$B$67,2,FALSE)</f>
        <v>APAC</v>
      </c>
    </row>
    <row r="121" spans="1:10" ht="15" customHeight="1" x14ac:dyDescent="0.35">
      <c r="A121" s="13">
        <v>42105</v>
      </c>
      <c r="B121" s="2" t="s">
        <v>13</v>
      </c>
      <c r="C121" s="7" t="s">
        <v>55</v>
      </c>
      <c r="D121" s="7">
        <v>40</v>
      </c>
      <c r="E121" s="7" t="s">
        <v>69</v>
      </c>
      <c r="F121" t="s">
        <v>10</v>
      </c>
      <c r="G121" s="10">
        <v>6800</v>
      </c>
      <c r="H121" s="32">
        <f>IF(F121="USD",VLOOKUP(A121,'FOREX CONV'!$A$2:$F$871,2,FALSE),IF(F121="GBP",VLOOKUP(A121,'FOREX CONV'!$A$2:$F$871,3,FALSE),IF(F121="EUR",VLOOKUP(A121,'FOREX CONV'!$A$2:$F$871,4,FALSE),IF(F121="YEN",VLOOKUP(A121,'FOREX CONV'!$A$2:$F$871,5,FALSE),1))))</f>
        <v>65.567999999999998</v>
      </c>
      <c r="I121" s="33">
        <f t="shared" si="1"/>
        <v>445862.39999999997</v>
      </c>
      <c r="J121" t="str">
        <f>VLOOKUP(C121,'REGION CLASSIFICATION'!$A$2:$B$67,2,FALSE)</f>
        <v>EU</v>
      </c>
    </row>
    <row r="122" spans="1:10" ht="15" customHeight="1" x14ac:dyDescent="0.35">
      <c r="A122" s="13">
        <v>42258</v>
      </c>
      <c r="B122" s="2" t="s">
        <v>11</v>
      </c>
      <c r="C122" s="7" t="s">
        <v>53</v>
      </c>
      <c r="D122" s="7">
        <v>20</v>
      </c>
      <c r="E122" s="7" t="s">
        <v>69</v>
      </c>
      <c r="F122" t="s">
        <v>10</v>
      </c>
      <c r="G122" s="10">
        <v>6900</v>
      </c>
      <c r="H122" s="32">
        <f>IF(F122="USD",VLOOKUP(A122,'FOREX CONV'!$A$2:$F$871,2,FALSE),IF(F122="GBP",VLOOKUP(A122,'FOREX CONV'!$A$2:$F$871,3,FALSE),IF(F122="EUR",VLOOKUP(A122,'FOREX CONV'!$A$2:$F$871,4,FALSE),IF(F122="YEN",VLOOKUP(A122,'FOREX CONV'!$A$2:$F$871,5,FALSE),1))))</f>
        <v>66.337800000000001</v>
      </c>
      <c r="I122" s="33">
        <f t="shared" si="1"/>
        <v>457730.82</v>
      </c>
      <c r="J122" t="str">
        <f>VLOOKUP(C122,'REGION CLASSIFICATION'!$A$2:$B$67,2,FALSE)</f>
        <v>EU</v>
      </c>
    </row>
    <row r="123" spans="1:10" ht="15" customHeight="1" x14ac:dyDescent="0.35">
      <c r="A123" s="13">
        <v>41818</v>
      </c>
      <c r="B123" s="2" t="s">
        <v>11</v>
      </c>
      <c r="C123" s="7" t="s">
        <v>53</v>
      </c>
      <c r="D123" s="7">
        <v>20</v>
      </c>
      <c r="E123" s="7" t="s">
        <v>69</v>
      </c>
      <c r="F123" t="s">
        <v>10</v>
      </c>
      <c r="G123" s="10">
        <v>6900</v>
      </c>
      <c r="H123" s="32">
        <f>IF(F123="USD",VLOOKUP(A123,'FOREX CONV'!$A$2:$F$871,2,FALSE),IF(F123="GBP",VLOOKUP(A123,'FOREX CONV'!$A$2:$F$871,3,FALSE),IF(F123="EUR",VLOOKUP(A123,'FOREX CONV'!$A$2:$F$871,4,FALSE),IF(F123="YEN",VLOOKUP(A123,'FOREX CONV'!$A$2:$F$871,5,FALSE),1))))</f>
        <v>60.095799999999997</v>
      </c>
      <c r="I123" s="33">
        <f t="shared" si="1"/>
        <v>414661.01999999996</v>
      </c>
      <c r="J123" t="str">
        <f>VLOOKUP(C123,'REGION CLASSIFICATION'!$A$2:$B$67,2,FALSE)</f>
        <v>EU</v>
      </c>
    </row>
    <row r="124" spans="1:10" ht="15" customHeight="1" x14ac:dyDescent="0.35">
      <c r="A124" s="13">
        <v>41843</v>
      </c>
      <c r="B124" s="2" t="s">
        <v>25</v>
      </c>
      <c r="C124" s="7" t="s">
        <v>29</v>
      </c>
      <c r="D124" s="8">
        <v>15</v>
      </c>
      <c r="E124" s="7" t="s">
        <v>9</v>
      </c>
      <c r="F124" t="s">
        <v>10</v>
      </c>
      <c r="G124" s="9">
        <v>7050</v>
      </c>
      <c r="H124" s="32">
        <f>IF(F124="USD",VLOOKUP(A124,'FOREX CONV'!$A$2:$F$871,2,FALSE),IF(F124="GBP",VLOOKUP(A124,'FOREX CONV'!$A$2:$F$871,3,FALSE),IF(F124="EUR",VLOOKUP(A124,'FOREX CONV'!$A$2:$F$871,4,FALSE),IF(F124="YEN",VLOOKUP(A124,'FOREX CONV'!$A$2:$F$871,5,FALSE),1))))</f>
        <v>60.183</v>
      </c>
      <c r="I124" s="33">
        <f t="shared" si="1"/>
        <v>424290.15</v>
      </c>
      <c r="J124" t="str">
        <f>VLOOKUP(C124,'REGION CLASSIFICATION'!$A$2:$B$67,2,FALSE)</f>
        <v>EU</v>
      </c>
    </row>
    <row r="125" spans="1:10" ht="15" customHeight="1" x14ac:dyDescent="0.35">
      <c r="A125" s="13">
        <v>41790</v>
      </c>
      <c r="B125" s="2" t="s">
        <v>25</v>
      </c>
      <c r="C125" s="7" t="s">
        <v>43</v>
      </c>
      <c r="D125" s="8">
        <v>64</v>
      </c>
      <c r="E125" s="7" t="s">
        <v>9</v>
      </c>
      <c r="F125" t="s">
        <v>10</v>
      </c>
      <c r="G125" s="9">
        <v>7232</v>
      </c>
      <c r="H125" s="32">
        <f>IF(F125="USD",VLOOKUP(A125,'FOREX CONV'!$A$2:$F$871,2,FALSE),IF(F125="GBP",VLOOKUP(A125,'FOREX CONV'!$A$2:$F$871,3,FALSE),IF(F125="EUR",VLOOKUP(A125,'FOREX CONV'!$A$2:$F$871,4,FALSE),IF(F125="YEN",VLOOKUP(A125,'FOREX CONV'!$A$2:$F$871,5,FALSE),1))))</f>
        <v>59.033499999999997</v>
      </c>
      <c r="I125" s="33">
        <f t="shared" si="1"/>
        <v>426930.272</v>
      </c>
      <c r="J125" t="str">
        <f>VLOOKUP(C125,'REGION CLASSIFICATION'!$A$2:$B$67,2,FALSE)</f>
        <v>EU</v>
      </c>
    </row>
    <row r="126" spans="1:10" ht="15" customHeight="1" x14ac:dyDescent="0.35">
      <c r="A126" s="13">
        <v>41790</v>
      </c>
      <c r="B126" s="2" t="s">
        <v>15</v>
      </c>
      <c r="C126" s="7" t="s">
        <v>33</v>
      </c>
      <c r="D126" s="7">
        <v>1</v>
      </c>
      <c r="E126" s="7" t="s">
        <v>9</v>
      </c>
      <c r="F126" s="7" t="s">
        <v>34</v>
      </c>
      <c r="G126" s="10">
        <v>7238</v>
      </c>
      <c r="H126" s="32">
        <f>IF(F126="USD",VLOOKUP(A126,'FOREX CONV'!$A$2:$F$871,2,FALSE),IF(F126="GBP",VLOOKUP(A126,'FOREX CONV'!$A$2:$F$871,3,FALSE),IF(F126="EUR",VLOOKUP(A126,'FOREX CONV'!$A$2:$F$871,4,FALSE),IF(F126="YEN",VLOOKUP(A126,'FOREX CONV'!$A$2:$F$871,5,FALSE),1))))</f>
        <v>1</v>
      </c>
      <c r="I126" s="33">
        <f t="shared" si="1"/>
        <v>7238</v>
      </c>
      <c r="J126" t="str">
        <f>VLOOKUP(C126,'REGION CLASSIFICATION'!$A$2:$B$67,2,FALSE)</f>
        <v>INDIA</v>
      </c>
    </row>
    <row r="127" spans="1:10" ht="15" customHeight="1" x14ac:dyDescent="0.35">
      <c r="A127" s="13">
        <v>41790</v>
      </c>
      <c r="B127" s="2" t="s">
        <v>11</v>
      </c>
      <c r="C127" s="7" t="s">
        <v>65</v>
      </c>
      <c r="D127" s="7">
        <v>25</v>
      </c>
      <c r="E127" s="7" t="s">
        <v>69</v>
      </c>
      <c r="F127" t="s">
        <v>10</v>
      </c>
      <c r="G127" s="10">
        <v>7500</v>
      </c>
      <c r="H127" s="32">
        <f>IF(F127="USD",VLOOKUP(A127,'FOREX CONV'!$A$2:$F$871,2,FALSE),IF(F127="GBP",VLOOKUP(A127,'FOREX CONV'!$A$2:$F$871,3,FALSE),IF(F127="EUR",VLOOKUP(A127,'FOREX CONV'!$A$2:$F$871,4,FALSE),IF(F127="YEN",VLOOKUP(A127,'FOREX CONV'!$A$2:$F$871,5,FALSE),1))))</f>
        <v>59.033499999999997</v>
      </c>
      <c r="I127" s="33">
        <f t="shared" si="1"/>
        <v>442751.25</v>
      </c>
      <c r="J127" t="str">
        <f>VLOOKUP(C127,'REGION CLASSIFICATION'!$A$2:$B$67,2,FALSE)</f>
        <v>NORTH AMERICA</v>
      </c>
    </row>
    <row r="128" spans="1:10" ht="15" customHeight="1" x14ac:dyDescent="0.35">
      <c r="A128" s="13">
        <v>41818</v>
      </c>
      <c r="B128" s="2" t="s">
        <v>11</v>
      </c>
      <c r="C128" s="7" t="s">
        <v>44</v>
      </c>
      <c r="D128" s="7">
        <v>25</v>
      </c>
      <c r="E128" s="7" t="s">
        <v>9</v>
      </c>
      <c r="F128" t="s">
        <v>10</v>
      </c>
      <c r="G128" s="10">
        <v>7500</v>
      </c>
      <c r="H128" s="32">
        <f>IF(F128="USD",VLOOKUP(A128,'FOREX CONV'!$A$2:$F$871,2,FALSE),IF(F128="GBP",VLOOKUP(A128,'FOREX CONV'!$A$2:$F$871,3,FALSE),IF(F128="EUR",VLOOKUP(A128,'FOREX CONV'!$A$2:$F$871,4,FALSE),IF(F128="YEN",VLOOKUP(A128,'FOREX CONV'!$A$2:$F$871,5,FALSE),1))))</f>
        <v>60.095799999999997</v>
      </c>
      <c r="I128" s="33">
        <f t="shared" si="1"/>
        <v>450718.5</v>
      </c>
      <c r="J128" t="str">
        <f>VLOOKUP(C128,'REGION CLASSIFICATION'!$A$2:$B$67,2,FALSE)</f>
        <v>LATAM</v>
      </c>
    </row>
    <row r="129" spans="1:10" ht="15" customHeight="1" x14ac:dyDescent="0.35">
      <c r="A129" s="13">
        <v>41973</v>
      </c>
      <c r="B129" s="2" t="s">
        <v>7</v>
      </c>
      <c r="C129" s="7" t="s">
        <v>38</v>
      </c>
      <c r="D129" s="8">
        <v>225</v>
      </c>
      <c r="E129" s="7" t="s">
        <v>9</v>
      </c>
      <c r="F129" t="s">
        <v>10</v>
      </c>
      <c r="G129" s="9">
        <v>7650</v>
      </c>
      <c r="H129" s="32">
        <f>IF(F129="USD",VLOOKUP(A129,'FOREX CONV'!$A$2:$F$871,2,FALSE),IF(F129="GBP",VLOOKUP(A129,'FOREX CONV'!$A$2:$F$871,3,FALSE),IF(F129="EUR",VLOOKUP(A129,'FOREX CONV'!$A$2:$F$871,4,FALSE),IF(F129="YEN",VLOOKUP(A129,'FOREX CONV'!$A$2:$F$871,5,FALSE),1))))</f>
        <v>61.973599999999998</v>
      </c>
      <c r="I129" s="33">
        <f t="shared" si="1"/>
        <v>474098.04</v>
      </c>
      <c r="J129" t="str">
        <f>VLOOKUP(C129,'REGION CLASSIFICATION'!$A$2:$B$67,2,FALSE)</f>
        <v>MENA</v>
      </c>
    </row>
    <row r="130" spans="1:10" ht="15" customHeight="1" x14ac:dyDescent="0.35">
      <c r="A130" s="13">
        <v>41912</v>
      </c>
      <c r="B130" s="2" t="s">
        <v>11</v>
      </c>
      <c r="C130" s="7" t="s">
        <v>12</v>
      </c>
      <c r="D130" s="7">
        <v>26</v>
      </c>
      <c r="E130" s="7" t="s">
        <v>69</v>
      </c>
      <c r="F130" t="s">
        <v>10</v>
      </c>
      <c r="G130" s="10">
        <v>7800</v>
      </c>
      <c r="H130" s="32">
        <f>IF(F130="USD",VLOOKUP(A130,'FOREX CONV'!$A$2:$F$871,2,FALSE),IF(F130="GBP",VLOOKUP(A130,'FOREX CONV'!$A$2:$F$871,3,FALSE),IF(F130="EUR",VLOOKUP(A130,'FOREX CONV'!$A$2:$F$871,4,FALSE),IF(F130="YEN",VLOOKUP(A130,'FOREX CONV'!$A$2:$F$871,5,FALSE),1))))</f>
        <v>61.613500000000002</v>
      </c>
      <c r="I130" s="33">
        <f t="shared" si="1"/>
        <v>480585.3</v>
      </c>
      <c r="J130" t="str">
        <f>VLOOKUP(C130,'REGION CLASSIFICATION'!$A$2:$B$67,2,FALSE)</f>
        <v>LATAM</v>
      </c>
    </row>
    <row r="131" spans="1:10" ht="15" customHeight="1" x14ac:dyDescent="0.35">
      <c r="A131" s="13">
        <v>42105</v>
      </c>
      <c r="B131" s="2" t="s">
        <v>15</v>
      </c>
      <c r="C131" s="7" t="s">
        <v>46</v>
      </c>
      <c r="D131" s="8">
        <v>150</v>
      </c>
      <c r="E131" s="7" t="s">
        <v>9</v>
      </c>
      <c r="F131" t="s">
        <v>10</v>
      </c>
      <c r="G131" s="9">
        <v>8250</v>
      </c>
      <c r="H131" s="32">
        <f>IF(F131="USD",VLOOKUP(A131,'FOREX CONV'!$A$2:$F$871,2,FALSE),IF(F131="GBP",VLOOKUP(A131,'FOREX CONV'!$A$2:$F$871,3,FALSE),IF(F131="EUR",VLOOKUP(A131,'FOREX CONV'!$A$2:$F$871,4,FALSE),IF(F131="YEN",VLOOKUP(A131,'FOREX CONV'!$A$2:$F$871,5,FALSE),1))))</f>
        <v>65.567999999999998</v>
      </c>
      <c r="I131" s="33">
        <f t="shared" ref="I131:I194" si="2">G131*H131</f>
        <v>540936</v>
      </c>
      <c r="J131" t="str">
        <f>VLOOKUP(C131,'REGION CLASSIFICATION'!$A$2:$B$67,2,FALSE)</f>
        <v>EU</v>
      </c>
    </row>
    <row r="132" spans="1:10" ht="15" customHeight="1" x14ac:dyDescent="0.35">
      <c r="A132" s="13">
        <v>41940</v>
      </c>
      <c r="B132" s="2" t="s">
        <v>25</v>
      </c>
      <c r="C132" s="7" t="s">
        <v>33</v>
      </c>
      <c r="D132" s="8">
        <v>0.35</v>
      </c>
      <c r="E132" s="7" t="s">
        <v>9</v>
      </c>
      <c r="F132" s="7" t="s">
        <v>34</v>
      </c>
      <c r="G132" s="9">
        <v>8434</v>
      </c>
      <c r="H132" s="32">
        <f>IF(F132="USD",VLOOKUP(A132,'FOREX CONV'!$A$2:$F$871,2,FALSE),IF(F132="GBP",VLOOKUP(A132,'FOREX CONV'!$A$2:$F$871,3,FALSE),IF(F132="EUR",VLOOKUP(A132,'FOREX CONV'!$A$2:$F$871,4,FALSE),IF(F132="YEN",VLOOKUP(A132,'FOREX CONV'!$A$2:$F$871,5,FALSE),1))))</f>
        <v>1</v>
      </c>
      <c r="I132" s="33">
        <f t="shared" si="2"/>
        <v>8434</v>
      </c>
      <c r="J132" t="str">
        <f>VLOOKUP(C132,'REGION CLASSIFICATION'!$A$2:$B$67,2,FALSE)</f>
        <v>INDIA</v>
      </c>
    </row>
    <row r="133" spans="1:10" ht="15" customHeight="1" x14ac:dyDescent="0.35">
      <c r="A133" s="13">
        <v>41845</v>
      </c>
      <c r="B133" s="2" t="s">
        <v>15</v>
      </c>
      <c r="C133" s="7" t="s">
        <v>52</v>
      </c>
      <c r="D133" s="7">
        <v>200</v>
      </c>
      <c r="E133" s="7" t="s">
        <v>9</v>
      </c>
      <c r="F133" t="s">
        <v>10</v>
      </c>
      <c r="G133" s="10">
        <v>8440</v>
      </c>
      <c r="H133" s="32">
        <f>IF(F133="USD",VLOOKUP(A133,'FOREX CONV'!$A$2:$F$871,2,FALSE),IF(F133="GBP",VLOOKUP(A133,'FOREX CONV'!$A$2:$F$871,3,FALSE),IF(F133="EUR",VLOOKUP(A133,'FOREX CONV'!$A$2:$F$871,4,FALSE),IF(F133="YEN",VLOOKUP(A133,'FOREX CONV'!$A$2:$F$871,5,FALSE),1))))</f>
        <v>60.144799999999996</v>
      </c>
      <c r="I133" s="33">
        <f t="shared" si="2"/>
        <v>507622.11199999996</v>
      </c>
      <c r="J133" t="str">
        <f>VLOOKUP(C133,'REGION CLASSIFICATION'!$A$2:$B$67,2,FALSE)</f>
        <v>MENA</v>
      </c>
    </row>
    <row r="134" spans="1:10" ht="15" customHeight="1" x14ac:dyDescent="0.35">
      <c r="A134" s="13">
        <v>42033</v>
      </c>
      <c r="B134" s="2" t="s">
        <v>7</v>
      </c>
      <c r="C134" s="7" t="s">
        <v>52</v>
      </c>
      <c r="D134" s="8">
        <v>250</v>
      </c>
      <c r="E134" s="7" t="s">
        <v>9</v>
      </c>
      <c r="F134" t="s">
        <v>10</v>
      </c>
      <c r="G134" s="9">
        <v>8500</v>
      </c>
      <c r="H134" s="32">
        <f>IF(F134="USD",VLOOKUP(A134,'FOREX CONV'!$A$2:$F$871,2,FALSE),IF(F134="GBP",VLOOKUP(A134,'FOREX CONV'!$A$2:$F$871,3,FALSE),IF(F134="EUR",VLOOKUP(A134,'FOREX CONV'!$A$2:$F$871,4,FALSE),IF(F134="YEN",VLOOKUP(A134,'FOREX CONV'!$A$2:$F$871,5,FALSE),1))))</f>
        <v>61.4998</v>
      </c>
      <c r="I134" s="33">
        <f t="shared" si="2"/>
        <v>522748.3</v>
      </c>
      <c r="J134" t="str">
        <f>VLOOKUP(C134,'REGION CLASSIFICATION'!$A$2:$B$67,2,FALSE)</f>
        <v>MENA</v>
      </c>
    </row>
    <row r="135" spans="1:10" ht="15" customHeight="1" x14ac:dyDescent="0.35">
      <c r="A135" s="13">
        <v>42136</v>
      </c>
      <c r="B135" s="2" t="s">
        <v>11</v>
      </c>
      <c r="C135" s="7" t="s">
        <v>16</v>
      </c>
      <c r="D135" s="7">
        <v>20</v>
      </c>
      <c r="E135" s="7" t="s">
        <v>9</v>
      </c>
      <c r="F135" t="s">
        <v>10</v>
      </c>
      <c r="G135" s="10">
        <v>8500</v>
      </c>
      <c r="H135" s="32">
        <f>IF(F135="USD",VLOOKUP(A135,'FOREX CONV'!$A$2:$F$871,2,FALSE),IF(F135="GBP",VLOOKUP(A135,'FOREX CONV'!$A$2:$F$871,3,FALSE),IF(F135="EUR",VLOOKUP(A135,'FOREX CONV'!$A$2:$F$871,4,FALSE),IF(F135="YEN",VLOOKUP(A135,'FOREX CONV'!$A$2:$F$871,5,FALSE),1))))</f>
        <v>65.6755</v>
      </c>
      <c r="I135" s="33">
        <f t="shared" si="2"/>
        <v>558241.75</v>
      </c>
      <c r="J135" t="str">
        <f>VLOOKUP(C135,'REGION CLASSIFICATION'!$A$2:$B$67,2,FALSE)</f>
        <v>INDIA</v>
      </c>
    </row>
    <row r="136" spans="1:10" ht="15" customHeight="1" x14ac:dyDescent="0.35">
      <c r="A136" s="13">
        <v>41790</v>
      </c>
      <c r="B136" s="2" t="s">
        <v>15</v>
      </c>
      <c r="C136" s="7" t="s">
        <v>56</v>
      </c>
      <c r="D136" s="8">
        <v>200</v>
      </c>
      <c r="E136" s="7" t="s">
        <v>9</v>
      </c>
      <c r="F136" t="s">
        <v>10</v>
      </c>
      <c r="G136" s="9">
        <v>8600</v>
      </c>
      <c r="H136" s="32">
        <f>IF(F136="USD",VLOOKUP(A136,'FOREX CONV'!$A$2:$F$871,2,FALSE),IF(F136="GBP",VLOOKUP(A136,'FOREX CONV'!$A$2:$F$871,3,FALSE),IF(F136="EUR",VLOOKUP(A136,'FOREX CONV'!$A$2:$F$871,4,FALSE),IF(F136="YEN",VLOOKUP(A136,'FOREX CONV'!$A$2:$F$871,5,FALSE),1))))</f>
        <v>59.033499999999997</v>
      </c>
      <c r="I136" s="33">
        <f t="shared" si="2"/>
        <v>507688.1</v>
      </c>
      <c r="J136" t="str">
        <f>VLOOKUP(C136,'REGION CLASSIFICATION'!$A$2:$B$67,2,FALSE)</f>
        <v>MENA</v>
      </c>
    </row>
    <row r="137" spans="1:10" ht="15" customHeight="1" x14ac:dyDescent="0.35">
      <c r="A137" s="13">
        <v>42319</v>
      </c>
      <c r="B137" s="2" t="s">
        <v>11</v>
      </c>
      <c r="C137" s="7" t="s">
        <v>51</v>
      </c>
      <c r="D137" s="7">
        <v>25</v>
      </c>
      <c r="E137" s="7" t="s">
        <v>9</v>
      </c>
      <c r="F137" t="s">
        <v>10</v>
      </c>
      <c r="G137" s="10">
        <v>8750</v>
      </c>
      <c r="H137" s="32">
        <f>IF(F137="USD",VLOOKUP(A137,'FOREX CONV'!$A$2:$F$871,2,FALSE),IF(F137="GBP",VLOOKUP(A137,'FOREX CONV'!$A$2:$F$871,3,FALSE),IF(F137="EUR",VLOOKUP(A137,'FOREX CONV'!$A$2:$F$871,4,FALSE),IF(F137="YEN",VLOOKUP(A137,'FOREX CONV'!$A$2:$F$871,5,FALSE),1))))</f>
        <v>66.386600000000001</v>
      </c>
      <c r="I137" s="33">
        <f t="shared" si="2"/>
        <v>580882.75</v>
      </c>
      <c r="J137" t="str">
        <f>VLOOKUP(C137,'REGION CLASSIFICATION'!$A$2:$B$67,2,FALSE)</f>
        <v>EU</v>
      </c>
    </row>
    <row r="138" spans="1:10" ht="15" customHeight="1" x14ac:dyDescent="0.35">
      <c r="A138" s="13">
        <v>41881</v>
      </c>
      <c r="B138" s="2" t="s">
        <v>11</v>
      </c>
      <c r="C138" s="7" t="s">
        <v>17</v>
      </c>
      <c r="D138" s="7">
        <v>25</v>
      </c>
      <c r="E138" s="7" t="s">
        <v>9</v>
      </c>
      <c r="F138" t="s">
        <v>10</v>
      </c>
      <c r="G138" s="10">
        <v>8750</v>
      </c>
      <c r="H138" s="32">
        <f>IF(F138="USD",VLOOKUP(A138,'FOREX CONV'!$A$2:$F$871,2,FALSE),IF(F138="GBP",VLOOKUP(A138,'FOREX CONV'!$A$2:$F$871,3,FALSE),IF(F138="EUR",VLOOKUP(A138,'FOREX CONV'!$A$2:$F$871,4,FALSE),IF(F138="YEN",VLOOKUP(A138,'FOREX CONV'!$A$2:$F$871,5,FALSE),1))))</f>
        <v>60.474499999999999</v>
      </c>
      <c r="I138" s="33">
        <f t="shared" si="2"/>
        <v>529151.875</v>
      </c>
      <c r="J138" t="str">
        <f>VLOOKUP(C138,'REGION CLASSIFICATION'!$A$2:$B$67,2,FALSE)</f>
        <v>LATAM</v>
      </c>
    </row>
    <row r="139" spans="1:10" ht="15" customHeight="1" x14ac:dyDescent="0.35">
      <c r="A139" s="13">
        <v>41815</v>
      </c>
      <c r="B139" s="2" t="s">
        <v>13</v>
      </c>
      <c r="C139" s="7" t="s">
        <v>75</v>
      </c>
      <c r="D139" s="7">
        <v>40</v>
      </c>
      <c r="E139" s="7" t="s">
        <v>69</v>
      </c>
      <c r="F139" t="s">
        <v>73</v>
      </c>
      <c r="G139" s="10">
        <v>8800</v>
      </c>
      <c r="H139" s="32">
        <f>IF(F139="USD",VLOOKUP(A139,'FOREX CONV'!$A$2:$F$871,2,FALSE),IF(F139="GBP",VLOOKUP(A139,'FOREX CONV'!$A$2:$F$871,3,FALSE),IF(F139="EUR",VLOOKUP(A139,'FOREX CONV'!$A$2:$F$871,4,FALSE),IF(F139="YEN",VLOOKUP(A139,'FOREX CONV'!$A$2:$F$871,5,FALSE),1))))</f>
        <v>0.59150000000000003</v>
      </c>
      <c r="I139" s="33">
        <f t="shared" si="2"/>
        <v>5205.2</v>
      </c>
      <c r="J139" t="str">
        <f>VLOOKUP(C139,'REGION CLASSIFICATION'!$A$2:$B$67,2,FALSE)</f>
        <v>APAC</v>
      </c>
    </row>
    <row r="140" spans="1:10" ht="15" customHeight="1" x14ac:dyDescent="0.35">
      <c r="A140" s="13">
        <v>42105</v>
      </c>
      <c r="B140" s="2" t="s">
        <v>15</v>
      </c>
      <c r="C140" s="7" t="s">
        <v>62</v>
      </c>
      <c r="D140" s="7">
        <v>185</v>
      </c>
      <c r="E140" s="7" t="s">
        <v>69</v>
      </c>
      <c r="F140" t="s">
        <v>10</v>
      </c>
      <c r="G140" s="10">
        <v>8880</v>
      </c>
      <c r="H140" s="32">
        <f>IF(F140="USD",VLOOKUP(A140,'FOREX CONV'!$A$2:$F$871,2,FALSE),IF(F140="GBP",VLOOKUP(A140,'FOREX CONV'!$A$2:$F$871,3,FALSE),IF(F140="EUR",VLOOKUP(A140,'FOREX CONV'!$A$2:$F$871,4,FALSE),IF(F140="YEN",VLOOKUP(A140,'FOREX CONV'!$A$2:$F$871,5,FALSE),1))))</f>
        <v>65.567999999999998</v>
      </c>
      <c r="I140" s="33">
        <f t="shared" si="2"/>
        <v>582243.83999999997</v>
      </c>
      <c r="J140" t="str">
        <f>VLOOKUP(C140,'REGION CLASSIFICATION'!$A$2:$B$67,2,FALSE)</f>
        <v>EU</v>
      </c>
    </row>
    <row r="141" spans="1:10" ht="15" customHeight="1" x14ac:dyDescent="0.35">
      <c r="A141" s="13">
        <v>42257</v>
      </c>
      <c r="B141" s="2" t="s">
        <v>7</v>
      </c>
      <c r="C141" s="7" t="s">
        <v>62</v>
      </c>
      <c r="D141" s="7">
        <v>300</v>
      </c>
      <c r="E141" s="7" t="s">
        <v>69</v>
      </c>
      <c r="F141" t="s">
        <v>10</v>
      </c>
      <c r="G141" s="10">
        <v>8925</v>
      </c>
      <c r="H141" s="32">
        <f>IF(F141="USD",VLOOKUP(A141,'FOREX CONV'!$A$2:$F$871,2,FALSE),IF(F141="GBP",VLOOKUP(A141,'FOREX CONV'!$A$2:$F$871,3,FALSE),IF(F141="EUR",VLOOKUP(A141,'FOREX CONV'!$A$2:$F$871,4,FALSE),IF(F141="YEN",VLOOKUP(A141,'FOREX CONV'!$A$2:$F$871,5,FALSE),1))))</f>
        <v>64.784800000000004</v>
      </c>
      <c r="I141" s="33">
        <f t="shared" si="2"/>
        <v>578204.34000000008</v>
      </c>
      <c r="J141" t="str">
        <f>VLOOKUP(C141,'REGION CLASSIFICATION'!$A$2:$B$67,2,FALSE)</f>
        <v>EU</v>
      </c>
    </row>
    <row r="142" spans="1:10" ht="15" customHeight="1" x14ac:dyDescent="0.35">
      <c r="A142" s="13">
        <v>41754</v>
      </c>
      <c r="B142" s="2" t="s">
        <v>7</v>
      </c>
      <c r="C142" s="7" t="s">
        <v>62</v>
      </c>
      <c r="D142" s="7">
        <v>300</v>
      </c>
      <c r="E142" s="7" t="s">
        <v>69</v>
      </c>
      <c r="F142" t="s">
        <v>10</v>
      </c>
      <c r="G142" s="10">
        <v>8925</v>
      </c>
      <c r="H142" s="32">
        <f>IF(F142="USD",VLOOKUP(A142,'FOREX CONV'!$A$2:$F$871,2,FALSE),IF(F142="GBP",VLOOKUP(A142,'FOREX CONV'!$A$2:$F$871,3,FALSE),IF(F142="EUR",VLOOKUP(A142,'FOREX CONV'!$A$2:$F$871,4,FALSE),IF(F142="YEN",VLOOKUP(A142,'FOREX CONV'!$A$2:$F$871,5,FALSE),1))))</f>
        <v>61.116300000000003</v>
      </c>
      <c r="I142" s="33">
        <f t="shared" si="2"/>
        <v>545462.97750000004</v>
      </c>
      <c r="J142" t="str">
        <f>VLOOKUP(C142,'REGION CLASSIFICATION'!$A$2:$B$67,2,FALSE)</f>
        <v>EU</v>
      </c>
    </row>
    <row r="143" spans="1:10" ht="15" customHeight="1" x14ac:dyDescent="0.35">
      <c r="A143" s="13">
        <v>42052</v>
      </c>
      <c r="B143" s="2" t="s">
        <v>13</v>
      </c>
      <c r="C143" s="7" t="s">
        <v>57</v>
      </c>
      <c r="D143" s="7">
        <v>50</v>
      </c>
      <c r="E143" s="7" t="s">
        <v>69</v>
      </c>
      <c r="F143" t="s">
        <v>10</v>
      </c>
      <c r="G143" s="10">
        <v>9000</v>
      </c>
      <c r="H143" s="32">
        <f>IF(F143="USD",VLOOKUP(A143,'FOREX CONV'!$A$2:$F$871,2,FALSE),IF(F143="GBP",VLOOKUP(A143,'FOREX CONV'!$A$2:$F$871,3,FALSE),IF(F143="EUR",VLOOKUP(A143,'FOREX CONV'!$A$2:$F$871,4,FALSE),IF(F143="YEN",VLOOKUP(A143,'FOREX CONV'!$A$2:$F$871,5,FALSE),1))))</f>
        <v>62.202300000000001</v>
      </c>
      <c r="I143" s="33">
        <f t="shared" si="2"/>
        <v>559820.69999999995</v>
      </c>
      <c r="J143" t="str">
        <f>VLOOKUP(C143,'REGION CLASSIFICATION'!$A$2:$B$67,2,FALSE)</f>
        <v>EU</v>
      </c>
    </row>
    <row r="144" spans="1:10" ht="15" customHeight="1" x14ac:dyDescent="0.35">
      <c r="A144" s="13">
        <v>42035</v>
      </c>
      <c r="B144" s="2" t="s">
        <v>7</v>
      </c>
      <c r="C144" s="7" t="s">
        <v>60</v>
      </c>
      <c r="D144" s="8">
        <v>300</v>
      </c>
      <c r="E144" s="7" t="s">
        <v>9</v>
      </c>
      <c r="F144" t="s">
        <v>10</v>
      </c>
      <c r="G144" s="9">
        <v>9312</v>
      </c>
      <c r="H144" s="32">
        <f>IF(F144="USD",VLOOKUP(A144,'FOREX CONV'!$A$2:$F$871,2,FALSE),IF(F144="GBP",VLOOKUP(A144,'FOREX CONV'!$A$2:$F$871,3,FALSE),IF(F144="EUR",VLOOKUP(A144,'FOREX CONV'!$A$2:$F$871,4,FALSE),IF(F144="YEN",VLOOKUP(A144,'FOREX CONV'!$A$2:$F$871,5,FALSE),1))))</f>
        <v>61.7575</v>
      </c>
      <c r="I144" s="33">
        <f t="shared" si="2"/>
        <v>575085.84</v>
      </c>
      <c r="J144" t="str">
        <f>VLOOKUP(C144,'REGION CLASSIFICATION'!$A$2:$B$67,2,FALSE)</f>
        <v>APAC</v>
      </c>
    </row>
    <row r="145" spans="1:10" ht="15" customHeight="1" x14ac:dyDescent="0.35">
      <c r="A145" s="13">
        <v>41943</v>
      </c>
      <c r="B145" s="2" t="s">
        <v>11</v>
      </c>
      <c r="C145" s="7" t="s">
        <v>28</v>
      </c>
      <c r="D145" s="7">
        <v>48</v>
      </c>
      <c r="E145" s="7" t="s">
        <v>69</v>
      </c>
      <c r="F145" t="s">
        <v>27</v>
      </c>
      <c r="G145" s="10">
        <v>9360</v>
      </c>
      <c r="H145" s="32">
        <f>IF(F145="USD",VLOOKUP(A145,'FOREX CONV'!$A$2:$F$871,2,FALSE),IF(F145="GBP",VLOOKUP(A145,'FOREX CONV'!$A$2:$F$871,3,FALSE),IF(F145="EUR",VLOOKUP(A145,'FOREX CONV'!$A$2:$F$871,4,FALSE),IF(F145="YEN",VLOOKUP(A145,'FOREX CONV'!$A$2:$F$871,5,FALSE),1))))</f>
        <v>77.189899999999994</v>
      </c>
      <c r="I145" s="33">
        <f t="shared" si="2"/>
        <v>722497.46399999992</v>
      </c>
      <c r="J145" t="str">
        <f>VLOOKUP(C145,'REGION CLASSIFICATION'!$A$2:$B$67,2,FALSE)</f>
        <v>EU</v>
      </c>
    </row>
    <row r="146" spans="1:10" ht="15" customHeight="1" x14ac:dyDescent="0.35">
      <c r="A146" s="13">
        <v>42054</v>
      </c>
      <c r="B146" s="2" t="s">
        <v>11</v>
      </c>
      <c r="C146" s="7" t="s">
        <v>28</v>
      </c>
      <c r="D146" s="8">
        <v>25</v>
      </c>
      <c r="E146" s="7" t="s">
        <v>9</v>
      </c>
      <c r="F146" t="s">
        <v>10</v>
      </c>
      <c r="G146" s="9">
        <v>9375</v>
      </c>
      <c r="H146" s="32">
        <f>IF(F146="USD",VLOOKUP(A146,'FOREX CONV'!$A$2:$F$871,2,FALSE),IF(F146="GBP",VLOOKUP(A146,'FOREX CONV'!$A$2:$F$871,3,FALSE),IF(F146="EUR",VLOOKUP(A146,'FOREX CONV'!$A$2:$F$871,4,FALSE),IF(F146="YEN",VLOOKUP(A146,'FOREX CONV'!$A$2:$F$871,5,FALSE),1))))</f>
        <v>62.244999999999997</v>
      </c>
      <c r="I146" s="33">
        <f t="shared" si="2"/>
        <v>583546.875</v>
      </c>
      <c r="J146" t="str">
        <f>VLOOKUP(C146,'REGION CLASSIFICATION'!$A$2:$B$67,2,FALSE)</f>
        <v>EU</v>
      </c>
    </row>
    <row r="147" spans="1:10" ht="15" customHeight="1" x14ac:dyDescent="0.35">
      <c r="A147" s="13">
        <v>41882</v>
      </c>
      <c r="B147" s="2" t="s">
        <v>25</v>
      </c>
      <c r="C147" s="7" t="s">
        <v>29</v>
      </c>
      <c r="D147" s="7">
        <v>20</v>
      </c>
      <c r="E147" s="7" t="s">
        <v>69</v>
      </c>
      <c r="F147" t="s">
        <v>10</v>
      </c>
      <c r="G147" s="10">
        <v>9400</v>
      </c>
      <c r="H147" s="32">
        <f>IF(F147="USD",VLOOKUP(A147,'FOREX CONV'!$A$2:$F$871,2,FALSE),IF(F147="GBP",VLOOKUP(A147,'FOREX CONV'!$A$2:$F$871,3,FALSE),IF(F147="EUR",VLOOKUP(A147,'FOREX CONV'!$A$2:$F$871,4,FALSE),IF(F147="YEN",VLOOKUP(A147,'FOREX CONV'!$A$2:$F$871,5,FALSE),1))))</f>
        <v>60.474499999999999</v>
      </c>
      <c r="I147" s="33">
        <f t="shared" si="2"/>
        <v>568460.30000000005</v>
      </c>
      <c r="J147" t="str">
        <f>VLOOKUP(C147,'REGION CLASSIFICATION'!$A$2:$B$67,2,FALSE)</f>
        <v>EU</v>
      </c>
    </row>
    <row r="148" spans="1:10" ht="15" customHeight="1" x14ac:dyDescent="0.35">
      <c r="A148" s="13">
        <v>41841</v>
      </c>
      <c r="B148" s="2" t="s">
        <v>25</v>
      </c>
      <c r="C148" s="7" t="s">
        <v>29</v>
      </c>
      <c r="D148" s="7">
        <v>20</v>
      </c>
      <c r="E148" s="7" t="s">
        <v>69</v>
      </c>
      <c r="F148" t="s">
        <v>10</v>
      </c>
      <c r="G148" s="10">
        <v>9400</v>
      </c>
      <c r="H148" s="32">
        <f>IF(F148="USD",VLOOKUP(A148,'FOREX CONV'!$A$2:$F$871,2,FALSE),IF(F148="GBP",VLOOKUP(A148,'FOREX CONV'!$A$2:$F$871,3,FALSE),IF(F148="EUR",VLOOKUP(A148,'FOREX CONV'!$A$2:$F$871,4,FALSE),IF(F148="YEN",VLOOKUP(A148,'FOREX CONV'!$A$2:$F$871,5,FALSE),1))))</f>
        <v>60.185299999999998</v>
      </c>
      <c r="I148" s="33">
        <f t="shared" si="2"/>
        <v>565741.81999999995</v>
      </c>
      <c r="J148" t="str">
        <f>VLOOKUP(C148,'REGION CLASSIFICATION'!$A$2:$B$67,2,FALSE)</f>
        <v>EU</v>
      </c>
    </row>
    <row r="149" spans="1:10" ht="15" customHeight="1" x14ac:dyDescent="0.35">
      <c r="A149" s="13">
        <v>41912</v>
      </c>
      <c r="B149" s="2" t="s">
        <v>25</v>
      </c>
      <c r="C149" s="7" t="s">
        <v>29</v>
      </c>
      <c r="D149" s="7">
        <v>20</v>
      </c>
      <c r="E149" s="7" t="s">
        <v>69</v>
      </c>
      <c r="F149" t="s">
        <v>10</v>
      </c>
      <c r="G149" s="10">
        <v>9400</v>
      </c>
      <c r="H149" s="32">
        <f>IF(F149="USD",VLOOKUP(A149,'FOREX CONV'!$A$2:$F$871,2,FALSE),IF(F149="GBP",VLOOKUP(A149,'FOREX CONV'!$A$2:$F$871,3,FALSE),IF(F149="EUR",VLOOKUP(A149,'FOREX CONV'!$A$2:$F$871,4,FALSE),IF(F149="YEN",VLOOKUP(A149,'FOREX CONV'!$A$2:$F$871,5,FALSE),1))))</f>
        <v>61.613500000000002</v>
      </c>
      <c r="I149" s="33">
        <f t="shared" si="2"/>
        <v>579166.9</v>
      </c>
      <c r="J149" t="str">
        <f>VLOOKUP(C149,'REGION CLASSIFICATION'!$A$2:$B$67,2,FALSE)</f>
        <v>EU</v>
      </c>
    </row>
    <row r="150" spans="1:10" ht="15" customHeight="1" x14ac:dyDescent="0.35">
      <c r="A150" s="13">
        <v>41776</v>
      </c>
      <c r="B150" s="2" t="s">
        <v>25</v>
      </c>
      <c r="C150" s="7" t="s">
        <v>29</v>
      </c>
      <c r="D150" s="8">
        <v>20</v>
      </c>
      <c r="E150" s="7" t="s">
        <v>9</v>
      </c>
      <c r="F150" t="s">
        <v>10</v>
      </c>
      <c r="G150" s="9">
        <v>9400</v>
      </c>
      <c r="H150" s="32">
        <f>IF(F150="USD",VLOOKUP(A150,'FOREX CONV'!$A$2:$F$871,2,FALSE),IF(F150="GBP",VLOOKUP(A150,'FOREX CONV'!$A$2:$F$871,3,FALSE),IF(F150="EUR",VLOOKUP(A150,'FOREX CONV'!$A$2:$F$871,4,FALSE),IF(F150="YEN",VLOOKUP(A150,'FOREX CONV'!$A$2:$F$871,5,FALSE),1))))</f>
        <v>58.860999999999997</v>
      </c>
      <c r="I150" s="33">
        <f t="shared" si="2"/>
        <v>553293.4</v>
      </c>
      <c r="J150" t="str">
        <f>VLOOKUP(C150,'REGION CLASSIFICATION'!$A$2:$B$67,2,FALSE)</f>
        <v>EU</v>
      </c>
    </row>
    <row r="151" spans="1:10" ht="15" customHeight="1" x14ac:dyDescent="0.35">
      <c r="A151" s="13">
        <v>41949</v>
      </c>
      <c r="B151" s="2" t="s">
        <v>25</v>
      </c>
      <c r="C151" s="7" t="s">
        <v>29</v>
      </c>
      <c r="D151" s="7">
        <v>73</v>
      </c>
      <c r="E151" s="7" t="s">
        <v>69</v>
      </c>
      <c r="F151" t="s">
        <v>10</v>
      </c>
      <c r="G151" s="10">
        <v>9490</v>
      </c>
      <c r="H151" s="32">
        <f>IF(F151="USD",VLOOKUP(A151,'FOREX CONV'!$A$2:$F$871,2,FALSE),IF(F151="GBP",VLOOKUP(A151,'FOREX CONV'!$A$2:$F$871,3,FALSE),IF(F151="EUR",VLOOKUP(A151,'FOREX CONV'!$A$2:$F$871,4,FALSE),IF(F151="YEN",VLOOKUP(A151,'FOREX CONV'!$A$2:$F$871,5,FALSE),1))))</f>
        <v>59.325000000000003</v>
      </c>
      <c r="I151" s="33">
        <f t="shared" si="2"/>
        <v>562994.25</v>
      </c>
      <c r="J151" t="str">
        <f>VLOOKUP(C151,'REGION CLASSIFICATION'!$A$2:$B$67,2,FALSE)</f>
        <v>EU</v>
      </c>
    </row>
    <row r="152" spans="1:10" ht="15" customHeight="1" x14ac:dyDescent="0.35">
      <c r="A152" s="13">
        <v>41912</v>
      </c>
      <c r="B152" s="2" t="s">
        <v>13</v>
      </c>
      <c r="C152" s="7" t="s">
        <v>44</v>
      </c>
      <c r="D152" s="8">
        <v>50</v>
      </c>
      <c r="E152" s="7" t="s">
        <v>9</v>
      </c>
      <c r="F152" t="s">
        <v>10</v>
      </c>
      <c r="G152" s="9">
        <v>9500</v>
      </c>
      <c r="H152" s="32">
        <f>IF(F152="USD",VLOOKUP(A152,'FOREX CONV'!$A$2:$F$871,2,FALSE),IF(F152="GBP",VLOOKUP(A152,'FOREX CONV'!$A$2:$F$871,3,FALSE),IF(F152="EUR",VLOOKUP(A152,'FOREX CONV'!$A$2:$F$871,4,FALSE),IF(F152="YEN",VLOOKUP(A152,'FOREX CONV'!$A$2:$F$871,5,FALSE),1))))</f>
        <v>61.613500000000002</v>
      </c>
      <c r="I152" s="33">
        <f t="shared" si="2"/>
        <v>585328.25</v>
      </c>
      <c r="J152" t="str">
        <f>VLOOKUP(C152,'REGION CLASSIFICATION'!$A$2:$B$67,2,FALSE)</f>
        <v>LATAM</v>
      </c>
    </row>
    <row r="153" spans="1:10" ht="15" customHeight="1" x14ac:dyDescent="0.35">
      <c r="A153" s="13">
        <v>41803</v>
      </c>
      <c r="B153" s="2" t="s">
        <v>15</v>
      </c>
      <c r="C153" s="7" t="s">
        <v>45</v>
      </c>
      <c r="D153" s="7">
        <v>200</v>
      </c>
      <c r="E153" s="7" t="s">
        <v>69</v>
      </c>
      <c r="F153" t="s">
        <v>10</v>
      </c>
      <c r="G153" s="10">
        <v>9600</v>
      </c>
      <c r="H153" s="32">
        <f>IF(F153="USD",VLOOKUP(A153,'FOREX CONV'!$A$2:$F$871,2,FALSE),IF(F153="GBP",VLOOKUP(A153,'FOREX CONV'!$A$2:$F$871,3,FALSE),IF(F153="EUR",VLOOKUP(A153,'FOREX CONV'!$A$2:$F$871,4,FALSE),IF(F153="YEN",VLOOKUP(A153,'FOREX CONV'!$A$2:$F$871,5,FALSE),1))))</f>
        <v>59.478299999999997</v>
      </c>
      <c r="I153" s="33">
        <f t="shared" si="2"/>
        <v>570991.67999999993</v>
      </c>
      <c r="J153" t="str">
        <f>VLOOKUP(C153,'REGION CLASSIFICATION'!$A$2:$B$67,2,FALSE)</f>
        <v>MENA</v>
      </c>
    </row>
    <row r="154" spans="1:10" ht="15" customHeight="1" x14ac:dyDescent="0.35">
      <c r="A154" s="13">
        <v>41841</v>
      </c>
      <c r="B154" s="2" t="s">
        <v>15</v>
      </c>
      <c r="C154" s="7" t="s">
        <v>45</v>
      </c>
      <c r="D154" s="7">
        <v>200</v>
      </c>
      <c r="E154" s="7" t="s">
        <v>69</v>
      </c>
      <c r="F154" t="s">
        <v>10</v>
      </c>
      <c r="G154" s="10">
        <v>9600</v>
      </c>
      <c r="H154" s="32">
        <f>IF(F154="USD",VLOOKUP(A154,'FOREX CONV'!$A$2:$F$871,2,FALSE),IF(F154="GBP",VLOOKUP(A154,'FOREX CONV'!$A$2:$F$871,3,FALSE),IF(F154="EUR",VLOOKUP(A154,'FOREX CONV'!$A$2:$F$871,4,FALSE),IF(F154="YEN",VLOOKUP(A154,'FOREX CONV'!$A$2:$F$871,5,FALSE),1))))</f>
        <v>60.185299999999998</v>
      </c>
      <c r="I154" s="33">
        <f t="shared" si="2"/>
        <v>577778.88</v>
      </c>
      <c r="J154" t="str">
        <f>VLOOKUP(C154,'REGION CLASSIFICATION'!$A$2:$B$67,2,FALSE)</f>
        <v>MENA</v>
      </c>
    </row>
    <row r="155" spans="1:10" ht="15" customHeight="1" x14ac:dyDescent="0.35">
      <c r="A155" s="13">
        <v>42035</v>
      </c>
      <c r="B155" s="2" t="s">
        <v>15</v>
      </c>
      <c r="C155" s="7" t="s">
        <v>45</v>
      </c>
      <c r="D155" s="7">
        <v>200</v>
      </c>
      <c r="E155" s="7" t="s">
        <v>69</v>
      </c>
      <c r="F155" t="s">
        <v>10</v>
      </c>
      <c r="G155" s="10">
        <v>9600</v>
      </c>
      <c r="H155" s="32">
        <f>IF(F155="USD",VLOOKUP(A155,'FOREX CONV'!$A$2:$F$871,2,FALSE),IF(F155="GBP",VLOOKUP(A155,'FOREX CONV'!$A$2:$F$871,3,FALSE),IF(F155="EUR",VLOOKUP(A155,'FOREX CONV'!$A$2:$F$871,4,FALSE),IF(F155="YEN",VLOOKUP(A155,'FOREX CONV'!$A$2:$F$871,5,FALSE),1))))</f>
        <v>61.7575</v>
      </c>
      <c r="I155" s="33">
        <f t="shared" si="2"/>
        <v>592872</v>
      </c>
      <c r="J155" t="str">
        <f>VLOOKUP(C155,'REGION CLASSIFICATION'!$A$2:$B$67,2,FALSE)</f>
        <v>MENA</v>
      </c>
    </row>
    <row r="156" spans="1:10" ht="15" customHeight="1" x14ac:dyDescent="0.35">
      <c r="A156" s="13">
        <v>41775</v>
      </c>
      <c r="B156" s="2" t="s">
        <v>13</v>
      </c>
      <c r="C156" s="7" t="s">
        <v>41</v>
      </c>
      <c r="D156" s="7">
        <v>50</v>
      </c>
      <c r="E156" s="7" t="s">
        <v>69</v>
      </c>
      <c r="F156" t="s">
        <v>10</v>
      </c>
      <c r="G156" s="10">
        <v>9900</v>
      </c>
      <c r="H156" s="32">
        <f>IF(F156="USD",VLOOKUP(A156,'FOREX CONV'!$A$2:$F$871,2,FALSE),IF(F156="GBP",VLOOKUP(A156,'FOREX CONV'!$A$2:$F$871,3,FALSE),IF(F156="EUR",VLOOKUP(A156,'FOREX CONV'!$A$2:$F$871,4,FALSE),IF(F156="YEN",VLOOKUP(A156,'FOREX CONV'!$A$2:$F$871,5,FALSE),1))))</f>
        <v>58.860999999999997</v>
      </c>
      <c r="I156" s="33">
        <f t="shared" si="2"/>
        <v>582723.9</v>
      </c>
      <c r="J156" t="str">
        <f>VLOOKUP(C156,'REGION CLASSIFICATION'!$A$2:$B$67,2,FALSE)</f>
        <v>EU</v>
      </c>
    </row>
    <row r="157" spans="1:10" ht="15" customHeight="1" x14ac:dyDescent="0.35">
      <c r="A157" s="13">
        <v>41874</v>
      </c>
      <c r="B157" s="2" t="s">
        <v>13</v>
      </c>
      <c r="C157" s="7" t="s">
        <v>41</v>
      </c>
      <c r="D157" s="8">
        <v>50</v>
      </c>
      <c r="E157" s="7" t="s">
        <v>9</v>
      </c>
      <c r="F157" t="s">
        <v>10</v>
      </c>
      <c r="G157" s="9">
        <v>9900</v>
      </c>
      <c r="H157" s="32">
        <f>IF(F157="USD",VLOOKUP(A157,'FOREX CONV'!$A$2:$F$871,2,FALSE),IF(F157="GBP",VLOOKUP(A157,'FOREX CONV'!$A$2:$F$871,3,FALSE),IF(F157="EUR",VLOOKUP(A157,'FOREX CONV'!$A$2:$F$871,4,FALSE),IF(F157="YEN",VLOOKUP(A157,'FOREX CONV'!$A$2:$F$871,5,FALSE),1))))</f>
        <v>60.436</v>
      </c>
      <c r="I157" s="33">
        <f t="shared" si="2"/>
        <v>598316.4</v>
      </c>
      <c r="J157" t="str">
        <f>VLOOKUP(C157,'REGION CLASSIFICATION'!$A$2:$B$67,2,FALSE)</f>
        <v>EU</v>
      </c>
    </row>
    <row r="158" spans="1:10" ht="15" customHeight="1" x14ac:dyDescent="0.35">
      <c r="A158" s="13">
        <v>41891</v>
      </c>
      <c r="B158" s="2" t="s">
        <v>13</v>
      </c>
      <c r="C158" s="7" t="s">
        <v>41</v>
      </c>
      <c r="D158" s="8">
        <v>50</v>
      </c>
      <c r="E158" s="7" t="s">
        <v>9</v>
      </c>
      <c r="F158" t="s">
        <v>10</v>
      </c>
      <c r="G158" s="9">
        <v>9900</v>
      </c>
      <c r="H158" s="32">
        <f>IF(F158="USD",VLOOKUP(A158,'FOREX CONV'!$A$2:$F$871,2,FALSE),IF(F158="GBP",VLOOKUP(A158,'FOREX CONV'!$A$2:$F$871,3,FALSE),IF(F158="EUR",VLOOKUP(A158,'FOREX CONV'!$A$2:$F$871,4,FALSE),IF(F158="YEN",VLOOKUP(A158,'FOREX CONV'!$A$2:$F$871,5,FALSE),1))))</f>
        <v>60.427700000000002</v>
      </c>
      <c r="I158" s="33">
        <f t="shared" si="2"/>
        <v>598234.23</v>
      </c>
      <c r="J158" t="str">
        <f>VLOOKUP(C158,'REGION CLASSIFICATION'!$A$2:$B$67,2,FALSE)</f>
        <v>EU</v>
      </c>
    </row>
    <row r="159" spans="1:10" ht="15" customHeight="1" x14ac:dyDescent="0.35">
      <c r="A159" s="13">
        <v>41874</v>
      </c>
      <c r="B159" s="2" t="s">
        <v>11</v>
      </c>
      <c r="C159" s="7" t="s">
        <v>49</v>
      </c>
      <c r="D159" s="7">
        <v>25</v>
      </c>
      <c r="E159" s="7" t="s">
        <v>9</v>
      </c>
      <c r="F159" t="s">
        <v>10</v>
      </c>
      <c r="G159" s="10">
        <v>10000</v>
      </c>
      <c r="H159" s="32">
        <f>IF(F159="USD",VLOOKUP(A159,'FOREX CONV'!$A$2:$F$871,2,FALSE),IF(F159="GBP",VLOOKUP(A159,'FOREX CONV'!$A$2:$F$871,3,FALSE),IF(F159="EUR",VLOOKUP(A159,'FOREX CONV'!$A$2:$F$871,4,FALSE),IF(F159="YEN",VLOOKUP(A159,'FOREX CONV'!$A$2:$F$871,5,FALSE),1))))</f>
        <v>60.436</v>
      </c>
      <c r="I159" s="33">
        <f t="shared" si="2"/>
        <v>604360</v>
      </c>
      <c r="J159" t="str">
        <f>VLOOKUP(C159,'REGION CLASSIFICATION'!$A$2:$B$67,2,FALSE)</f>
        <v>EU</v>
      </c>
    </row>
    <row r="160" spans="1:10" ht="15" customHeight="1" x14ac:dyDescent="0.35">
      <c r="A160" s="13">
        <v>41869</v>
      </c>
      <c r="B160" s="2" t="s">
        <v>15</v>
      </c>
      <c r="C160" s="7" t="s">
        <v>33</v>
      </c>
      <c r="D160" s="7">
        <v>0.5</v>
      </c>
      <c r="E160" s="7" t="s">
        <v>69</v>
      </c>
      <c r="F160" s="7" t="s">
        <v>72</v>
      </c>
      <c r="G160" s="10">
        <v>10325</v>
      </c>
      <c r="H160" s="32">
        <f>IF(F160="USD",VLOOKUP(A160,'FOREX CONV'!$A$2:$F$871,2,FALSE),IF(F160="GBP",VLOOKUP(A160,'FOREX CONV'!$A$2:$F$871,3,FALSE),IF(F160="EUR",VLOOKUP(A160,'FOREX CONV'!$A$2:$F$871,4,FALSE),IF(F160="YEN",VLOOKUP(A160,'FOREX CONV'!$A$2:$F$871,5,FALSE),1))))</f>
        <v>1</v>
      </c>
      <c r="I160" s="33">
        <f t="shared" si="2"/>
        <v>10325</v>
      </c>
      <c r="J160" t="str">
        <f>VLOOKUP(C160,'REGION CLASSIFICATION'!$A$2:$B$67,2,FALSE)</f>
        <v>INDIA</v>
      </c>
    </row>
    <row r="161" spans="1:10" ht="15" customHeight="1" x14ac:dyDescent="0.35">
      <c r="A161" s="13">
        <v>41739</v>
      </c>
      <c r="B161" s="2" t="s">
        <v>25</v>
      </c>
      <c r="C161" s="7" t="s">
        <v>32</v>
      </c>
      <c r="D161" s="7">
        <v>95</v>
      </c>
      <c r="E161" s="7" t="s">
        <v>9</v>
      </c>
      <c r="F161" t="s">
        <v>10</v>
      </c>
      <c r="G161" s="10">
        <v>10735</v>
      </c>
      <c r="H161" s="32">
        <f>IF(F161="USD",VLOOKUP(A161,'FOREX CONV'!$A$2:$F$871,2,FALSE),IF(F161="GBP",VLOOKUP(A161,'FOREX CONV'!$A$2:$F$871,3,FALSE),IF(F161="EUR",VLOOKUP(A161,'FOREX CONV'!$A$2:$F$871,4,FALSE),IF(F161="YEN",VLOOKUP(A161,'FOREX CONV'!$A$2:$F$871,5,FALSE),1))))</f>
        <v>60.454000000000001</v>
      </c>
      <c r="I161" s="33">
        <f t="shared" si="2"/>
        <v>648973.69000000006</v>
      </c>
      <c r="J161" t="str">
        <f>VLOOKUP(C161,'REGION CLASSIFICATION'!$A$2:$B$67,2,FALSE)</f>
        <v>EU</v>
      </c>
    </row>
    <row r="162" spans="1:10" ht="15" customHeight="1" x14ac:dyDescent="0.35">
      <c r="A162" s="13">
        <v>41912</v>
      </c>
      <c r="B162" s="2" t="s">
        <v>11</v>
      </c>
      <c r="C162" s="7" t="s">
        <v>28</v>
      </c>
      <c r="D162" s="8">
        <v>48</v>
      </c>
      <c r="E162" s="7" t="s">
        <v>9</v>
      </c>
      <c r="F162" s="7" t="s">
        <v>27</v>
      </c>
      <c r="G162" s="9">
        <v>10800</v>
      </c>
      <c r="H162" s="32">
        <f>IF(F162="USD",VLOOKUP(A162,'FOREX CONV'!$A$2:$F$871,2,FALSE),IF(F162="GBP",VLOOKUP(A162,'FOREX CONV'!$A$2:$F$871,3,FALSE),IF(F162="EUR",VLOOKUP(A162,'FOREX CONV'!$A$2:$F$871,4,FALSE),IF(F162="YEN",VLOOKUP(A162,'FOREX CONV'!$A$2:$F$871,5,FALSE),1))))</f>
        <v>78.206000000000003</v>
      </c>
      <c r="I162" s="33">
        <f t="shared" si="2"/>
        <v>844624.8</v>
      </c>
      <c r="J162" t="str">
        <f>VLOOKUP(C162,'REGION CLASSIFICATION'!$A$2:$B$67,2,FALSE)</f>
        <v>EU</v>
      </c>
    </row>
    <row r="163" spans="1:10" ht="15" customHeight="1" x14ac:dyDescent="0.35">
      <c r="A163" s="13">
        <v>42063</v>
      </c>
      <c r="B163" s="2" t="s">
        <v>15</v>
      </c>
      <c r="C163" s="7" t="s">
        <v>56</v>
      </c>
      <c r="D163" s="7">
        <v>270</v>
      </c>
      <c r="E163" s="7" t="s">
        <v>69</v>
      </c>
      <c r="F163" t="s">
        <v>10</v>
      </c>
      <c r="G163" s="10">
        <v>11070</v>
      </c>
      <c r="H163" s="32">
        <f>IF(F163="USD",VLOOKUP(A163,'FOREX CONV'!$A$2:$F$871,2,FALSE),IF(F163="GBP",VLOOKUP(A163,'FOREX CONV'!$A$2:$F$871,3,FALSE),IF(F163="EUR",VLOOKUP(A163,'FOREX CONV'!$A$2:$F$871,4,FALSE),IF(F163="YEN",VLOOKUP(A163,'FOREX CONV'!$A$2:$F$871,5,FALSE),1))))</f>
        <v>61.790799999999997</v>
      </c>
      <c r="I163" s="33">
        <f t="shared" si="2"/>
        <v>684024.15599999996</v>
      </c>
      <c r="J163" t="str">
        <f>VLOOKUP(C163,'REGION CLASSIFICATION'!$A$2:$B$67,2,FALSE)</f>
        <v>MENA</v>
      </c>
    </row>
    <row r="164" spans="1:10" ht="15" customHeight="1" x14ac:dyDescent="0.35">
      <c r="A164" s="13">
        <v>42034</v>
      </c>
      <c r="B164" s="2" t="s">
        <v>11</v>
      </c>
      <c r="C164" s="7" t="s">
        <v>12</v>
      </c>
      <c r="D164" s="8">
        <v>37</v>
      </c>
      <c r="E164" s="7" t="s">
        <v>9</v>
      </c>
      <c r="F164" t="s">
        <v>10</v>
      </c>
      <c r="G164" s="9">
        <v>11100</v>
      </c>
      <c r="H164" s="32">
        <f>IF(F164="USD",VLOOKUP(A164,'FOREX CONV'!$A$2:$F$871,2,FALSE),IF(F164="GBP",VLOOKUP(A164,'FOREX CONV'!$A$2:$F$871,3,FALSE),IF(F164="EUR",VLOOKUP(A164,'FOREX CONV'!$A$2:$F$871,4,FALSE),IF(F164="YEN",VLOOKUP(A164,'FOREX CONV'!$A$2:$F$871,5,FALSE),1))))</f>
        <v>61.7575</v>
      </c>
      <c r="I164" s="33">
        <f t="shared" si="2"/>
        <v>685508.25</v>
      </c>
      <c r="J164" t="str">
        <f>VLOOKUP(C164,'REGION CLASSIFICATION'!$A$2:$B$67,2,FALSE)</f>
        <v>LATAM</v>
      </c>
    </row>
    <row r="165" spans="1:10" ht="15" customHeight="1" x14ac:dyDescent="0.35">
      <c r="A165" s="13">
        <v>42054</v>
      </c>
      <c r="B165" s="2" t="s">
        <v>13</v>
      </c>
      <c r="C165" s="7" t="s">
        <v>55</v>
      </c>
      <c r="D165" s="7">
        <v>70</v>
      </c>
      <c r="E165" s="7" t="s">
        <v>9</v>
      </c>
      <c r="F165" t="s">
        <v>10</v>
      </c>
      <c r="G165" s="10">
        <v>11200</v>
      </c>
      <c r="H165" s="32">
        <f>IF(F165="USD",VLOOKUP(A165,'FOREX CONV'!$A$2:$F$871,2,FALSE),IF(F165="GBP",VLOOKUP(A165,'FOREX CONV'!$A$2:$F$871,3,FALSE),IF(F165="EUR",VLOOKUP(A165,'FOREX CONV'!$A$2:$F$871,4,FALSE),IF(F165="YEN",VLOOKUP(A165,'FOREX CONV'!$A$2:$F$871,5,FALSE),1))))</f>
        <v>62.244999999999997</v>
      </c>
      <c r="I165" s="33">
        <f t="shared" si="2"/>
        <v>697144</v>
      </c>
      <c r="J165" t="str">
        <f>VLOOKUP(C165,'REGION CLASSIFICATION'!$A$2:$B$67,2,FALSE)</f>
        <v>EU</v>
      </c>
    </row>
    <row r="166" spans="1:10" ht="15" customHeight="1" x14ac:dyDescent="0.35">
      <c r="A166" s="13">
        <v>42136</v>
      </c>
      <c r="B166" s="2" t="s">
        <v>13</v>
      </c>
      <c r="C166" s="7" t="s">
        <v>55</v>
      </c>
      <c r="D166" s="7">
        <v>70</v>
      </c>
      <c r="E166" s="7" t="s">
        <v>9</v>
      </c>
      <c r="F166" t="s">
        <v>10</v>
      </c>
      <c r="G166" s="10">
        <v>11200</v>
      </c>
      <c r="H166" s="32">
        <f>IF(F166="USD",VLOOKUP(A166,'FOREX CONV'!$A$2:$F$871,2,FALSE),IF(F166="GBP",VLOOKUP(A166,'FOREX CONV'!$A$2:$F$871,3,FALSE),IF(F166="EUR",VLOOKUP(A166,'FOREX CONV'!$A$2:$F$871,4,FALSE),IF(F166="YEN",VLOOKUP(A166,'FOREX CONV'!$A$2:$F$871,5,FALSE),1))))</f>
        <v>65.6755</v>
      </c>
      <c r="I166" s="33">
        <f t="shared" si="2"/>
        <v>735565.6</v>
      </c>
      <c r="J166" t="str">
        <f>VLOOKUP(C166,'REGION CLASSIFICATION'!$A$2:$B$67,2,FALSE)</f>
        <v>EU</v>
      </c>
    </row>
    <row r="167" spans="1:10" ht="15" customHeight="1" x14ac:dyDescent="0.35">
      <c r="A167" s="13">
        <v>41776</v>
      </c>
      <c r="B167" s="2" t="s">
        <v>15</v>
      </c>
      <c r="C167" s="7" t="s">
        <v>56</v>
      </c>
      <c r="D167" s="7">
        <v>275</v>
      </c>
      <c r="E167" s="7" t="s">
        <v>69</v>
      </c>
      <c r="F167" t="s">
        <v>10</v>
      </c>
      <c r="G167" s="10">
        <v>11275</v>
      </c>
      <c r="H167" s="32">
        <f>IF(F167="USD",VLOOKUP(A167,'FOREX CONV'!$A$2:$F$871,2,FALSE),IF(F167="GBP",VLOOKUP(A167,'FOREX CONV'!$A$2:$F$871,3,FALSE),IF(F167="EUR",VLOOKUP(A167,'FOREX CONV'!$A$2:$F$871,4,FALSE),IF(F167="YEN",VLOOKUP(A167,'FOREX CONV'!$A$2:$F$871,5,FALSE),1))))</f>
        <v>58.860999999999997</v>
      </c>
      <c r="I167" s="33">
        <f t="shared" si="2"/>
        <v>663657.77500000002</v>
      </c>
      <c r="J167" t="str">
        <f>VLOOKUP(C167,'REGION CLASSIFICATION'!$A$2:$B$67,2,FALSE)</f>
        <v>MENA</v>
      </c>
    </row>
    <row r="168" spans="1:10" ht="15" customHeight="1" x14ac:dyDescent="0.35">
      <c r="A168" s="13">
        <v>41912</v>
      </c>
      <c r="B168" s="2" t="s">
        <v>25</v>
      </c>
      <c r="C168" s="7" t="s">
        <v>29</v>
      </c>
      <c r="D168" s="8">
        <v>100</v>
      </c>
      <c r="E168" s="7" t="s">
        <v>9</v>
      </c>
      <c r="F168" t="s">
        <v>10</v>
      </c>
      <c r="G168" s="9">
        <v>11500</v>
      </c>
      <c r="H168" s="32">
        <f>IF(F168="USD",VLOOKUP(A168,'FOREX CONV'!$A$2:$F$871,2,FALSE),IF(F168="GBP",VLOOKUP(A168,'FOREX CONV'!$A$2:$F$871,3,FALSE),IF(F168="EUR",VLOOKUP(A168,'FOREX CONV'!$A$2:$F$871,4,FALSE),IF(F168="YEN",VLOOKUP(A168,'FOREX CONV'!$A$2:$F$871,5,FALSE),1))))</f>
        <v>61.613500000000002</v>
      </c>
      <c r="I168" s="33">
        <f t="shared" si="2"/>
        <v>708555.25</v>
      </c>
      <c r="J168" t="str">
        <f>VLOOKUP(C168,'REGION CLASSIFICATION'!$A$2:$B$67,2,FALSE)</f>
        <v>EU</v>
      </c>
    </row>
    <row r="169" spans="1:10" ht="15" customHeight="1" x14ac:dyDescent="0.35">
      <c r="A169" s="13">
        <v>41949</v>
      </c>
      <c r="B169" s="2" t="s">
        <v>25</v>
      </c>
      <c r="C169" s="7" t="s">
        <v>29</v>
      </c>
      <c r="D169" s="8">
        <v>25</v>
      </c>
      <c r="E169" s="7" t="s">
        <v>9</v>
      </c>
      <c r="F169" t="s">
        <v>10</v>
      </c>
      <c r="G169" s="9">
        <v>11750</v>
      </c>
      <c r="H169" s="32">
        <f>IF(F169="USD",VLOOKUP(A169,'FOREX CONV'!$A$2:$F$871,2,FALSE),IF(F169="GBP",VLOOKUP(A169,'FOREX CONV'!$A$2:$F$871,3,FALSE),IF(F169="EUR",VLOOKUP(A169,'FOREX CONV'!$A$2:$F$871,4,FALSE),IF(F169="YEN",VLOOKUP(A169,'FOREX CONV'!$A$2:$F$871,5,FALSE),1))))</f>
        <v>59.325000000000003</v>
      </c>
      <c r="I169" s="33">
        <f t="shared" si="2"/>
        <v>697068.75</v>
      </c>
      <c r="J169" t="str">
        <f>VLOOKUP(C169,'REGION CLASSIFICATION'!$A$2:$B$67,2,FALSE)</f>
        <v>EU</v>
      </c>
    </row>
    <row r="170" spans="1:10" ht="15" customHeight="1" x14ac:dyDescent="0.35">
      <c r="A170" s="13">
        <v>42023</v>
      </c>
      <c r="B170" s="2" t="s">
        <v>7</v>
      </c>
      <c r="C170" s="7" t="s">
        <v>52</v>
      </c>
      <c r="D170" s="7">
        <v>350</v>
      </c>
      <c r="E170" s="7" t="s">
        <v>69</v>
      </c>
      <c r="F170" t="s">
        <v>10</v>
      </c>
      <c r="G170" s="10">
        <v>11900</v>
      </c>
      <c r="H170" s="32">
        <f>IF(F170="USD",VLOOKUP(A170,'FOREX CONV'!$A$2:$F$871,2,FALSE),IF(F170="GBP",VLOOKUP(A170,'FOREX CONV'!$A$2:$F$871,3,FALSE),IF(F170="EUR",VLOOKUP(A170,'FOREX CONV'!$A$2:$F$871,4,FALSE),IF(F170="YEN",VLOOKUP(A170,'FOREX CONV'!$A$2:$F$871,5,FALSE),1))))</f>
        <v>61.698999999999998</v>
      </c>
      <c r="I170" s="33">
        <f t="shared" si="2"/>
        <v>734218.1</v>
      </c>
      <c r="J170" t="str">
        <f>VLOOKUP(C170,'REGION CLASSIFICATION'!$A$2:$B$67,2,FALSE)</f>
        <v>MENA</v>
      </c>
    </row>
    <row r="171" spans="1:10" ht="15" customHeight="1" x14ac:dyDescent="0.35">
      <c r="A171" s="13">
        <v>41788</v>
      </c>
      <c r="B171" s="2" t="s">
        <v>13</v>
      </c>
      <c r="C171" s="7" t="s">
        <v>55</v>
      </c>
      <c r="D171" s="7">
        <v>70</v>
      </c>
      <c r="E171" s="7" t="s">
        <v>69</v>
      </c>
      <c r="F171" t="s">
        <v>10</v>
      </c>
      <c r="G171" s="10">
        <v>11900</v>
      </c>
      <c r="H171" s="32">
        <f>IF(F171="USD",VLOOKUP(A171,'FOREX CONV'!$A$2:$F$871,2,FALSE),IF(F171="GBP",VLOOKUP(A171,'FOREX CONV'!$A$2:$F$871,3,FALSE),IF(F171="EUR",VLOOKUP(A171,'FOREX CONV'!$A$2:$F$871,4,FALSE),IF(F171="YEN",VLOOKUP(A171,'FOREX CONV'!$A$2:$F$871,5,FALSE),1))))</f>
        <v>58.841500000000003</v>
      </c>
      <c r="I171" s="33">
        <f t="shared" si="2"/>
        <v>700213.85000000009</v>
      </c>
      <c r="J171" t="str">
        <f>VLOOKUP(C171,'REGION CLASSIFICATION'!$A$2:$B$67,2,FALSE)</f>
        <v>EU</v>
      </c>
    </row>
    <row r="172" spans="1:10" ht="15" customHeight="1" x14ac:dyDescent="0.35">
      <c r="A172" s="13">
        <v>41899</v>
      </c>
      <c r="B172" s="2" t="s">
        <v>13</v>
      </c>
      <c r="C172" s="7" t="s">
        <v>33</v>
      </c>
      <c r="D172" s="7">
        <v>1</v>
      </c>
      <c r="E172" s="7" t="s">
        <v>69</v>
      </c>
      <c r="F172" s="7" t="s">
        <v>72</v>
      </c>
      <c r="G172" s="10">
        <v>12034</v>
      </c>
      <c r="H172" s="32">
        <f>IF(F172="USD",VLOOKUP(A172,'FOREX CONV'!$A$2:$F$871,2,FALSE),IF(F172="GBP",VLOOKUP(A172,'FOREX CONV'!$A$2:$F$871,3,FALSE),IF(F172="EUR",VLOOKUP(A172,'FOREX CONV'!$A$2:$F$871,4,FALSE),IF(F172="YEN",VLOOKUP(A172,'FOREX CONV'!$A$2:$F$871,5,FALSE),1))))</f>
        <v>1</v>
      </c>
      <c r="I172" s="33">
        <f t="shared" si="2"/>
        <v>12034</v>
      </c>
      <c r="J172" t="str">
        <f>VLOOKUP(C172,'REGION CLASSIFICATION'!$A$2:$B$67,2,FALSE)</f>
        <v>INDIA</v>
      </c>
    </row>
    <row r="173" spans="1:10" ht="15" customHeight="1" x14ac:dyDescent="0.35">
      <c r="A173" s="13">
        <v>41878</v>
      </c>
      <c r="B173" s="2" t="s">
        <v>13</v>
      </c>
      <c r="C173" s="7" t="s">
        <v>33</v>
      </c>
      <c r="D173" s="8">
        <v>1</v>
      </c>
      <c r="E173" s="7" t="s">
        <v>9</v>
      </c>
      <c r="F173" s="7" t="s">
        <v>34</v>
      </c>
      <c r="G173" s="9">
        <v>12034</v>
      </c>
      <c r="H173" s="32">
        <f>IF(F173="USD",VLOOKUP(A173,'FOREX CONV'!$A$2:$F$871,2,FALSE),IF(F173="GBP",VLOOKUP(A173,'FOREX CONV'!$A$2:$F$871,3,FALSE),IF(F173="EUR",VLOOKUP(A173,'FOREX CONV'!$A$2:$F$871,4,FALSE),IF(F173="YEN",VLOOKUP(A173,'FOREX CONV'!$A$2:$F$871,5,FALSE),1))))</f>
        <v>1</v>
      </c>
      <c r="I173" s="33">
        <f t="shared" si="2"/>
        <v>12034</v>
      </c>
      <c r="J173" t="str">
        <f>VLOOKUP(C173,'REGION CLASSIFICATION'!$A$2:$B$67,2,FALSE)</f>
        <v>INDIA</v>
      </c>
    </row>
    <row r="174" spans="1:10" ht="15" customHeight="1" x14ac:dyDescent="0.35">
      <c r="A174" s="13">
        <v>42035</v>
      </c>
      <c r="B174" s="2" t="s">
        <v>13</v>
      </c>
      <c r="C174" s="7" t="s">
        <v>33</v>
      </c>
      <c r="D174" s="7">
        <v>1</v>
      </c>
      <c r="E174" s="7" t="s">
        <v>69</v>
      </c>
      <c r="F174" s="7" t="s">
        <v>72</v>
      </c>
      <c r="G174" s="10">
        <v>12584</v>
      </c>
      <c r="H174" s="32">
        <f>IF(F174="USD",VLOOKUP(A174,'FOREX CONV'!$A$2:$F$871,2,FALSE),IF(F174="GBP",VLOOKUP(A174,'FOREX CONV'!$A$2:$F$871,3,FALSE),IF(F174="EUR",VLOOKUP(A174,'FOREX CONV'!$A$2:$F$871,4,FALSE),IF(F174="YEN",VLOOKUP(A174,'FOREX CONV'!$A$2:$F$871,5,FALSE),1))))</f>
        <v>1</v>
      </c>
      <c r="I174" s="33">
        <f t="shared" si="2"/>
        <v>12584</v>
      </c>
      <c r="J174" t="str">
        <f>VLOOKUP(C174,'REGION CLASSIFICATION'!$A$2:$B$67,2,FALSE)</f>
        <v>INDIA</v>
      </c>
    </row>
    <row r="175" spans="1:10" ht="15" customHeight="1" x14ac:dyDescent="0.35">
      <c r="A175" s="13">
        <v>41881</v>
      </c>
      <c r="B175" s="2" t="s">
        <v>7</v>
      </c>
      <c r="C175" s="7" t="s">
        <v>60</v>
      </c>
      <c r="D175" s="8">
        <v>400</v>
      </c>
      <c r="E175" s="7" t="s">
        <v>9</v>
      </c>
      <c r="F175" t="s">
        <v>10</v>
      </c>
      <c r="G175" s="9">
        <v>12608</v>
      </c>
      <c r="H175" s="32">
        <f>IF(F175="USD",VLOOKUP(A175,'FOREX CONV'!$A$2:$F$871,2,FALSE),IF(F175="GBP",VLOOKUP(A175,'FOREX CONV'!$A$2:$F$871,3,FALSE),IF(F175="EUR",VLOOKUP(A175,'FOREX CONV'!$A$2:$F$871,4,FALSE),IF(F175="YEN",VLOOKUP(A175,'FOREX CONV'!$A$2:$F$871,5,FALSE),1))))</f>
        <v>60.474499999999999</v>
      </c>
      <c r="I175" s="33">
        <f t="shared" si="2"/>
        <v>762462.49600000004</v>
      </c>
      <c r="J175" t="str">
        <f>VLOOKUP(C175,'REGION CLASSIFICATION'!$A$2:$B$67,2,FALSE)</f>
        <v>APAC</v>
      </c>
    </row>
    <row r="176" spans="1:10" ht="15" customHeight="1" x14ac:dyDescent="0.35">
      <c r="A176" s="13">
        <v>41790</v>
      </c>
      <c r="B176" s="2" t="s">
        <v>15</v>
      </c>
      <c r="C176" s="7" t="s">
        <v>62</v>
      </c>
      <c r="D176" s="7">
        <v>265</v>
      </c>
      <c r="E176" s="7" t="s">
        <v>69</v>
      </c>
      <c r="F176" t="s">
        <v>10</v>
      </c>
      <c r="G176" s="10">
        <v>12720</v>
      </c>
      <c r="H176" s="32">
        <f>IF(F176="USD",VLOOKUP(A176,'FOREX CONV'!$A$2:$F$871,2,FALSE),IF(F176="GBP",VLOOKUP(A176,'FOREX CONV'!$A$2:$F$871,3,FALSE),IF(F176="EUR",VLOOKUP(A176,'FOREX CONV'!$A$2:$F$871,4,FALSE),IF(F176="YEN",VLOOKUP(A176,'FOREX CONV'!$A$2:$F$871,5,FALSE),1))))</f>
        <v>59.033499999999997</v>
      </c>
      <c r="I176" s="33">
        <f t="shared" si="2"/>
        <v>750906.12</v>
      </c>
      <c r="J176" t="str">
        <f>VLOOKUP(C176,'REGION CLASSIFICATION'!$A$2:$B$67,2,FALSE)</f>
        <v>EU</v>
      </c>
    </row>
    <row r="177" spans="1:10" ht="15" customHeight="1" x14ac:dyDescent="0.35">
      <c r="A177" s="13">
        <v>41912</v>
      </c>
      <c r="B177" s="2" t="s">
        <v>7</v>
      </c>
      <c r="C177" s="7" t="s">
        <v>60</v>
      </c>
      <c r="D177" s="7">
        <v>400</v>
      </c>
      <c r="E177" s="7" t="s">
        <v>69</v>
      </c>
      <c r="F177" t="s">
        <v>10</v>
      </c>
      <c r="G177" s="10">
        <v>12800</v>
      </c>
      <c r="H177" s="32">
        <f>IF(F177="USD",VLOOKUP(A177,'FOREX CONV'!$A$2:$F$871,2,FALSE),IF(F177="GBP",VLOOKUP(A177,'FOREX CONV'!$A$2:$F$871,3,FALSE),IF(F177="EUR",VLOOKUP(A177,'FOREX CONV'!$A$2:$F$871,4,FALSE),IF(F177="YEN",VLOOKUP(A177,'FOREX CONV'!$A$2:$F$871,5,FALSE),1))))</f>
        <v>61.613500000000002</v>
      </c>
      <c r="I177" s="33">
        <f t="shared" si="2"/>
        <v>788652.8</v>
      </c>
      <c r="J177" t="str">
        <f>VLOOKUP(C177,'REGION CLASSIFICATION'!$A$2:$B$67,2,FALSE)</f>
        <v>APAC</v>
      </c>
    </row>
    <row r="178" spans="1:10" ht="15" customHeight="1" x14ac:dyDescent="0.35">
      <c r="A178" s="13">
        <v>41942</v>
      </c>
      <c r="B178" s="2" t="s">
        <v>7</v>
      </c>
      <c r="C178" s="7" t="s">
        <v>60</v>
      </c>
      <c r="D178" s="8">
        <v>400</v>
      </c>
      <c r="E178" s="7" t="s">
        <v>9</v>
      </c>
      <c r="F178" t="s">
        <v>10</v>
      </c>
      <c r="G178" s="9">
        <v>12800</v>
      </c>
      <c r="H178" s="32">
        <f>IF(F178="USD",VLOOKUP(A178,'FOREX CONV'!$A$2:$F$871,2,FALSE),IF(F178="GBP",VLOOKUP(A178,'FOREX CONV'!$A$2:$F$871,3,FALSE),IF(F178="EUR",VLOOKUP(A178,'FOREX CONV'!$A$2:$F$871,4,FALSE),IF(F178="YEN",VLOOKUP(A178,'FOREX CONV'!$A$2:$F$871,5,FALSE),1))))</f>
        <v>61.4636</v>
      </c>
      <c r="I178" s="33">
        <f t="shared" si="2"/>
        <v>786734.07999999996</v>
      </c>
      <c r="J178" t="str">
        <f>VLOOKUP(C178,'REGION CLASSIFICATION'!$A$2:$B$67,2,FALSE)</f>
        <v>APAC</v>
      </c>
    </row>
    <row r="179" spans="1:10" ht="15" customHeight="1" x14ac:dyDescent="0.35">
      <c r="A179" s="13">
        <v>42105</v>
      </c>
      <c r="B179" s="2" t="s">
        <v>15</v>
      </c>
      <c r="C179" s="7" t="s">
        <v>66</v>
      </c>
      <c r="D179" s="7">
        <v>400</v>
      </c>
      <c r="E179" s="7" t="s">
        <v>69</v>
      </c>
      <c r="F179" t="s">
        <v>10</v>
      </c>
      <c r="G179" s="10">
        <v>12800</v>
      </c>
      <c r="H179" s="32">
        <f>IF(F179="USD",VLOOKUP(A179,'FOREX CONV'!$A$2:$F$871,2,FALSE),IF(F179="GBP",VLOOKUP(A179,'FOREX CONV'!$A$2:$F$871,3,FALSE),IF(F179="EUR",VLOOKUP(A179,'FOREX CONV'!$A$2:$F$871,4,FALSE),IF(F179="YEN",VLOOKUP(A179,'FOREX CONV'!$A$2:$F$871,5,FALSE),1))))</f>
        <v>65.567999999999998</v>
      </c>
      <c r="I179" s="33">
        <f t="shared" si="2"/>
        <v>839270.40000000002</v>
      </c>
      <c r="J179" t="str">
        <f>VLOOKUP(C179,'REGION CLASSIFICATION'!$A$2:$B$67,2,FALSE)</f>
        <v>MENA</v>
      </c>
    </row>
    <row r="180" spans="1:10" ht="15" customHeight="1" x14ac:dyDescent="0.35">
      <c r="A180" s="13">
        <v>42077</v>
      </c>
      <c r="B180" s="2" t="s">
        <v>15</v>
      </c>
      <c r="C180" s="7" t="s">
        <v>56</v>
      </c>
      <c r="D180" s="8">
        <v>300</v>
      </c>
      <c r="E180" s="7" t="s">
        <v>9</v>
      </c>
      <c r="F180" t="s">
        <v>10</v>
      </c>
      <c r="G180" s="9">
        <v>12900</v>
      </c>
      <c r="H180" s="32">
        <f>IF(F180="USD",VLOOKUP(A180,'FOREX CONV'!$A$2:$F$871,2,FALSE),IF(F180="GBP",VLOOKUP(A180,'FOREX CONV'!$A$2:$F$871,3,FALSE),IF(F180="EUR",VLOOKUP(A180,'FOREX CONV'!$A$2:$F$871,4,FALSE),IF(F180="YEN",VLOOKUP(A180,'FOREX CONV'!$A$2:$F$871,5,FALSE),1))))</f>
        <v>62.673299999999998</v>
      </c>
      <c r="I180" s="33">
        <f t="shared" si="2"/>
        <v>808485.57</v>
      </c>
      <c r="J180" t="str">
        <f>VLOOKUP(C180,'REGION CLASSIFICATION'!$A$2:$B$67,2,FALSE)</f>
        <v>MENA</v>
      </c>
    </row>
    <row r="181" spans="1:10" ht="15" customHeight="1" x14ac:dyDescent="0.35">
      <c r="A181" s="13">
        <v>41820</v>
      </c>
      <c r="B181" s="2" t="s">
        <v>15</v>
      </c>
      <c r="C181" s="7" t="s">
        <v>74</v>
      </c>
      <c r="D181" s="8">
        <v>250</v>
      </c>
      <c r="E181" s="7" t="s">
        <v>9</v>
      </c>
      <c r="F181" t="s">
        <v>10</v>
      </c>
      <c r="G181" s="9">
        <v>13000</v>
      </c>
      <c r="H181" s="32">
        <f>IF(F181="USD",VLOOKUP(A181,'FOREX CONV'!$A$2:$F$871,2,FALSE),IF(F181="GBP",VLOOKUP(A181,'FOREX CONV'!$A$2:$F$871,3,FALSE),IF(F181="EUR",VLOOKUP(A181,'FOREX CONV'!$A$2:$F$871,4,FALSE),IF(F181="YEN",VLOOKUP(A181,'FOREX CONV'!$A$2:$F$871,5,FALSE),1))))</f>
        <v>60.093299999999999</v>
      </c>
      <c r="I181" s="33">
        <f t="shared" si="2"/>
        <v>781212.9</v>
      </c>
      <c r="J181" t="str">
        <f>VLOOKUP(C181,'REGION CLASSIFICATION'!$A$2:$B$67,2,FALSE)</f>
        <v>EU</v>
      </c>
    </row>
    <row r="182" spans="1:10" ht="15" customHeight="1" x14ac:dyDescent="0.35">
      <c r="A182" s="13">
        <v>42028</v>
      </c>
      <c r="B182" s="2" t="s">
        <v>25</v>
      </c>
      <c r="C182" s="7" t="s">
        <v>29</v>
      </c>
      <c r="D182" s="7">
        <v>100</v>
      </c>
      <c r="E182" s="7" t="s">
        <v>69</v>
      </c>
      <c r="F182" t="s">
        <v>10</v>
      </c>
      <c r="G182" s="10">
        <v>13000</v>
      </c>
      <c r="H182" s="32">
        <f>IF(F182="USD",VLOOKUP(A182,'FOREX CONV'!$A$2:$F$871,2,FALSE),IF(F182="GBP",VLOOKUP(A182,'FOREX CONV'!$A$2:$F$871,3,FALSE),IF(F182="EUR",VLOOKUP(A182,'FOREX CONV'!$A$2:$F$871,4,FALSE),IF(F182="YEN",VLOOKUP(A182,'FOREX CONV'!$A$2:$F$871,5,FALSE),1))))</f>
        <v>61.498800000000003</v>
      </c>
      <c r="I182" s="33">
        <f t="shared" si="2"/>
        <v>799484.4</v>
      </c>
      <c r="J182" t="str">
        <f>VLOOKUP(C182,'REGION CLASSIFICATION'!$A$2:$B$67,2,FALSE)</f>
        <v>EU</v>
      </c>
    </row>
    <row r="183" spans="1:10" ht="15" customHeight="1" x14ac:dyDescent="0.35">
      <c r="A183" s="13">
        <v>42052</v>
      </c>
      <c r="B183" s="2" t="s">
        <v>13</v>
      </c>
      <c r="C183" s="7" t="s">
        <v>51</v>
      </c>
      <c r="D183" s="7">
        <v>100</v>
      </c>
      <c r="E183" s="7" t="s">
        <v>9</v>
      </c>
      <c r="F183" t="s">
        <v>10</v>
      </c>
      <c r="G183" s="10">
        <v>13200</v>
      </c>
      <c r="H183" s="32">
        <f>IF(F183="USD",VLOOKUP(A183,'FOREX CONV'!$A$2:$F$871,2,FALSE),IF(F183="GBP",VLOOKUP(A183,'FOREX CONV'!$A$2:$F$871,3,FALSE),IF(F183="EUR",VLOOKUP(A183,'FOREX CONV'!$A$2:$F$871,4,FALSE),IF(F183="YEN",VLOOKUP(A183,'FOREX CONV'!$A$2:$F$871,5,FALSE),1))))</f>
        <v>62.202300000000001</v>
      </c>
      <c r="I183" s="33">
        <f t="shared" si="2"/>
        <v>821070.36</v>
      </c>
      <c r="J183" t="str">
        <f>VLOOKUP(C183,'REGION CLASSIFICATION'!$A$2:$B$67,2,FALSE)</f>
        <v>EU</v>
      </c>
    </row>
    <row r="184" spans="1:10" ht="15" customHeight="1" x14ac:dyDescent="0.35">
      <c r="A184" s="13">
        <v>41820</v>
      </c>
      <c r="B184" s="2" t="s">
        <v>7</v>
      </c>
      <c r="C184" s="7" t="s">
        <v>62</v>
      </c>
      <c r="D184" s="7">
        <v>370</v>
      </c>
      <c r="E184" s="7" t="s">
        <v>9</v>
      </c>
      <c r="F184" t="s">
        <v>10</v>
      </c>
      <c r="G184" s="10">
        <v>13320</v>
      </c>
      <c r="H184" s="32">
        <f>IF(F184="USD",VLOOKUP(A184,'FOREX CONV'!$A$2:$F$871,2,FALSE),IF(F184="GBP",VLOOKUP(A184,'FOREX CONV'!$A$2:$F$871,3,FALSE),IF(F184="EUR",VLOOKUP(A184,'FOREX CONV'!$A$2:$F$871,4,FALSE),IF(F184="YEN",VLOOKUP(A184,'FOREX CONV'!$A$2:$F$871,5,FALSE),1))))</f>
        <v>60.093299999999999</v>
      </c>
      <c r="I184" s="33">
        <f t="shared" si="2"/>
        <v>800442.75599999994</v>
      </c>
      <c r="J184" t="str">
        <f>VLOOKUP(C184,'REGION CLASSIFICATION'!$A$2:$B$67,2,FALSE)</f>
        <v>EU</v>
      </c>
    </row>
    <row r="185" spans="1:10" ht="15" customHeight="1" x14ac:dyDescent="0.35">
      <c r="A185" s="13">
        <v>41790</v>
      </c>
      <c r="B185" s="2" t="s">
        <v>7</v>
      </c>
      <c r="C185" s="7" t="s">
        <v>52</v>
      </c>
      <c r="D185" s="8">
        <v>400</v>
      </c>
      <c r="E185" s="7" t="s">
        <v>9</v>
      </c>
      <c r="F185" t="s">
        <v>10</v>
      </c>
      <c r="G185" s="9">
        <v>13600</v>
      </c>
      <c r="H185" s="32">
        <f>IF(F185="USD",VLOOKUP(A185,'FOREX CONV'!$A$2:$F$871,2,FALSE),IF(F185="GBP",VLOOKUP(A185,'FOREX CONV'!$A$2:$F$871,3,FALSE),IF(F185="EUR",VLOOKUP(A185,'FOREX CONV'!$A$2:$F$871,4,FALSE),IF(F185="YEN",VLOOKUP(A185,'FOREX CONV'!$A$2:$F$871,5,FALSE),1))))</f>
        <v>59.033499999999997</v>
      </c>
      <c r="I185" s="33">
        <f t="shared" si="2"/>
        <v>802855.6</v>
      </c>
      <c r="J185" t="str">
        <f>VLOOKUP(C185,'REGION CLASSIFICATION'!$A$2:$B$67,2,FALSE)</f>
        <v>MENA</v>
      </c>
    </row>
    <row r="186" spans="1:10" ht="15" customHeight="1" x14ac:dyDescent="0.35">
      <c r="A186" s="13">
        <v>41879</v>
      </c>
      <c r="B186" s="2" t="s">
        <v>15</v>
      </c>
      <c r="C186" s="7" t="s">
        <v>53</v>
      </c>
      <c r="D186" s="7">
        <v>250</v>
      </c>
      <c r="E186" s="7" t="s">
        <v>69</v>
      </c>
      <c r="F186" t="s">
        <v>10</v>
      </c>
      <c r="G186" s="10">
        <v>13750</v>
      </c>
      <c r="H186" s="32">
        <f>IF(F186="USD",VLOOKUP(A186,'FOREX CONV'!$A$2:$F$871,2,FALSE),IF(F186="GBP",VLOOKUP(A186,'FOREX CONV'!$A$2:$F$871,3,FALSE),IF(F186="EUR",VLOOKUP(A186,'FOREX CONV'!$A$2:$F$871,4,FALSE),IF(F186="YEN",VLOOKUP(A186,'FOREX CONV'!$A$2:$F$871,5,FALSE),1))))</f>
        <v>60.474499999999999</v>
      </c>
      <c r="I186" s="33">
        <f t="shared" si="2"/>
        <v>831524.375</v>
      </c>
      <c r="J186" t="str">
        <f>VLOOKUP(C186,'REGION CLASSIFICATION'!$A$2:$B$67,2,FALSE)</f>
        <v>EU</v>
      </c>
    </row>
    <row r="187" spans="1:10" ht="15" customHeight="1" x14ac:dyDescent="0.35">
      <c r="A187" s="13">
        <v>42056</v>
      </c>
      <c r="B187" s="2" t="s">
        <v>11</v>
      </c>
      <c r="C187" s="7" t="s">
        <v>17</v>
      </c>
      <c r="D187" s="8">
        <v>50</v>
      </c>
      <c r="E187" s="7" t="s">
        <v>9</v>
      </c>
      <c r="F187" t="s">
        <v>10</v>
      </c>
      <c r="G187" s="9">
        <v>13750</v>
      </c>
      <c r="H187" s="32">
        <f>IF(F187="USD",VLOOKUP(A187,'FOREX CONV'!$A$2:$F$871,2,FALSE),IF(F187="GBP",VLOOKUP(A187,'FOREX CONV'!$A$2:$F$871,3,FALSE),IF(F187="EUR",VLOOKUP(A187,'FOREX CONV'!$A$2:$F$871,4,FALSE),IF(F187="YEN",VLOOKUP(A187,'FOREX CONV'!$A$2:$F$871,5,FALSE),1))))</f>
        <v>62.255000000000003</v>
      </c>
      <c r="I187" s="33">
        <f t="shared" si="2"/>
        <v>856006.25</v>
      </c>
      <c r="J187" t="str">
        <f>VLOOKUP(C187,'REGION CLASSIFICATION'!$A$2:$B$67,2,FALSE)</f>
        <v>LATAM</v>
      </c>
    </row>
    <row r="188" spans="1:10" ht="15" customHeight="1" x14ac:dyDescent="0.35">
      <c r="A188" s="13">
        <v>41943</v>
      </c>
      <c r="B188" s="2" t="s">
        <v>13</v>
      </c>
      <c r="C188" s="7" t="s">
        <v>33</v>
      </c>
      <c r="D188" s="7">
        <v>1</v>
      </c>
      <c r="E188" s="7" t="s">
        <v>69</v>
      </c>
      <c r="F188" s="7" t="s">
        <v>72</v>
      </c>
      <c r="G188" s="10">
        <v>13753</v>
      </c>
      <c r="H188" s="32">
        <f>IF(F188="USD",VLOOKUP(A188,'FOREX CONV'!$A$2:$F$871,2,FALSE),IF(F188="GBP",VLOOKUP(A188,'FOREX CONV'!$A$2:$F$871,3,FALSE),IF(F188="EUR",VLOOKUP(A188,'FOREX CONV'!$A$2:$F$871,4,FALSE),IF(F188="YEN",VLOOKUP(A188,'FOREX CONV'!$A$2:$F$871,5,FALSE),1))))</f>
        <v>1</v>
      </c>
      <c r="I188" s="33">
        <f t="shared" si="2"/>
        <v>13753</v>
      </c>
      <c r="J188" t="str">
        <f>VLOOKUP(C188,'REGION CLASSIFICATION'!$A$2:$B$67,2,FALSE)</f>
        <v>INDIA</v>
      </c>
    </row>
    <row r="189" spans="1:10" ht="15" customHeight="1" x14ac:dyDescent="0.35">
      <c r="A189" s="13">
        <v>42035</v>
      </c>
      <c r="B189" s="2" t="s">
        <v>15</v>
      </c>
      <c r="C189" s="7" t="s">
        <v>28</v>
      </c>
      <c r="D189" s="7">
        <v>400</v>
      </c>
      <c r="E189" s="7" t="s">
        <v>69</v>
      </c>
      <c r="F189" t="s">
        <v>27</v>
      </c>
      <c r="G189" s="10">
        <v>14000</v>
      </c>
      <c r="H189" s="32">
        <f>IF(F189="USD",VLOOKUP(A189,'FOREX CONV'!$A$2:$F$871,2,FALSE),IF(F189="GBP",VLOOKUP(A189,'FOREX CONV'!$A$2:$F$871,3,FALSE),IF(F189="EUR",VLOOKUP(A189,'FOREX CONV'!$A$2:$F$871,4,FALSE),IF(F189="YEN",VLOOKUP(A189,'FOREX CONV'!$A$2:$F$871,5,FALSE),1))))</f>
        <v>70.026799999999994</v>
      </c>
      <c r="I189" s="33">
        <f t="shared" si="2"/>
        <v>980375.2</v>
      </c>
      <c r="J189" t="str">
        <f>VLOOKUP(C189,'REGION CLASSIFICATION'!$A$2:$B$67,2,FALSE)</f>
        <v>EU</v>
      </c>
    </row>
    <row r="190" spans="1:10" ht="15" customHeight="1" x14ac:dyDescent="0.35">
      <c r="A190" s="13">
        <v>41820</v>
      </c>
      <c r="B190" s="2" t="s">
        <v>11</v>
      </c>
      <c r="C190" s="7" t="s">
        <v>51</v>
      </c>
      <c r="D190" s="7">
        <v>40</v>
      </c>
      <c r="E190" s="7" t="s">
        <v>9</v>
      </c>
      <c r="F190" t="s">
        <v>10</v>
      </c>
      <c r="G190" s="10">
        <v>14000</v>
      </c>
      <c r="H190" s="32">
        <f>IF(F190="USD",VLOOKUP(A190,'FOREX CONV'!$A$2:$F$871,2,FALSE),IF(F190="GBP",VLOOKUP(A190,'FOREX CONV'!$A$2:$F$871,3,FALSE),IF(F190="EUR",VLOOKUP(A190,'FOREX CONV'!$A$2:$F$871,4,FALSE),IF(F190="YEN",VLOOKUP(A190,'FOREX CONV'!$A$2:$F$871,5,FALSE),1))))</f>
        <v>60.093299999999999</v>
      </c>
      <c r="I190" s="33">
        <f t="shared" si="2"/>
        <v>841306.2</v>
      </c>
      <c r="J190" t="str">
        <f>VLOOKUP(C190,'REGION CLASSIFICATION'!$A$2:$B$67,2,FALSE)</f>
        <v>EU</v>
      </c>
    </row>
    <row r="191" spans="1:10" ht="15" customHeight="1" x14ac:dyDescent="0.35">
      <c r="A191" s="13">
        <v>41932</v>
      </c>
      <c r="B191" s="2" t="s">
        <v>11</v>
      </c>
      <c r="C191" s="7" t="s">
        <v>33</v>
      </c>
      <c r="D191" s="7">
        <v>0.5</v>
      </c>
      <c r="E191" s="7" t="s">
        <v>69</v>
      </c>
      <c r="F191" s="7" t="s">
        <v>72</v>
      </c>
      <c r="G191" s="10">
        <v>14239</v>
      </c>
      <c r="H191" s="32">
        <f>IF(F191="USD",VLOOKUP(A191,'FOREX CONV'!$A$2:$F$871,2,FALSE),IF(F191="GBP",VLOOKUP(A191,'FOREX CONV'!$A$2:$F$871,3,FALSE),IF(F191="EUR",VLOOKUP(A191,'FOREX CONV'!$A$2:$F$871,4,FALSE),IF(F191="YEN",VLOOKUP(A191,'FOREX CONV'!$A$2:$F$871,5,FALSE),1))))</f>
        <v>1</v>
      </c>
      <c r="I191" s="33">
        <f t="shared" si="2"/>
        <v>14239</v>
      </c>
      <c r="J191" t="str">
        <f>VLOOKUP(C191,'REGION CLASSIFICATION'!$A$2:$B$67,2,FALSE)</f>
        <v>INDIA</v>
      </c>
    </row>
    <row r="192" spans="1:10" ht="15" customHeight="1" x14ac:dyDescent="0.35">
      <c r="A192" s="13">
        <v>41820</v>
      </c>
      <c r="B192" s="2" t="s">
        <v>11</v>
      </c>
      <c r="C192" s="7" t="s">
        <v>30</v>
      </c>
      <c r="D192" s="8">
        <v>50</v>
      </c>
      <c r="E192" s="7" t="s">
        <v>9</v>
      </c>
      <c r="F192" t="s">
        <v>10</v>
      </c>
      <c r="G192" s="9">
        <v>14250</v>
      </c>
      <c r="H192" s="32">
        <f>IF(F192="USD",VLOOKUP(A192,'FOREX CONV'!$A$2:$F$871,2,FALSE),IF(F192="GBP",VLOOKUP(A192,'FOREX CONV'!$A$2:$F$871,3,FALSE),IF(F192="EUR",VLOOKUP(A192,'FOREX CONV'!$A$2:$F$871,4,FALSE),IF(F192="YEN",VLOOKUP(A192,'FOREX CONV'!$A$2:$F$871,5,FALSE),1))))</f>
        <v>60.093299999999999</v>
      </c>
      <c r="I192" s="33">
        <f t="shared" si="2"/>
        <v>856329.52500000002</v>
      </c>
      <c r="J192" t="str">
        <f>VLOOKUP(C192,'REGION CLASSIFICATION'!$A$2:$B$67,2,FALSE)</f>
        <v>LATAM</v>
      </c>
    </row>
    <row r="193" spans="1:10" ht="15" customHeight="1" x14ac:dyDescent="0.35">
      <c r="A193" s="13">
        <v>41814</v>
      </c>
      <c r="B193" s="2" t="s">
        <v>25</v>
      </c>
      <c r="C193" s="7" t="s">
        <v>29</v>
      </c>
      <c r="D193" s="8">
        <v>125</v>
      </c>
      <c r="E193" s="7" t="s">
        <v>9</v>
      </c>
      <c r="F193" t="s">
        <v>10</v>
      </c>
      <c r="G193" s="9">
        <v>14375</v>
      </c>
      <c r="H193" s="32">
        <f>IF(F193="USD",VLOOKUP(A193,'FOREX CONV'!$A$2:$F$871,2,FALSE),IF(F193="GBP",VLOOKUP(A193,'FOREX CONV'!$A$2:$F$871,3,FALSE),IF(F193="EUR",VLOOKUP(A193,'FOREX CONV'!$A$2:$F$871,4,FALSE),IF(F193="YEN",VLOOKUP(A193,'FOREX CONV'!$A$2:$F$871,5,FALSE),1))))</f>
        <v>60.104999999999997</v>
      </c>
      <c r="I193" s="33">
        <f t="shared" si="2"/>
        <v>864009.375</v>
      </c>
      <c r="J193" t="str">
        <f>VLOOKUP(C193,'REGION CLASSIFICATION'!$A$2:$B$67,2,FALSE)</f>
        <v>EU</v>
      </c>
    </row>
    <row r="194" spans="1:10" ht="15" customHeight="1" x14ac:dyDescent="0.35">
      <c r="A194" s="13">
        <v>41912</v>
      </c>
      <c r="B194" s="2" t="s">
        <v>7</v>
      </c>
      <c r="C194" s="7" t="s">
        <v>56</v>
      </c>
      <c r="D194" s="7">
        <v>360</v>
      </c>
      <c r="E194" s="7" t="s">
        <v>69</v>
      </c>
      <c r="F194" t="s">
        <v>10</v>
      </c>
      <c r="G194" s="10">
        <v>14400</v>
      </c>
      <c r="H194" s="32">
        <f>IF(F194="USD",VLOOKUP(A194,'FOREX CONV'!$A$2:$F$871,2,FALSE),IF(F194="GBP",VLOOKUP(A194,'FOREX CONV'!$A$2:$F$871,3,FALSE),IF(F194="EUR",VLOOKUP(A194,'FOREX CONV'!$A$2:$F$871,4,FALSE),IF(F194="YEN",VLOOKUP(A194,'FOREX CONV'!$A$2:$F$871,5,FALSE),1))))</f>
        <v>61.613500000000002</v>
      </c>
      <c r="I194" s="33">
        <f t="shared" si="2"/>
        <v>887234.4</v>
      </c>
      <c r="J194" t="str">
        <f>VLOOKUP(C194,'REGION CLASSIFICATION'!$A$2:$B$67,2,FALSE)</f>
        <v>MENA</v>
      </c>
    </row>
    <row r="195" spans="1:10" ht="15" customHeight="1" x14ac:dyDescent="0.35">
      <c r="A195" s="13">
        <v>41820</v>
      </c>
      <c r="B195" s="2" t="s">
        <v>15</v>
      </c>
      <c r="C195" s="7" t="s">
        <v>54</v>
      </c>
      <c r="D195" s="8">
        <v>300</v>
      </c>
      <c r="E195" s="7" t="s">
        <v>9</v>
      </c>
      <c r="F195" t="s">
        <v>10</v>
      </c>
      <c r="G195" s="9">
        <v>14700</v>
      </c>
      <c r="H195" s="32">
        <f>IF(F195="USD",VLOOKUP(A195,'FOREX CONV'!$A$2:$F$871,2,FALSE),IF(F195="GBP",VLOOKUP(A195,'FOREX CONV'!$A$2:$F$871,3,FALSE),IF(F195="EUR",VLOOKUP(A195,'FOREX CONV'!$A$2:$F$871,4,FALSE),IF(F195="YEN",VLOOKUP(A195,'FOREX CONV'!$A$2:$F$871,5,FALSE),1))))</f>
        <v>60.093299999999999</v>
      </c>
      <c r="I195" s="33">
        <f t="shared" ref="I195:I258" si="3">G195*H195</f>
        <v>883371.51</v>
      </c>
      <c r="J195" t="str">
        <f>VLOOKUP(C195,'REGION CLASSIFICATION'!$A$2:$B$67,2,FALSE)</f>
        <v>EU</v>
      </c>
    </row>
    <row r="196" spans="1:10" ht="15" customHeight="1" x14ac:dyDescent="0.35">
      <c r="A196" s="13">
        <v>41943</v>
      </c>
      <c r="B196" s="2" t="s">
        <v>15</v>
      </c>
      <c r="C196" s="7" t="s">
        <v>54</v>
      </c>
      <c r="D196" s="7">
        <v>300</v>
      </c>
      <c r="E196" s="7" t="s">
        <v>69</v>
      </c>
      <c r="F196" t="s">
        <v>10</v>
      </c>
      <c r="G196" s="10">
        <v>15000</v>
      </c>
      <c r="H196" s="32">
        <f>IF(F196="USD",VLOOKUP(A196,'FOREX CONV'!$A$2:$F$871,2,FALSE),IF(F196="GBP",VLOOKUP(A196,'FOREX CONV'!$A$2:$F$871,3,FALSE),IF(F196="EUR",VLOOKUP(A196,'FOREX CONV'!$A$2:$F$871,4,FALSE),IF(F196="YEN",VLOOKUP(A196,'FOREX CONV'!$A$2:$F$871,5,FALSE),1))))</f>
        <v>61.408000000000001</v>
      </c>
      <c r="I196" s="33">
        <f t="shared" si="3"/>
        <v>921120</v>
      </c>
      <c r="J196" t="str">
        <f>VLOOKUP(C196,'REGION CLASSIFICATION'!$A$2:$B$67,2,FALSE)</f>
        <v>EU</v>
      </c>
    </row>
    <row r="197" spans="1:10" ht="15" customHeight="1" x14ac:dyDescent="0.35">
      <c r="A197" s="13">
        <v>41820</v>
      </c>
      <c r="B197" s="2" t="s">
        <v>15</v>
      </c>
      <c r="C197" s="7" t="s">
        <v>18</v>
      </c>
      <c r="D197" s="7">
        <v>300</v>
      </c>
      <c r="E197" s="7" t="s">
        <v>69</v>
      </c>
      <c r="F197" t="s">
        <v>10</v>
      </c>
      <c r="G197" s="10">
        <v>15000</v>
      </c>
      <c r="H197" s="32">
        <f>IF(F197="USD",VLOOKUP(A197,'FOREX CONV'!$A$2:$F$871,2,FALSE),IF(F197="GBP",VLOOKUP(A197,'FOREX CONV'!$A$2:$F$871,3,FALSE),IF(F197="EUR",VLOOKUP(A197,'FOREX CONV'!$A$2:$F$871,4,FALSE),IF(F197="YEN",VLOOKUP(A197,'FOREX CONV'!$A$2:$F$871,5,FALSE),1))))</f>
        <v>60.093299999999999</v>
      </c>
      <c r="I197" s="33">
        <f t="shared" si="3"/>
        <v>901399.5</v>
      </c>
      <c r="J197" t="str">
        <f>VLOOKUP(C197,'REGION CLASSIFICATION'!$A$2:$B$67,2,FALSE)</f>
        <v>EU</v>
      </c>
    </row>
    <row r="198" spans="1:10" ht="15" customHeight="1" x14ac:dyDescent="0.35">
      <c r="A198" s="13">
        <v>41973</v>
      </c>
      <c r="B198" s="2" t="s">
        <v>15</v>
      </c>
      <c r="C198" s="7" t="s">
        <v>54</v>
      </c>
      <c r="D198" s="7">
        <v>300</v>
      </c>
      <c r="E198" s="7" t="s">
        <v>69</v>
      </c>
      <c r="F198" t="s">
        <v>10</v>
      </c>
      <c r="G198" s="10">
        <v>15000</v>
      </c>
      <c r="H198" s="32">
        <f>IF(F198="USD",VLOOKUP(A198,'FOREX CONV'!$A$2:$F$871,2,FALSE),IF(F198="GBP",VLOOKUP(A198,'FOREX CONV'!$A$2:$F$871,3,FALSE),IF(F198="EUR",VLOOKUP(A198,'FOREX CONV'!$A$2:$F$871,4,FALSE),IF(F198="YEN",VLOOKUP(A198,'FOREX CONV'!$A$2:$F$871,5,FALSE),1))))</f>
        <v>61.973599999999998</v>
      </c>
      <c r="I198" s="33">
        <f t="shared" si="3"/>
        <v>929604</v>
      </c>
      <c r="J198" t="str">
        <f>VLOOKUP(C198,'REGION CLASSIFICATION'!$A$2:$B$67,2,FALSE)</f>
        <v>EU</v>
      </c>
    </row>
    <row r="199" spans="1:10" ht="15" customHeight="1" x14ac:dyDescent="0.35">
      <c r="A199" s="13">
        <v>41844</v>
      </c>
      <c r="B199" s="2" t="s">
        <v>15</v>
      </c>
      <c r="C199" s="7" t="s">
        <v>18</v>
      </c>
      <c r="D199" s="7">
        <v>300</v>
      </c>
      <c r="E199" s="7" t="s">
        <v>69</v>
      </c>
      <c r="F199" t="s">
        <v>10</v>
      </c>
      <c r="G199" s="10">
        <v>15000</v>
      </c>
      <c r="H199" s="32">
        <f>IF(F199="USD",VLOOKUP(A199,'FOREX CONV'!$A$2:$F$871,2,FALSE),IF(F199="GBP",VLOOKUP(A199,'FOREX CONV'!$A$2:$F$871,3,FALSE),IF(F199="EUR",VLOOKUP(A199,'FOREX CONV'!$A$2:$F$871,4,FALSE),IF(F199="YEN",VLOOKUP(A199,'FOREX CONV'!$A$2:$F$871,5,FALSE),1))))</f>
        <v>60.002000000000002</v>
      </c>
      <c r="I199" s="33">
        <f t="shared" si="3"/>
        <v>900030</v>
      </c>
      <c r="J199" t="str">
        <f>VLOOKUP(C199,'REGION CLASSIFICATION'!$A$2:$B$67,2,FALSE)</f>
        <v>EU</v>
      </c>
    </row>
    <row r="200" spans="1:10" ht="15" customHeight="1" x14ac:dyDescent="0.35">
      <c r="A200" s="13">
        <v>41863</v>
      </c>
      <c r="B200" s="2" t="s">
        <v>13</v>
      </c>
      <c r="C200" s="7" t="s">
        <v>55</v>
      </c>
      <c r="D200" s="7">
        <v>90</v>
      </c>
      <c r="E200" s="7" t="s">
        <v>69</v>
      </c>
      <c r="F200" t="s">
        <v>10</v>
      </c>
      <c r="G200" s="10">
        <v>15300</v>
      </c>
      <c r="H200" s="32">
        <f>IF(F200="USD",VLOOKUP(A200,'FOREX CONV'!$A$2:$F$871,2,FALSE),IF(F200="GBP",VLOOKUP(A200,'FOREX CONV'!$A$2:$F$871,3,FALSE),IF(F200="EUR",VLOOKUP(A200,'FOREX CONV'!$A$2:$F$871,4,FALSE),IF(F200="YEN",VLOOKUP(A200,'FOREX CONV'!$A$2:$F$871,5,FALSE),1))))</f>
        <v>61.9253</v>
      </c>
      <c r="I200" s="33">
        <f t="shared" si="3"/>
        <v>947457.09</v>
      </c>
      <c r="J200" t="str">
        <f>VLOOKUP(C200,'REGION CLASSIFICATION'!$A$2:$B$67,2,FALSE)</f>
        <v>EU</v>
      </c>
    </row>
    <row r="201" spans="1:10" ht="15" customHeight="1" x14ac:dyDescent="0.35">
      <c r="A201" s="13">
        <v>41911</v>
      </c>
      <c r="B201" s="2" t="s">
        <v>25</v>
      </c>
      <c r="C201" s="7" t="s">
        <v>29</v>
      </c>
      <c r="D201" s="7">
        <v>118</v>
      </c>
      <c r="E201" s="7" t="s">
        <v>69</v>
      </c>
      <c r="F201" t="s">
        <v>10</v>
      </c>
      <c r="G201" s="10">
        <v>15340</v>
      </c>
      <c r="H201" s="32">
        <f>IF(F201="USD",VLOOKUP(A201,'FOREX CONV'!$A$2:$F$871,2,FALSE),IF(F201="GBP",VLOOKUP(A201,'FOREX CONV'!$A$2:$F$871,3,FALSE),IF(F201="EUR",VLOOKUP(A201,'FOREX CONV'!$A$2:$F$871,4,FALSE),IF(F201="YEN",VLOOKUP(A201,'FOREX CONV'!$A$2:$F$871,5,FALSE),1))))</f>
        <v>61.427300000000002</v>
      </c>
      <c r="I201" s="33">
        <f t="shared" si="3"/>
        <v>942294.78200000001</v>
      </c>
      <c r="J201" t="str">
        <f>VLOOKUP(C201,'REGION CLASSIFICATION'!$A$2:$B$67,2,FALSE)</f>
        <v>EU</v>
      </c>
    </row>
    <row r="202" spans="1:10" ht="15" customHeight="1" x14ac:dyDescent="0.35">
      <c r="A202" s="13">
        <v>41800</v>
      </c>
      <c r="B202" s="2" t="s">
        <v>13</v>
      </c>
      <c r="C202" s="7" t="s">
        <v>57</v>
      </c>
      <c r="D202" s="7">
        <v>100</v>
      </c>
      <c r="E202" s="7" t="s">
        <v>69</v>
      </c>
      <c r="F202" t="s">
        <v>10</v>
      </c>
      <c r="G202" s="10">
        <v>15500</v>
      </c>
      <c r="H202" s="32">
        <f>IF(F202="USD",VLOOKUP(A202,'FOREX CONV'!$A$2:$F$871,2,FALSE),IF(F202="GBP",VLOOKUP(A202,'FOREX CONV'!$A$2:$F$871,3,FALSE),IF(F202="EUR",VLOOKUP(A202,'FOREX CONV'!$A$2:$F$871,4,FALSE),IF(F202="YEN",VLOOKUP(A202,'FOREX CONV'!$A$2:$F$871,5,FALSE),1))))</f>
        <v>61.335999999999999</v>
      </c>
      <c r="I202" s="33">
        <f t="shared" si="3"/>
        <v>950708</v>
      </c>
      <c r="J202" t="str">
        <f>VLOOKUP(C202,'REGION CLASSIFICATION'!$A$2:$B$67,2,FALSE)</f>
        <v>EU</v>
      </c>
    </row>
    <row r="203" spans="1:10" ht="15" customHeight="1" x14ac:dyDescent="0.35">
      <c r="A203" s="13">
        <v>41867</v>
      </c>
      <c r="B203" s="2" t="s">
        <v>25</v>
      </c>
      <c r="C203" s="7" t="s">
        <v>29</v>
      </c>
      <c r="D203" s="7">
        <v>120</v>
      </c>
      <c r="E203" s="7" t="s">
        <v>69</v>
      </c>
      <c r="F203" t="s">
        <v>10</v>
      </c>
      <c r="G203" s="10">
        <v>15600</v>
      </c>
      <c r="H203" s="32">
        <f>IF(F203="USD",VLOOKUP(A203,'FOREX CONV'!$A$2:$F$871,2,FALSE),IF(F203="GBP",VLOOKUP(A203,'FOREX CONV'!$A$2:$F$871,3,FALSE),IF(F203="EUR",VLOOKUP(A203,'FOREX CONV'!$A$2:$F$871,4,FALSE),IF(F203="YEN",VLOOKUP(A203,'FOREX CONV'!$A$2:$F$871,5,FALSE),1))))</f>
        <v>61.058300000000003</v>
      </c>
      <c r="I203" s="33">
        <f t="shared" si="3"/>
        <v>952509.4800000001</v>
      </c>
      <c r="J203" t="str">
        <f>VLOOKUP(C203,'REGION CLASSIFICATION'!$A$2:$B$67,2,FALSE)</f>
        <v>EU</v>
      </c>
    </row>
    <row r="204" spans="1:10" ht="15" customHeight="1" x14ac:dyDescent="0.35">
      <c r="A204" s="13">
        <v>41820</v>
      </c>
      <c r="B204" s="2" t="s">
        <v>15</v>
      </c>
      <c r="C204" s="7" t="s">
        <v>18</v>
      </c>
      <c r="D204" s="7">
        <v>325</v>
      </c>
      <c r="E204" s="7" t="s">
        <v>69</v>
      </c>
      <c r="F204" t="s">
        <v>10</v>
      </c>
      <c r="G204" s="10">
        <v>16250</v>
      </c>
      <c r="H204" s="32">
        <f>IF(F204="USD",VLOOKUP(A204,'FOREX CONV'!$A$2:$F$871,2,FALSE),IF(F204="GBP",VLOOKUP(A204,'FOREX CONV'!$A$2:$F$871,3,FALSE),IF(F204="EUR",VLOOKUP(A204,'FOREX CONV'!$A$2:$F$871,4,FALSE),IF(F204="YEN",VLOOKUP(A204,'FOREX CONV'!$A$2:$F$871,5,FALSE),1))))</f>
        <v>60.093299999999999</v>
      </c>
      <c r="I204" s="33">
        <f t="shared" si="3"/>
        <v>976516.125</v>
      </c>
      <c r="J204" t="str">
        <f>VLOOKUP(C204,'REGION CLASSIFICATION'!$A$2:$B$67,2,FALSE)</f>
        <v>EU</v>
      </c>
    </row>
    <row r="205" spans="1:10" ht="15" customHeight="1" x14ac:dyDescent="0.35">
      <c r="A205" s="13">
        <v>42014</v>
      </c>
      <c r="B205" s="2" t="s">
        <v>25</v>
      </c>
      <c r="C205" s="7" t="s">
        <v>29</v>
      </c>
      <c r="D205" s="8">
        <v>35</v>
      </c>
      <c r="E205" s="7" t="s">
        <v>9</v>
      </c>
      <c r="F205" t="s">
        <v>10</v>
      </c>
      <c r="G205" s="9">
        <v>16450</v>
      </c>
      <c r="H205" s="32">
        <f>IF(F205="USD",VLOOKUP(A205,'FOREX CONV'!$A$2:$F$871,2,FALSE),IF(F205="GBP",VLOOKUP(A205,'FOREX CONV'!$A$2:$F$871,3,FALSE),IF(F205="EUR",VLOOKUP(A205,'FOREX CONV'!$A$2:$F$871,4,FALSE),IF(F205="YEN",VLOOKUP(A205,'FOREX CONV'!$A$2:$F$871,5,FALSE),1))))</f>
        <v>65.554000000000002</v>
      </c>
      <c r="I205" s="33">
        <f t="shared" si="3"/>
        <v>1078363.3</v>
      </c>
      <c r="J205" t="str">
        <f>VLOOKUP(C205,'REGION CLASSIFICATION'!$A$2:$B$67,2,FALSE)</f>
        <v>EU</v>
      </c>
    </row>
    <row r="206" spans="1:10" ht="15" customHeight="1" x14ac:dyDescent="0.35">
      <c r="A206" s="13">
        <v>41778</v>
      </c>
      <c r="B206" s="2" t="s">
        <v>15</v>
      </c>
      <c r="C206" s="7" t="s">
        <v>53</v>
      </c>
      <c r="D206" s="7">
        <v>300</v>
      </c>
      <c r="E206" s="7" t="s">
        <v>69</v>
      </c>
      <c r="F206" t="s">
        <v>10</v>
      </c>
      <c r="G206" s="10">
        <v>16500</v>
      </c>
      <c r="H206" s="32">
        <f>IF(F206="USD",VLOOKUP(A206,'FOREX CONV'!$A$2:$F$871,2,FALSE),IF(F206="GBP",VLOOKUP(A206,'FOREX CONV'!$A$2:$F$871,3,FALSE),IF(F206="EUR",VLOOKUP(A206,'FOREX CONV'!$A$2:$F$871,4,FALSE),IF(F206="YEN",VLOOKUP(A206,'FOREX CONV'!$A$2:$F$871,5,FALSE),1))))</f>
        <v>58.426000000000002</v>
      </c>
      <c r="I206" s="33">
        <f t="shared" si="3"/>
        <v>964029</v>
      </c>
      <c r="J206" t="str">
        <f>VLOOKUP(C206,'REGION CLASSIFICATION'!$A$2:$B$67,2,FALSE)</f>
        <v>EU</v>
      </c>
    </row>
    <row r="207" spans="1:10" ht="15" customHeight="1" x14ac:dyDescent="0.35">
      <c r="A207" s="13">
        <v>42032</v>
      </c>
      <c r="B207" s="2" t="s">
        <v>15</v>
      </c>
      <c r="C207" s="7" t="s">
        <v>43</v>
      </c>
      <c r="D207" s="7">
        <v>400</v>
      </c>
      <c r="E207" s="7" t="s">
        <v>69</v>
      </c>
      <c r="F207" t="s">
        <v>10</v>
      </c>
      <c r="G207" s="10">
        <v>16600</v>
      </c>
      <c r="H207" s="32">
        <f>IF(F207="USD",VLOOKUP(A207,'FOREX CONV'!$A$2:$F$871,2,FALSE),IF(F207="GBP",VLOOKUP(A207,'FOREX CONV'!$A$2:$F$871,3,FALSE),IF(F207="EUR",VLOOKUP(A207,'FOREX CONV'!$A$2:$F$871,4,FALSE),IF(F207="YEN",VLOOKUP(A207,'FOREX CONV'!$A$2:$F$871,5,FALSE),1))))</f>
        <v>61.410499999999999</v>
      </c>
      <c r="I207" s="33">
        <f t="shared" si="3"/>
        <v>1019414.2999999999</v>
      </c>
      <c r="J207" t="str">
        <f>VLOOKUP(C207,'REGION CLASSIFICATION'!$A$2:$B$67,2,FALSE)</f>
        <v>EU</v>
      </c>
    </row>
    <row r="208" spans="1:10" ht="15" customHeight="1" x14ac:dyDescent="0.35">
      <c r="A208" s="13">
        <v>41943</v>
      </c>
      <c r="B208" s="2" t="s">
        <v>7</v>
      </c>
      <c r="C208" s="7" t="s">
        <v>62</v>
      </c>
      <c r="D208" s="7">
        <v>475</v>
      </c>
      <c r="E208" s="7" t="s">
        <v>69</v>
      </c>
      <c r="F208" t="s">
        <v>10</v>
      </c>
      <c r="G208" s="10">
        <v>16625</v>
      </c>
      <c r="H208" s="32">
        <f>IF(F208="USD",VLOOKUP(A208,'FOREX CONV'!$A$2:$F$871,2,FALSE),IF(F208="GBP",VLOOKUP(A208,'FOREX CONV'!$A$2:$F$871,3,FALSE),IF(F208="EUR",VLOOKUP(A208,'FOREX CONV'!$A$2:$F$871,4,FALSE),IF(F208="YEN",VLOOKUP(A208,'FOREX CONV'!$A$2:$F$871,5,FALSE),1))))</f>
        <v>61.408000000000001</v>
      </c>
      <c r="I208" s="33">
        <f t="shared" si="3"/>
        <v>1020908</v>
      </c>
      <c r="J208" t="str">
        <f>VLOOKUP(C208,'REGION CLASSIFICATION'!$A$2:$B$67,2,FALSE)</f>
        <v>EU</v>
      </c>
    </row>
    <row r="209" spans="1:10" ht="15" customHeight="1" x14ac:dyDescent="0.35">
      <c r="A209" s="13">
        <v>41943</v>
      </c>
      <c r="B209" s="2" t="s">
        <v>25</v>
      </c>
      <c r="C209" s="7" t="s">
        <v>43</v>
      </c>
      <c r="D209" s="7">
        <v>151</v>
      </c>
      <c r="E209" s="7" t="s">
        <v>69</v>
      </c>
      <c r="F209" t="s">
        <v>10</v>
      </c>
      <c r="G209" s="10">
        <v>17063</v>
      </c>
      <c r="H209" s="32">
        <f>IF(F209="USD",VLOOKUP(A209,'FOREX CONV'!$A$2:$F$871,2,FALSE),IF(F209="GBP",VLOOKUP(A209,'FOREX CONV'!$A$2:$F$871,3,FALSE),IF(F209="EUR",VLOOKUP(A209,'FOREX CONV'!$A$2:$F$871,4,FALSE),IF(F209="YEN",VLOOKUP(A209,'FOREX CONV'!$A$2:$F$871,5,FALSE),1))))</f>
        <v>61.408000000000001</v>
      </c>
      <c r="I209" s="33">
        <f t="shared" si="3"/>
        <v>1047804.704</v>
      </c>
      <c r="J209" t="str">
        <f>VLOOKUP(C209,'REGION CLASSIFICATION'!$A$2:$B$67,2,FALSE)</f>
        <v>EU</v>
      </c>
    </row>
    <row r="210" spans="1:10" ht="15" customHeight="1" x14ac:dyDescent="0.35">
      <c r="A210" s="13">
        <v>41899</v>
      </c>
      <c r="B210" s="2" t="s">
        <v>15</v>
      </c>
      <c r="C210" s="7" t="s">
        <v>28</v>
      </c>
      <c r="D210" s="7">
        <v>500</v>
      </c>
      <c r="E210" s="7" t="s">
        <v>69</v>
      </c>
      <c r="F210" t="s">
        <v>27</v>
      </c>
      <c r="G210" s="10">
        <v>17500</v>
      </c>
      <c r="H210" s="32">
        <f>IF(F210="USD",VLOOKUP(A210,'FOREX CONV'!$A$2:$F$871,2,FALSE),IF(F210="GBP",VLOOKUP(A210,'FOREX CONV'!$A$2:$F$871,3,FALSE),IF(F210="EUR",VLOOKUP(A210,'FOREX CONV'!$A$2:$F$871,4,FALSE),IF(F210="YEN",VLOOKUP(A210,'FOREX CONV'!$A$2:$F$871,5,FALSE),1))))</f>
        <v>78.965900000000005</v>
      </c>
      <c r="I210" s="33">
        <f t="shared" si="3"/>
        <v>1381903.25</v>
      </c>
      <c r="J210" t="str">
        <f>VLOOKUP(C210,'REGION CLASSIFICATION'!$A$2:$B$67,2,FALSE)</f>
        <v>EU</v>
      </c>
    </row>
    <row r="211" spans="1:10" ht="15" customHeight="1" x14ac:dyDescent="0.35">
      <c r="A211" s="13">
        <v>41899</v>
      </c>
      <c r="B211" s="2" t="s">
        <v>15</v>
      </c>
      <c r="C211" s="7" t="s">
        <v>55</v>
      </c>
      <c r="D211" s="7">
        <v>400</v>
      </c>
      <c r="E211" s="7" t="s">
        <v>69</v>
      </c>
      <c r="F211" t="s">
        <v>10</v>
      </c>
      <c r="G211" s="10">
        <v>17600</v>
      </c>
      <c r="H211" s="32">
        <f>IF(F211="USD",VLOOKUP(A211,'FOREX CONV'!$A$2:$F$871,2,FALSE),IF(F211="GBP",VLOOKUP(A211,'FOREX CONV'!$A$2:$F$871,3,FALSE),IF(F211="EUR",VLOOKUP(A211,'FOREX CONV'!$A$2:$F$871,4,FALSE),IF(F211="YEN",VLOOKUP(A211,'FOREX CONV'!$A$2:$F$871,5,FALSE),1))))</f>
        <v>60.954000000000001</v>
      </c>
      <c r="I211" s="33">
        <f t="shared" si="3"/>
        <v>1072790.3999999999</v>
      </c>
      <c r="J211" t="str">
        <f>VLOOKUP(C211,'REGION CLASSIFICATION'!$A$2:$B$67,2,FALSE)</f>
        <v>EU</v>
      </c>
    </row>
    <row r="212" spans="1:10" ht="15" customHeight="1" x14ac:dyDescent="0.35">
      <c r="A212" s="13">
        <v>41912</v>
      </c>
      <c r="B212" s="2" t="s">
        <v>15</v>
      </c>
      <c r="C212" s="7" t="s">
        <v>56</v>
      </c>
      <c r="D212" s="7">
        <v>430</v>
      </c>
      <c r="E212" s="7" t="s">
        <v>69</v>
      </c>
      <c r="F212" t="s">
        <v>10</v>
      </c>
      <c r="G212" s="10">
        <v>17630</v>
      </c>
      <c r="H212" s="32">
        <f>IF(F212="USD",VLOOKUP(A212,'FOREX CONV'!$A$2:$F$871,2,FALSE),IF(F212="GBP",VLOOKUP(A212,'FOREX CONV'!$A$2:$F$871,3,FALSE),IF(F212="EUR",VLOOKUP(A212,'FOREX CONV'!$A$2:$F$871,4,FALSE),IF(F212="YEN",VLOOKUP(A212,'FOREX CONV'!$A$2:$F$871,5,FALSE),1))))</f>
        <v>61.613500000000002</v>
      </c>
      <c r="I212" s="33">
        <f t="shared" si="3"/>
        <v>1086246.0050000001</v>
      </c>
      <c r="J212" t="str">
        <f>VLOOKUP(C212,'REGION CLASSIFICATION'!$A$2:$B$67,2,FALSE)</f>
        <v>MENA</v>
      </c>
    </row>
    <row r="213" spans="1:10" ht="15" customHeight="1" x14ac:dyDescent="0.35">
      <c r="A213" s="13">
        <v>41768</v>
      </c>
      <c r="B213" s="2" t="s">
        <v>11</v>
      </c>
      <c r="C213" s="7" t="s">
        <v>30</v>
      </c>
      <c r="D213" s="7">
        <v>60</v>
      </c>
      <c r="E213" s="7" t="s">
        <v>69</v>
      </c>
      <c r="F213" t="s">
        <v>10</v>
      </c>
      <c r="G213" s="10">
        <v>18000</v>
      </c>
      <c r="H213" s="32">
        <f>IF(F213="USD",VLOOKUP(A213,'FOREX CONV'!$A$2:$F$871,2,FALSE),IF(F213="GBP",VLOOKUP(A213,'FOREX CONV'!$A$2:$F$871,3,FALSE),IF(F213="EUR",VLOOKUP(A213,'FOREX CONV'!$A$2:$F$871,4,FALSE),IF(F213="YEN",VLOOKUP(A213,'FOREX CONV'!$A$2:$F$871,5,FALSE),1))))</f>
        <v>60.438499999999998</v>
      </c>
      <c r="I213" s="33">
        <f t="shared" si="3"/>
        <v>1087893</v>
      </c>
      <c r="J213" t="str">
        <f>VLOOKUP(C213,'REGION CLASSIFICATION'!$A$2:$B$67,2,FALSE)</f>
        <v>LATAM</v>
      </c>
    </row>
    <row r="214" spans="1:10" ht="15" customHeight="1" x14ac:dyDescent="0.35">
      <c r="A214" s="13">
        <v>41762</v>
      </c>
      <c r="B214" s="2" t="s">
        <v>11</v>
      </c>
      <c r="C214" s="7" t="s">
        <v>51</v>
      </c>
      <c r="D214" s="7">
        <v>50</v>
      </c>
      <c r="E214" s="7" t="s">
        <v>69</v>
      </c>
      <c r="F214" t="s">
        <v>10</v>
      </c>
      <c r="G214" s="10">
        <v>18062.5</v>
      </c>
      <c r="H214" s="32">
        <f>IF(F214="USD",VLOOKUP(A214,'FOREX CONV'!$A$2:$F$871,2,FALSE),IF(F214="GBP",VLOOKUP(A214,'FOREX CONV'!$A$2:$F$871,3,FALSE),IF(F214="EUR",VLOOKUP(A214,'FOREX CONV'!$A$2:$F$871,4,FALSE),IF(F214="YEN",VLOOKUP(A214,'FOREX CONV'!$A$2:$F$871,5,FALSE),1))))</f>
        <v>61.854999999999997</v>
      </c>
      <c r="I214" s="33">
        <f t="shared" si="3"/>
        <v>1117255.9375</v>
      </c>
      <c r="J214" t="str">
        <f>VLOOKUP(C214,'REGION CLASSIFICATION'!$A$2:$B$67,2,FALSE)</f>
        <v>EU</v>
      </c>
    </row>
    <row r="215" spans="1:10" ht="15" customHeight="1" x14ac:dyDescent="0.35">
      <c r="A215" s="13">
        <v>41837</v>
      </c>
      <c r="B215" s="2" t="s">
        <v>25</v>
      </c>
      <c r="C215" s="7" t="s">
        <v>65</v>
      </c>
      <c r="D215" s="7">
        <v>161</v>
      </c>
      <c r="E215" s="7" t="s">
        <v>69</v>
      </c>
      <c r="F215" t="s">
        <v>10</v>
      </c>
      <c r="G215" s="10">
        <v>18112.5</v>
      </c>
      <c r="H215" s="32">
        <f>IF(F215="USD",VLOOKUP(A215,'FOREX CONV'!$A$2:$F$871,2,FALSE),IF(F215="GBP",VLOOKUP(A215,'FOREX CONV'!$A$2:$F$871,3,FALSE),IF(F215="EUR",VLOOKUP(A215,'FOREX CONV'!$A$2:$F$871,4,FALSE),IF(F215="YEN",VLOOKUP(A215,'FOREX CONV'!$A$2:$F$871,5,FALSE),1))))</f>
        <v>60.140099999999997</v>
      </c>
      <c r="I215" s="33">
        <f t="shared" si="3"/>
        <v>1089287.56125</v>
      </c>
      <c r="J215" t="str">
        <f>VLOOKUP(C215,'REGION CLASSIFICATION'!$A$2:$B$67,2,FALSE)</f>
        <v>NORTH AMERICA</v>
      </c>
    </row>
    <row r="216" spans="1:10" ht="15" customHeight="1" x14ac:dyDescent="0.35">
      <c r="A216" s="13">
        <v>41939</v>
      </c>
      <c r="B216" s="2" t="s">
        <v>25</v>
      </c>
      <c r="C216" s="7" t="s">
        <v>29</v>
      </c>
      <c r="D216" s="7">
        <v>143</v>
      </c>
      <c r="E216" s="7" t="s">
        <v>69</v>
      </c>
      <c r="F216" t="s">
        <v>10</v>
      </c>
      <c r="G216" s="10">
        <v>18590</v>
      </c>
      <c r="H216" s="32">
        <f>IF(F216="USD",VLOOKUP(A216,'FOREX CONV'!$A$2:$F$871,2,FALSE),IF(F216="GBP",VLOOKUP(A216,'FOREX CONV'!$A$2:$F$871,3,FALSE),IF(F216="EUR",VLOOKUP(A216,'FOREX CONV'!$A$2:$F$871,4,FALSE),IF(F216="YEN",VLOOKUP(A216,'FOREX CONV'!$A$2:$F$871,5,FALSE),1))))</f>
        <v>61.228999999999999</v>
      </c>
      <c r="I216" s="33">
        <f t="shared" si="3"/>
        <v>1138247.1099999999</v>
      </c>
      <c r="J216" t="str">
        <f>VLOOKUP(C216,'REGION CLASSIFICATION'!$A$2:$B$67,2,FALSE)</f>
        <v>EU</v>
      </c>
    </row>
    <row r="217" spans="1:10" ht="15" customHeight="1" x14ac:dyDescent="0.35">
      <c r="A217" s="13">
        <v>41762</v>
      </c>
      <c r="B217" s="2" t="s">
        <v>25</v>
      </c>
      <c r="C217" s="7" t="s">
        <v>29</v>
      </c>
      <c r="D217" s="7">
        <v>40</v>
      </c>
      <c r="E217" s="7" t="s">
        <v>69</v>
      </c>
      <c r="F217" t="s">
        <v>10</v>
      </c>
      <c r="G217" s="10">
        <v>18800</v>
      </c>
      <c r="H217" s="32">
        <f>IF(F217="USD",VLOOKUP(A217,'FOREX CONV'!$A$2:$F$871,2,FALSE),IF(F217="GBP",VLOOKUP(A217,'FOREX CONV'!$A$2:$F$871,3,FALSE),IF(F217="EUR",VLOOKUP(A217,'FOREX CONV'!$A$2:$F$871,4,FALSE),IF(F217="YEN",VLOOKUP(A217,'FOREX CONV'!$A$2:$F$871,5,FALSE),1))))</f>
        <v>61.854999999999997</v>
      </c>
      <c r="I217" s="33">
        <f t="shared" si="3"/>
        <v>1162874</v>
      </c>
      <c r="J217" t="str">
        <f>VLOOKUP(C217,'REGION CLASSIFICATION'!$A$2:$B$67,2,FALSE)</f>
        <v>EU</v>
      </c>
    </row>
    <row r="218" spans="1:10" ht="15" customHeight="1" x14ac:dyDescent="0.35">
      <c r="A218" s="13">
        <v>41747</v>
      </c>
      <c r="B218" s="2" t="s">
        <v>25</v>
      </c>
      <c r="C218" s="7" t="s">
        <v>65</v>
      </c>
      <c r="D218" s="7">
        <v>169</v>
      </c>
      <c r="E218" s="7" t="s">
        <v>9</v>
      </c>
      <c r="F218" t="s">
        <v>10</v>
      </c>
      <c r="G218" s="10">
        <v>19012.5</v>
      </c>
      <c r="H218" s="32">
        <f>IF(F218="USD",VLOOKUP(A218,'FOREX CONV'!$A$2:$F$871,2,FALSE),IF(F218="GBP",VLOOKUP(A218,'FOREX CONV'!$A$2:$F$871,3,FALSE),IF(F218="EUR",VLOOKUP(A218,'FOREX CONV'!$A$2:$F$871,4,FALSE),IF(F218="YEN",VLOOKUP(A218,'FOREX CONV'!$A$2:$F$871,5,FALSE),1))))</f>
        <v>60.380499999999998</v>
      </c>
      <c r="I218" s="33">
        <f t="shared" si="3"/>
        <v>1147984.2562499999</v>
      </c>
      <c r="J218" t="str">
        <f>VLOOKUP(C218,'REGION CLASSIFICATION'!$A$2:$B$67,2,FALSE)</f>
        <v>NORTH AMERICA</v>
      </c>
    </row>
    <row r="219" spans="1:10" ht="15" customHeight="1" x14ac:dyDescent="0.35">
      <c r="A219" s="13">
        <v>41790</v>
      </c>
      <c r="B219" s="2" t="s">
        <v>7</v>
      </c>
      <c r="C219" s="7" t="s">
        <v>55</v>
      </c>
      <c r="D219" s="7">
        <v>600</v>
      </c>
      <c r="E219" s="7" t="s">
        <v>69</v>
      </c>
      <c r="F219" t="s">
        <v>10</v>
      </c>
      <c r="G219" s="10">
        <v>19200</v>
      </c>
      <c r="H219" s="32">
        <f>IF(F219="USD",VLOOKUP(A219,'FOREX CONV'!$A$2:$F$871,2,FALSE),IF(F219="GBP",VLOOKUP(A219,'FOREX CONV'!$A$2:$F$871,3,FALSE),IF(F219="EUR",VLOOKUP(A219,'FOREX CONV'!$A$2:$F$871,4,FALSE),IF(F219="YEN",VLOOKUP(A219,'FOREX CONV'!$A$2:$F$871,5,FALSE),1))))</f>
        <v>59.033499999999997</v>
      </c>
      <c r="I219" s="33">
        <f t="shared" si="3"/>
        <v>1133443.2</v>
      </c>
      <c r="J219" t="str">
        <f>VLOOKUP(C219,'REGION CLASSIFICATION'!$A$2:$B$67,2,FALSE)</f>
        <v>EU</v>
      </c>
    </row>
    <row r="220" spans="1:10" ht="15" customHeight="1" x14ac:dyDescent="0.35">
      <c r="A220" s="13">
        <v>42033</v>
      </c>
      <c r="B220" s="2" t="s">
        <v>7</v>
      </c>
      <c r="C220" s="7" t="s">
        <v>62</v>
      </c>
      <c r="D220" s="7">
        <v>540</v>
      </c>
      <c r="E220" s="7" t="s">
        <v>9</v>
      </c>
      <c r="F220" t="s">
        <v>10</v>
      </c>
      <c r="G220" s="10">
        <v>19440</v>
      </c>
      <c r="H220" s="32">
        <f>IF(F220="USD",VLOOKUP(A220,'FOREX CONV'!$A$2:$F$871,2,FALSE),IF(F220="GBP",VLOOKUP(A220,'FOREX CONV'!$A$2:$F$871,3,FALSE),IF(F220="EUR",VLOOKUP(A220,'FOREX CONV'!$A$2:$F$871,4,FALSE),IF(F220="YEN",VLOOKUP(A220,'FOREX CONV'!$A$2:$F$871,5,FALSE),1))))</f>
        <v>61.4998</v>
      </c>
      <c r="I220" s="33">
        <f t="shared" si="3"/>
        <v>1195556.112</v>
      </c>
      <c r="J220" t="str">
        <f>VLOOKUP(C220,'REGION CLASSIFICATION'!$A$2:$B$67,2,FALSE)</f>
        <v>EU</v>
      </c>
    </row>
    <row r="221" spans="1:10" ht="15" customHeight="1" x14ac:dyDescent="0.35">
      <c r="A221" s="13">
        <v>41912</v>
      </c>
      <c r="B221" s="2" t="s">
        <v>25</v>
      </c>
      <c r="C221" s="7" t="s">
        <v>29</v>
      </c>
      <c r="D221" s="7">
        <v>150</v>
      </c>
      <c r="E221" s="7" t="s">
        <v>69</v>
      </c>
      <c r="F221" t="s">
        <v>10</v>
      </c>
      <c r="G221" s="10">
        <v>19500</v>
      </c>
      <c r="H221" s="32">
        <f>IF(F221="USD",VLOOKUP(A221,'FOREX CONV'!$A$2:$F$871,2,FALSE),IF(F221="GBP",VLOOKUP(A221,'FOREX CONV'!$A$2:$F$871,3,FALSE),IF(F221="EUR",VLOOKUP(A221,'FOREX CONV'!$A$2:$F$871,4,FALSE),IF(F221="YEN",VLOOKUP(A221,'FOREX CONV'!$A$2:$F$871,5,FALSE),1))))</f>
        <v>61.613500000000002</v>
      </c>
      <c r="I221" s="33">
        <f t="shared" si="3"/>
        <v>1201463.25</v>
      </c>
      <c r="J221" t="str">
        <f>VLOOKUP(C221,'REGION CLASSIFICATION'!$A$2:$B$67,2,FALSE)</f>
        <v>EU</v>
      </c>
    </row>
    <row r="222" spans="1:10" ht="15" customHeight="1" x14ac:dyDescent="0.35">
      <c r="A222" s="13">
        <v>41881</v>
      </c>
      <c r="B222" s="2" t="s">
        <v>25</v>
      </c>
      <c r="C222" s="7" t="s">
        <v>29</v>
      </c>
      <c r="D222" s="7">
        <v>150</v>
      </c>
      <c r="E222" s="7" t="s">
        <v>69</v>
      </c>
      <c r="F222" t="s">
        <v>10</v>
      </c>
      <c r="G222" s="10">
        <v>19500</v>
      </c>
      <c r="H222" s="32">
        <f>IF(F222="USD",VLOOKUP(A222,'FOREX CONV'!$A$2:$F$871,2,FALSE),IF(F222="GBP",VLOOKUP(A222,'FOREX CONV'!$A$2:$F$871,3,FALSE),IF(F222="EUR",VLOOKUP(A222,'FOREX CONV'!$A$2:$F$871,4,FALSE),IF(F222="YEN",VLOOKUP(A222,'FOREX CONV'!$A$2:$F$871,5,FALSE),1))))</f>
        <v>60.474499999999999</v>
      </c>
      <c r="I222" s="33">
        <f t="shared" si="3"/>
        <v>1179252.75</v>
      </c>
      <c r="J222" t="str">
        <f>VLOOKUP(C222,'REGION CLASSIFICATION'!$A$2:$B$67,2,FALSE)</f>
        <v>EU</v>
      </c>
    </row>
    <row r="223" spans="1:10" ht="15" customHeight="1" x14ac:dyDescent="0.35">
      <c r="A223" s="13">
        <v>42105</v>
      </c>
      <c r="B223" s="2" t="s">
        <v>7</v>
      </c>
      <c r="C223" s="7" t="s">
        <v>62</v>
      </c>
      <c r="D223" s="7">
        <v>600</v>
      </c>
      <c r="E223" s="7" t="s">
        <v>69</v>
      </c>
      <c r="F223" t="s">
        <v>10</v>
      </c>
      <c r="G223" s="10">
        <v>19800</v>
      </c>
      <c r="H223" s="32">
        <f>IF(F223="USD",VLOOKUP(A223,'FOREX CONV'!$A$2:$F$871,2,FALSE),IF(F223="GBP",VLOOKUP(A223,'FOREX CONV'!$A$2:$F$871,3,FALSE),IF(F223="EUR",VLOOKUP(A223,'FOREX CONV'!$A$2:$F$871,4,FALSE),IF(F223="YEN",VLOOKUP(A223,'FOREX CONV'!$A$2:$F$871,5,FALSE),1))))</f>
        <v>65.567999999999998</v>
      </c>
      <c r="I223" s="33">
        <f t="shared" si="3"/>
        <v>1298246.3999999999</v>
      </c>
      <c r="J223" t="str">
        <f>VLOOKUP(C223,'REGION CLASSIFICATION'!$A$2:$B$67,2,FALSE)</f>
        <v>EU</v>
      </c>
    </row>
    <row r="224" spans="1:10" ht="15" customHeight="1" x14ac:dyDescent="0.35">
      <c r="A224" s="13">
        <v>41881</v>
      </c>
      <c r="B224" s="2" t="s">
        <v>15</v>
      </c>
      <c r="C224" s="7" t="s">
        <v>52</v>
      </c>
      <c r="D224" s="7">
        <v>500</v>
      </c>
      <c r="E224" s="7" t="s">
        <v>69</v>
      </c>
      <c r="F224" t="s">
        <v>10</v>
      </c>
      <c r="G224" s="10">
        <v>20500</v>
      </c>
      <c r="H224" s="32">
        <f>IF(F224="USD",VLOOKUP(A224,'FOREX CONV'!$A$2:$F$871,2,FALSE),IF(F224="GBP",VLOOKUP(A224,'FOREX CONV'!$A$2:$F$871,3,FALSE),IF(F224="EUR",VLOOKUP(A224,'FOREX CONV'!$A$2:$F$871,4,FALSE),IF(F224="YEN",VLOOKUP(A224,'FOREX CONV'!$A$2:$F$871,5,FALSE),1))))</f>
        <v>60.474499999999999</v>
      </c>
      <c r="I224" s="33">
        <f t="shared" si="3"/>
        <v>1239727.25</v>
      </c>
      <c r="J224" t="str">
        <f>VLOOKUP(C224,'REGION CLASSIFICATION'!$A$2:$B$67,2,FALSE)</f>
        <v>MENA</v>
      </c>
    </row>
    <row r="225" spans="1:10" ht="15" customHeight="1" x14ac:dyDescent="0.35">
      <c r="A225" s="13">
        <v>41873</v>
      </c>
      <c r="B225" s="2" t="s">
        <v>15</v>
      </c>
      <c r="C225" s="7" t="s">
        <v>61</v>
      </c>
      <c r="D225" s="7">
        <v>500</v>
      </c>
      <c r="E225" s="7" t="s">
        <v>69</v>
      </c>
      <c r="F225" t="s">
        <v>10</v>
      </c>
      <c r="G225" s="10">
        <v>20500</v>
      </c>
      <c r="H225" s="32">
        <f>IF(F225="USD",VLOOKUP(A225,'FOREX CONV'!$A$2:$F$871,2,FALSE),IF(F225="GBP",VLOOKUP(A225,'FOREX CONV'!$A$2:$F$871,3,FALSE),IF(F225="EUR",VLOOKUP(A225,'FOREX CONV'!$A$2:$F$871,4,FALSE),IF(F225="YEN",VLOOKUP(A225,'FOREX CONV'!$A$2:$F$871,5,FALSE),1))))</f>
        <v>60.436</v>
      </c>
      <c r="I225" s="33">
        <f t="shared" si="3"/>
        <v>1238938</v>
      </c>
      <c r="J225" t="str">
        <f>VLOOKUP(C225,'REGION CLASSIFICATION'!$A$2:$B$67,2,FALSE)</f>
        <v>MENA</v>
      </c>
    </row>
    <row r="226" spans="1:10" ht="15" customHeight="1" x14ac:dyDescent="0.35">
      <c r="A226" s="13">
        <v>42034</v>
      </c>
      <c r="B226" s="2" t="s">
        <v>25</v>
      </c>
      <c r="C226" s="7" t="s">
        <v>32</v>
      </c>
      <c r="D226" s="7">
        <v>184</v>
      </c>
      <c r="E226" s="7" t="s">
        <v>69</v>
      </c>
      <c r="F226" t="s">
        <v>10</v>
      </c>
      <c r="G226" s="10">
        <v>20792</v>
      </c>
      <c r="H226" s="32">
        <f>IF(F226="USD",VLOOKUP(A226,'FOREX CONV'!$A$2:$F$871,2,FALSE),IF(F226="GBP",VLOOKUP(A226,'FOREX CONV'!$A$2:$F$871,3,FALSE),IF(F226="EUR",VLOOKUP(A226,'FOREX CONV'!$A$2:$F$871,4,FALSE),IF(F226="YEN",VLOOKUP(A226,'FOREX CONV'!$A$2:$F$871,5,FALSE),1))))</f>
        <v>61.7575</v>
      </c>
      <c r="I226" s="33">
        <f t="shared" si="3"/>
        <v>1284061.94</v>
      </c>
      <c r="J226" t="str">
        <f>VLOOKUP(C226,'REGION CLASSIFICATION'!$A$2:$B$67,2,FALSE)</f>
        <v>EU</v>
      </c>
    </row>
    <row r="227" spans="1:10" ht="15" customHeight="1" x14ac:dyDescent="0.35">
      <c r="A227" s="13">
        <v>41891</v>
      </c>
      <c r="B227" s="2" t="s">
        <v>25</v>
      </c>
      <c r="C227" s="7" t="s">
        <v>29</v>
      </c>
      <c r="D227" s="7">
        <v>160</v>
      </c>
      <c r="E227" s="7" t="s">
        <v>69</v>
      </c>
      <c r="F227" t="s">
        <v>10</v>
      </c>
      <c r="G227" s="10">
        <v>20800</v>
      </c>
      <c r="H227" s="32">
        <f>IF(F227="USD",VLOOKUP(A227,'FOREX CONV'!$A$2:$F$871,2,FALSE),IF(F227="GBP",VLOOKUP(A227,'FOREX CONV'!$A$2:$F$871,3,FALSE),IF(F227="EUR",VLOOKUP(A227,'FOREX CONV'!$A$2:$F$871,4,FALSE),IF(F227="YEN",VLOOKUP(A227,'FOREX CONV'!$A$2:$F$871,5,FALSE),1))))</f>
        <v>60.427700000000002</v>
      </c>
      <c r="I227" s="33">
        <f t="shared" si="3"/>
        <v>1256896.1599999999</v>
      </c>
      <c r="J227" t="str">
        <f>VLOOKUP(C227,'REGION CLASSIFICATION'!$A$2:$B$67,2,FALSE)</f>
        <v>EU</v>
      </c>
    </row>
    <row r="228" spans="1:10" ht="15" customHeight="1" x14ac:dyDescent="0.35">
      <c r="A228" s="13">
        <v>41907</v>
      </c>
      <c r="B228" s="2" t="s">
        <v>11</v>
      </c>
      <c r="C228" s="7" t="s">
        <v>33</v>
      </c>
      <c r="D228" s="7">
        <v>1</v>
      </c>
      <c r="E228" s="7" t="s">
        <v>69</v>
      </c>
      <c r="F228" s="7" t="s">
        <v>72</v>
      </c>
      <c r="G228" s="10">
        <v>21008</v>
      </c>
      <c r="H228" s="32">
        <f>IF(F228="USD",VLOOKUP(A228,'FOREX CONV'!$A$2:$F$871,2,FALSE),IF(F228="GBP",VLOOKUP(A228,'FOREX CONV'!$A$2:$F$871,3,FALSE),IF(F228="EUR",VLOOKUP(A228,'FOREX CONV'!$A$2:$F$871,4,FALSE),IF(F228="YEN",VLOOKUP(A228,'FOREX CONV'!$A$2:$F$871,5,FALSE),1))))</f>
        <v>1</v>
      </c>
      <c r="I228" s="33">
        <f t="shared" si="3"/>
        <v>21008</v>
      </c>
      <c r="J228" t="str">
        <f>VLOOKUP(C228,'REGION CLASSIFICATION'!$A$2:$B$67,2,FALSE)</f>
        <v>INDIA</v>
      </c>
    </row>
    <row r="229" spans="1:10" ht="15" customHeight="1" x14ac:dyDescent="0.35">
      <c r="A229" s="13">
        <v>42165</v>
      </c>
      <c r="B229" s="2" t="s">
        <v>13</v>
      </c>
      <c r="C229" s="7" t="s">
        <v>56</v>
      </c>
      <c r="D229" s="7">
        <v>125</v>
      </c>
      <c r="E229" s="7" t="s">
        <v>69</v>
      </c>
      <c r="F229" t="s">
        <v>10</v>
      </c>
      <c r="G229" s="10">
        <v>21250</v>
      </c>
      <c r="H229" s="32">
        <f>IF(F229="USD",VLOOKUP(A229,'FOREX CONV'!$A$2:$F$871,2,FALSE),IF(F229="GBP",VLOOKUP(A229,'FOREX CONV'!$A$2:$F$871,3,FALSE),IF(F229="EUR",VLOOKUP(A229,'FOREX CONV'!$A$2:$F$871,4,FALSE),IF(F229="YEN",VLOOKUP(A229,'FOREX CONV'!$A$2:$F$871,5,FALSE),1))))</f>
        <v>65.390799999999999</v>
      </c>
      <c r="I229" s="33">
        <f t="shared" si="3"/>
        <v>1389554.5</v>
      </c>
      <c r="J229" t="str">
        <f>VLOOKUP(C229,'REGION CLASSIFICATION'!$A$2:$B$67,2,FALSE)</f>
        <v>MENA</v>
      </c>
    </row>
    <row r="230" spans="1:10" ht="15" customHeight="1" x14ac:dyDescent="0.35">
      <c r="A230" s="13">
        <v>41762</v>
      </c>
      <c r="B230" s="2" t="s">
        <v>15</v>
      </c>
      <c r="C230" s="7" t="s">
        <v>66</v>
      </c>
      <c r="D230" s="7">
        <v>500</v>
      </c>
      <c r="E230" s="7" t="s">
        <v>69</v>
      </c>
      <c r="F230" t="s">
        <v>10</v>
      </c>
      <c r="G230" s="10">
        <v>21500</v>
      </c>
      <c r="H230" s="32">
        <f>IF(F230="USD",VLOOKUP(A230,'FOREX CONV'!$A$2:$F$871,2,FALSE),IF(F230="GBP",VLOOKUP(A230,'FOREX CONV'!$A$2:$F$871,3,FALSE),IF(F230="EUR",VLOOKUP(A230,'FOREX CONV'!$A$2:$F$871,4,FALSE),IF(F230="YEN",VLOOKUP(A230,'FOREX CONV'!$A$2:$F$871,5,FALSE),1))))</f>
        <v>61.854999999999997</v>
      </c>
      <c r="I230" s="33">
        <f t="shared" si="3"/>
        <v>1329882.5</v>
      </c>
      <c r="J230" t="str">
        <f>VLOOKUP(C230,'REGION CLASSIFICATION'!$A$2:$B$67,2,FALSE)</f>
        <v>MENA</v>
      </c>
    </row>
    <row r="231" spans="1:10" ht="15" customHeight="1" x14ac:dyDescent="0.35">
      <c r="A231" s="13">
        <v>41749</v>
      </c>
      <c r="B231" s="2" t="s">
        <v>15</v>
      </c>
      <c r="C231" s="7" t="s">
        <v>56</v>
      </c>
      <c r="D231" s="7">
        <v>500</v>
      </c>
      <c r="E231" s="7" t="s">
        <v>9</v>
      </c>
      <c r="F231" t="s">
        <v>10</v>
      </c>
      <c r="G231" s="10">
        <v>21500</v>
      </c>
      <c r="H231" s="32">
        <f>IF(F231="USD",VLOOKUP(A231,'FOREX CONV'!$A$2:$F$871,2,FALSE),IF(F231="GBP",VLOOKUP(A231,'FOREX CONV'!$A$2:$F$871,3,FALSE),IF(F231="EUR",VLOOKUP(A231,'FOREX CONV'!$A$2:$F$871,4,FALSE),IF(F231="YEN",VLOOKUP(A231,'FOREX CONV'!$A$2:$F$871,5,FALSE),1))))</f>
        <v>60.380499999999998</v>
      </c>
      <c r="I231" s="33">
        <f t="shared" si="3"/>
        <v>1298180.75</v>
      </c>
      <c r="J231" t="str">
        <f>VLOOKUP(C231,'REGION CLASSIFICATION'!$A$2:$B$67,2,FALSE)</f>
        <v>MENA</v>
      </c>
    </row>
    <row r="232" spans="1:10" ht="15" customHeight="1" x14ac:dyDescent="0.35">
      <c r="A232" s="13">
        <v>41912</v>
      </c>
      <c r="B232" s="2" t="s">
        <v>15</v>
      </c>
      <c r="C232" s="7" t="s">
        <v>46</v>
      </c>
      <c r="D232" s="7">
        <v>500</v>
      </c>
      <c r="E232" s="7" t="s">
        <v>9</v>
      </c>
      <c r="F232" t="s">
        <v>10</v>
      </c>
      <c r="G232" s="10">
        <v>21650</v>
      </c>
      <c r="H232" s="32">
        <f>IF(F232="USD",VLOOKUP(A232,'FOREX CONV'!$A$2:$F$871,2,FALSE),IF(F232="GBP",VLOOKUP(A232,'FOREX CONV'!$A$2:$F$871,3,FALSE),IF(F232="EUR",VLOOKUP(A232,'FOREX CONV'!$A$2:$F$871,4,FALSE),IF(F232="YEN",VLOOKUP(A232,'FOREX CONV'!$A$2:$F$871,5,FALSE),1))))</f>
        <v>61.613500000000002</v>
      </c>
      <c r="I232" s="33">
        <f t="shared" si="3"/>
        <v>1333932.2750000001</v>
      </c>
      <c r="J232" t="str">
        <f>VLOOKUP(C232,'REGION CLASSIFICATION'!$A$2:$B$67,2,FALSE)</f>
        <v>EU</v>
      </c>
    </row>
    <row r="233" spans="1:10" ht="15" customHeight="1" x14ac:dyDescent="0.35">
      <c r="A233" s="13">
        <v>41851</v>
      </c>
      <c r="B233" s="2" t="s">
        <v>25</v>
      </c>
      <c r="C233" s="7" t="s">
        <v>33</v>
      </c>
      <c r="D233" s="7">
        <v>1</v>
      </c>
      <c r="E233" s="7" t="s">
        <v>69</v>
      </c>
      <c r="F233" s="7" t="s">
        <v>72</v>
      </c>
      <c r="G233" s="10">
        <v>21820</v>
      </c>
      <c r="H233" s="32">
        <f>IF(F233="USD",VLOOKUP(A233,'FOREX CONV'!$A$2:$F$871,2,FALSE),IF(F233="GBP",VLOOKUP(A233,'FOREX CONV'!$A$2:$F$871,3,FALSE),IF(F233="EUR",VLOOKUP(A233,'FOREX CONV'!$A$2:$F$871,4,FALSE),IF(F233="YEN",VLOOKUP(A233,'FOREX CONV'!$A$2:$F$871,5,FALSE),1))))</f>
        <v>1</v>
      </c>
      <c r="I233" s="33">
        <f t="shared" si="3"/>
        <v>21820</v>
      </c>
      <c r="J233" t="str">
        <f>VLOOKUP(C233,'REGION CLASSIFICATION'!$A$2:$B$67,2,FALSE)</f>
        <v>INDIA</v>
      </c>
    </row>
    <row r="234" spans="1:10" ht="15" customHeight="1" x14ac:dyDescent="0.35">
      <c r="A234" s="13">
        <v>41844</v>
      </c>
      <c r="B234" s="2" t="s">
        <v>7</v>
      </c>
      <c r="C234" s="7" t="s">
        <v>52</v>
      </c>
      <c r="D234" s="7">
        <v>650</v>
      </c>
      <c r="E234" s="7" t="s">
        <v>69</v>
      </c>
      <c r="F234" t="s">
        <v>10</v>
      </c>
      <c r="G234" s="10">
        <v>22100</v>
      </c>
      <c r="H234" s="32">
        <f>IF(F234="USD",VLOOKUP(A234,'FOREX CONV'!$A$2:$F$871,2,FALSE),IF(F234="GBP",VLOOKUP(A234,'FOREX CONV'!$A$2:$F$871,3,FALSE),IF(F234="EUR",VLOOKUP(A234,'FOREX CONV'!$A$2:$F$871,4,FALSE),IF(F234="YEN",VLOOKUP(A234,'FOREX CONV'!$A$2:$F$871,5,FALSE),1))))</f>
        <v>60.002000000000002</v>
      </c>
      <c r="I234" s="33">
        <f t="shared" si="3"/>
        <v>1326044.2</v>
      </c>
      <c r="J234" t="str">
        <f>VLOOKUP(C234,'REGION CLASSIFICATION'!$A$2:$B$67,2,FALSE)</f>
        <v>MENA</v>
      </c>
    </row>
    <row r="235" spans="1:10" ht="15" customHeight="1" x14ac:dyDescent="0.35">
      <c r="A235" s="13">
        <v>41874</v>
      </c>
      <c r="B235" s="2" t="s">
        <v>25</v>
      </c>
      <c r="C235" s="7" t="s">
        <v>65</v>
      </c>
      <c r="D235" s="7">
        <v>200</v>
      </c>
      <c r="E235" s="7" t="s">
        <v>69</v>
      </c>
      <c r="F235" t="s">
        <v>10</v>
      </c>
      <c r="G235" s="10">
        <v>22500</v>
      </c>
      <c r="H235" s="32">
        <f>IF(F235="USD",VLOOKUP(A235,'FOREX CONV'!$A$2:$F$871,2,FALSE),IF(F235="GBP",VLOOKUP(A235,'FOREX CONV'!$A$2:$F$871,3,FALSE),IF(F235="EUR",VLOOKUP(A235,'FOREX CONV'!$A$2:$F$871,4,FALSE),IF(F235="YEN",VLOOKUP(A235,'FOREX CONV'!$A$2:$F$871,5,FALSE),1))))</f>
        <v>60.436</v>
      </c>
      <c r="I235" s="33">
        <f t="shared" si="3"/>
        <v>1359810</v>
      </c>
      <c r="J235" t="str">
        <f>VLOOKUP(C235,'REGION CLASSIFICATION'!$A$2:$B$67,2,FALSE)</f>
        <v>NORTH AMERICA</v>
      </c>
    </row>
    <row r="236" spans="1:10" ht="15" customHeight="1" x14ac:dyDescent="0.35">
      <c r="A236" s="13">
        <v>41758</v>
      </c>
      <c r="B236" s="2" t="s">
        <v>11</v>
      </c>
      <c r="C236" s="7" t="s">
        <v>35</v>
      </c>
      <c r="D236" s="7">
        <v>75</v>
      </c>
      <c r="E236" s="7" t="s">
        <v>69</v>
      </c>
      <c r="F236" t="s">
        <v>10</v>
      </c>
      <c r="G236" s="10">
        <v>22500</v>
      </c>
      <c r="H236" s="32">
        <f>IF(F236="USD",VLOOKUP(A236,'FOREX CONV'!$A$2:$F$871,2,FALSE),IF(F236="GBP",VLOOKUP(A236,'FOREX CONV'!$A$2:$F$871,3,FALSE),IF(F236="EUR",VLOOKUP(A236,'FOREX CONV'!$A$2:$F$871,4,FALSE),IF(F236="YEN",VLOOKUP(A236,'FOREX CONV'!$A$2:$F$871,5,FALSE),1))))</f>
        <v>60.525300000000001</v>
      </c>
      <c r="I236" s="33">
        <f t="shared" si="3"/>
        <v>1361819.25</v>
      </c>
      <c r="J236" t="str">
        <f>VLOOKUP(C236,'REGION CLASSIFICATION'!$A$2:$B$67,2,FALSE)</f>
        <v>APAC</v>
      </c>
    </row>
    <row r="237" spans="1:10" ht="15" customHeight="1" x14ac:dyDescent="0.35">
      <c r="A237" s="13">
        <v>41943</v>
      </c>
      <c r="B237" s="2" t="s">
        <v>11</v>
      </c>
      <c r="C237" s="7" t="s">
        <v>35</v>
      </c>
      <c r="D237" s="7">
        <v>75</v>
      </c>
      <c r="E237" s="7" t="s">
        <v>69</v>
      </c>
      <c r="F237" t="s">
        <v>10</v>
      </c>
      <c r="G237" s="10">
        <v>22500</v>
      </c>
      <c r="H237" s="32">
        <f>IF(F237="USD",VLOOKUP(A237,'FOREX CONV'!$A$2:$F$871,2,FALSE),IF(F237="GBP",VLOOKUP(A237,'FOREX CONV'!$A$2:$F$871,3,FALSE),IF(F237="EUR",VLOOKUP(A237,'FOREX CONV'!$A$2:$F$871,4,FALSE),IF(F237="YEN",VLOOKUP(A237,'FOREX CONV'!$A$2:$F$871,5,FALSE),1))))</f>
        <v>61.408000000000001</v>
      </c>
      <c r="I237" s="33">
        <f t="shared" si="3"/>
        <v>1381680</v>
      </c>
      <c r="J237" t="str">
        <f>VLOOKUP(C237,'REGION CLASSIFICATION'!$A$2:$B$67,2,FALSE)</f>
        <v>APAC</v>
      </c>
    </row>
    <row r="238" spans="1:10" ht="15" customHeight="1" x14ac:dyDescent="0.35">
      <c r="A238" s="13">
        <v>41810</v>
      </c>
      <c r="B238" s="2" t="s">
        <v>11</v>
      </c>
      <c r="C238" s="7" t="s">
        <v>33</v>
      </c>
      <c r="D238" s="7">
        <v>1</v>
      </c>
      <c r="E238" s="7" t="s">
        <v>69</v>
      </c>
      <c r="F238" s="7" t="s">
        <v>72</v>
      </c>
      <c r="G238" s="10">
        <v>22711</v>
      </c>
      <c r="H238" s="32">
        <f>IF(F238="USD",VLOOKUP(A238,'FOREX CONV'!$A$2:$F$871,2,FALSE),IF(F238="GBP",VLOOKUP(A238,'FOREX CONV'!$A$2:$F$871,3,FALSE),IF(F238="EUR",VLOOKUP(A238,'FOREX CONV'!$A$2:$F$871,4,FALSE),IF(F238="YEN",VLOOKUP(A238,'FOREX CONV'!$A$2:$F$871,5,FALSE),1))))</f>
        <v>1</v>
      </c>
      <c r="I238" s="33">
        <f t="shared" si="3"/>
        <v>22711</v>
      </c>
      <c r="J238" t="str">
        <f>VLOOKUP(C238,'REGION CLASSIFICATION'!$A$2:$B$67,2,FALSE)</f>
        <v>INDIA</v>
      </c>
    </row>
    <row r="239" spans="1:10" ht="15" customHeight="1" x14ac:dyDescent="0.35">
      <c r="A239" s="13">
        <v>41762</v>
      </c>
      <c r="B239" s="2" t="s">
        <v>15</v>
      </c>
      <c r="C239" s="7" t="s">
        <v>42</v>
      </c>
      <c r="D239" s="7">
        <v>350</v>
      </c>
      <c r="E239" s="7" t="s">
        <v>69</v>
      </c>
      <c r="F239" t="s">
        <v>10</v>
      </c>
      <c r="G239" s="10">
        <v>22750</v>
      </c>
      <c r="H239" s="32">
        <f>IF(F239="USD",VLOOKUP(A239,'FOREX CONV'!$A$2:$F$871,2,FALSE),IF(F239="GBP",VLOOKUP(A239,'FOREX CONV'!$A$2:$F$871,3,FALSE),IF(F239="EUR",VLOOKUP(A239,'FOREX CONV'!$A$2:$F$871,4,FALSE),IF(F239="YEN",VLOOKUP(A239,'FOREX CONV'!$A$2:$F$871,5,FALSE),1))))</f>
        <v>61.854999999999997</v>
      </c>
      <c r="I239" s="33">
        <f t="shared" si="3"/>
        <v>1407201.25</v>
      </c>
      <c r="J239" t="str">
        <f>VLOOKUP(C239,'REGION CLASSIFICATION'!$A$2:$B$67,2,FALSE)</f>
        <v>APAC</v>
      </c>
    </row>
    <row r="240" spans="1:10" ht="15" customHeight="1" x14ac:dyDescent="0.35">
      <c r="A240" s="13">
        <v>41787</v>
      </c>
      <c r="B240" s="2" t="s">
        <v>25</v>
      </c>
      <c r="C240" s="7" t="s">
        <v>65</v>
      </c>
      <c r="D240" s="7">
        <v>203</v>
      </c>
      <c r="E240" s="7" t="s">
        <v>69</v>
      </c>
      <c r="F240" t="s">
        <v>10</v>
      </c>
      <c r="G240" s="10">
        <v>22837.5</v>
      </c>
      <c r="H240" s="32">
        <f>IF(F240="USD",VLOOKUP(A240,'FOREX CONV'!$A$2:$F$871,2,FALSE),IF(F240="GBP",VLOOKUP(A240,'FOREX CONV'!$A$2:$F$871,3,FALSE),IF(F240="EUR",VLOOKUP(A240,'FOREX CONV'!$A$2:$F$871,4,FALSE),IF(F240="YEN",VLOOKUP(A240,'FOREX CONV'!$A$2:$F$871,5,FALSE),1))))</f>
        <v>59.076999999999998</v>
      </c>
      <c r="I240" s="33">
        <f t="shared" si="3"/>
        <v>1349170.9875</v>
      </c>
      <c r="J240" t="str">
        <f>VLOOKUP(C240,'REGION CLASSIFICATION'!$A$2:$B$67,2,FALSE)</f>
        <v>NORTH AMERICA</v>
      </c>
    </row>
    <row r="241" spans="1:10" ht="15" customHeight="1" x14ac:dyDescent="0.35">
      <c r="A241" s="13">
        <v>41790</v>
      </c>
      <c r="B241" s="2" t="s">
        <v>25</v>
      </c>
      <c r="C241" s="7" t="s">
        <v>32</v>
      </c>
      <c r="D241" s="8">
        <v>207</v>
      </c>
      <c r="E241" s="7" t="s">
        <v>9</v>
      </c>
      <c r="F241" t="s">
        <v>10</v>
      </c>
      <c r="G241" s="9">
        <v>23391</v>
      </c>
      <c r="H241" s="32">
        <f>IF(F241="USD",VLOOKUP(A241,'FOREX CONV'!$A$2:$F$871,2,FALSE),IF(F241="GBP",VLOOKUP(A241,'FOREX CONV'!$A$2:$F$871,3,FALSE),IF(F241="EUR",VLOOKUP(A241,'FOREX CONV'!$A$2:$F$871,4,FALSE),IF(F241="YEN",VLOOKUP(A241,'FOREX CONV'!$A$2:$F$871,5,FALSE),1))))</f>
        <v>59.033499999999997</v>
      </c>
      <c r="I241" s="33">
        <f t="shared" si="3"/>
        <v>1380852.5984999998</v>
      </c>
      <c r="J241" t="str">
        <f>VLOOKUP(C241,'REGION CLASSIFICATION'!$A$2:$B$67,2,FALSE)</f>
        <v>EU</v>
      </c>
    </row>
    <row r="242" spans="1:10" ht="15" customHeight="1" x14ac:dyDescent="0.35">
      <c r="A242" s="13">
        <v>42105</v>
      </c>
      <c r="B242" s="2" t="s">
        <v>13</v>
      </c>
      <c r="C242" s="7" t="s">
        <v>44</v>
      </c>
      <c r="D242" s="7">
        <v>100</v>
      </c>
      <c r="E242" s="7" t="s">
        <v>69</v>
      </c>
      <c r="F242" t="s">
        <v>10</v>
      </c>
      <c r="G242" s="10">
        <v>23500</v>
      </c>
      <c r="H242" s="32">
        <f>IF(F242="USD",VLOOKUP(A242,'FOREX CONV'!$A$2:$F$871,2,FALSE),IF(F242="GBP",VLOOKUP(A242,'FOREX CONV'!$A$2:$F$871,3,FALSE),IF(F242="EUR",VLOOKUP(A242,'FOREX CONV'!$A$2:$F$871,4,FALSE),IF(F242="YEN",VLOOKUP(A242,'FOREX CONV'!$A$2:$F$871,5,FALSE),1))))</f>
        <v>65.567999999999998</v>
      </c>
      <c r="I242" s="33">
        <f t="shared" si="3"/>
        <v>1540848</v>
      </c>
      <c r="J242" t="str">
        <f>VLOOKUP(C242,'REGION CLASSIFICATION'!$A$2:$B$67,2,FALSE)</f>
        <v>LATAM</v>
      </c>
    </row>
    <row r="243" spans="1:10" ht="15" customHeight="1" x14ac:dyDescent="0.35">
      <c r="A243" s="13">
        <v>41820</v>
      </c>
      <c r="B243" s="2" t="s">
        <v>15</v>
      </c>
      <c r="C243" s="7" t="s">
        <v>33</v>
      </c>
      <c r="D243" s="7">
        <v>3.5</v>
      </c>
      <c r="E243" s="7" t="s">
        <v>69</v>
      </c>
      <c r="F243" s="7" t="s">
        <v>72</v>
      </c>
      <c r="G243" s="10">
        <v>24068</v>
      </c>
      <c r="H243" s="32">
        <f>IF(F243="USD",VLOOKUP(A243,'FOREX CONV'!$A$2:$F$871,2,FALSE),IF(F243="GBP",VLOOKUP(A243,'FOREX CONV'!$A$2:$F$871,3,FALSE),IF(F243="EUR",VLOOKUP(A243,'FOREX CONV'!$A$2:$F$871,4,FALSE),IF(F243="YEN",VLOOKUP(A243,'FOREX CONV'!$A$2:$F$871,5,FALSE),1))))</f>
        <v>1</v>
      </c>
      <c r="I243" s="33">
        <f t="shared" si="3"/>
        <v>24068</v>
      </c>
      <c r="J243" t="str">
        <f>VLOOKUP(C243,'REGION CLASSIFICATION'!$A$2:$B$67,2,FALSE)</f>
        <v>INDIA</v>
      </c>
    </row>
    <row r="244" spans="1:10" ht="15" customHeight="1" x14ac:dyDescent="0.35">
      <c r="A244" s="13">
        <v>41851</v>
      </c>
      <c r="B244" s="2" t="s">
        <v>15</v>
      </c>
      <c r="C244" s="7" t="s">
        <v>21</v>
      </c>
      <c r="D244" s="7">
        <v>500</v>
      </c>
      <c r="E244" s="7" t="s">
        <v>69</v>
      </c>
      <c r="F244" t="s">
        <v>10</v>
      </c>
      <c r="G244" s="10">
        <v>24375</v>
      </c>
      <c r="H244" s="32">
        <f>IF(F244="USD",VLOOKUP(A244,'FOREX CONV'!$A$2:$F$871,2,FALSE),IF(F244="GBP",VLOOKUP(A244,'FOREX CONV'!$A$2:$F$871,3,FALSE),IF(F244="EUR",VLOOKUP(A244,'FOREX CONV'!$A$2:$F$871,4,FALSE),IF(F244="YEN",VLOOKUP(A244,'FOREX CONV'!$A$2:$F$871,5,FALSE),1))))</f>
        <v>60.246000000000002</v>
      </c>
      <c r="I244" s="33">
        <f t="shared" si="3"/>
        <v>1468496.25</v>
      </c>
      <c r="J244" t="str">
        <f>VLOOKUP(C244,'REGION CLASSIFICATION'!$A$2:$B$67,2,FALSE)</f>
        <v>EU</v>
      </c>
    </row>
    <row r="245" spans="1:10" ht="15" customHeight="1" x14ac:dyDescent="0.35">
      <c r="A245" s="13">
        <v>42035</v>
      </c>
      <c r="B245" s="2" t="s">
        <v>15</v>
      </c>
      <c r="C245" s="7" t="s">
        <v>53</v>
      </c>
      <c r="D245" s="7">
        <v>450</v>
      </c>
      <c r="E245" s="7" t="s">
        <v>69</v>
      </c>
      <c r="F245" t="s">
        <v>10</v>
      </c>
      <c r="G245" s="10">
        <v>24750</v>
      </c>
      <c r="H245" s="32">
        <f>IF(F245="USD",VLOOKUP(A245,'FOREX CONV'!$A$2:$F$871,2,FALSE),IF(F245="GBP",VLOOKUP(A245,'FOREX CONV'!$A$2:$F$871,3,FALSE),IF(F245="EUR",VLOOKUP(A245,'FOREX CONV'!$A$2:$F$871,4,FALSE),IF(F245="YEN",VLOOKUP(A245,'FOREX CONV'!$A$2:$F$871,5,FALSE),1))))</f>
        <v>61.7575</v>
      </c>
      <c r="I245" s="33">
        <f t="shared" si="3"/>
        <v>1528498.125</v>
      </c>
      <c r="J245" t="str">
        <f>VLOOKUP(C245,'REGION CLASSIFICATION'!$A$2:$B$67,2,FALSE)</f>
        <v>EU</v>
      </c>
    </row>
    <row r="246" spans="1:10" ht="15" customHeight="1" x14ac:dyDescent="0.35">
      <c r="A246" s="13">
        <v>41820</v>
      </c>
      <c r="B246" s="2" t="s">
        <v>15</v>
      </c>
      <c r="C246" s="7" t="s">
        <v>18</v>
      </c>
      <c r="D246" s="7">
        <v>500</v>
      </c>
      <c r="E246" s="7" t="s">
        <v>69</v>
      </c>
      <c r="F246" t="s">
        <v>10</v>
      </c>
      <c r="G246" s="10">
        <v>25000</v>
      </c>
      <c r="H246" s="32">
        <f>IF(F246="USD",VLOOKUP(A246,'FOREX CONV'!$A$2:$F$871,2,FALSE),IF(F246="GBP",VLOOKUP(A246,'FOREX CONV'!$A$2:$F$871,3,FALSE),IF(F246="EUR",VLOOKUP(A246,'FOREX CONV'!$A$2:$F$871,4,FALSE),IF(F246="YEN",VLOOKUP(A246,'FOREX CONV'!$A$2:$F$871,5,FALSE),1))))</f>
        <v>60.093299999999999</v>
      </c>
      <c r="I246" s="33">
        <f t="shared" si="3"/>
        <v>1502332.5</v>
      </c>
      <c r="J246" t="str">
        <f>VLOOKUP(C246,'REGION CLASSIFICATION'!$A$2:$B$67,2,FALSE)</f>
        <v>EU</v>
      </c>
    </row>
    <row r="247" spans="1:10" ht="15" customHeight="1" x14ac:dyDescent="0.35">
      <c r="A247" s="13">
        <v>41844</v>
      </c>
      <c r="B247" s="2" t="s">
        <v>25</v>
      </c>
      <c r="C247" s="7" t="s">
        <v>29</v>
      </c>
      <c r="D247" s="7">
        <v>200</v>
      </c>
      <c r="E247" s="7" t="s">
        <v>69</v>
      </c>
      <c r="F247" t="s">
        <v>10</v>
      </c>
      <c r="G247" s="10">
        <v>26000</v>
      </c>
      <c r="H247" s="32">
        <f>IF(F247="USD",VLOOKUP(A247,'FOREX CONV'!$A$2:$F$871,2,FALSE),IF(F247="GBP",VLOOKUP(A247,'FOREX CONV'!$A$2:$F$871,3,FALSE),IF(F247="EUR",VLOOKUP(A247,'FOREX CONV'!$A$2:$F$871,4,FALSE),IF(F247="YEN",VLOOKUP(A247,'FOREX CONV'!$A$2:$F$871,5,FALSE),1))))</f>
        <v>60.002000000000002</v>
      </c>
      <c r="I247" s="33">
        <f t="shared" si="3"/>
        <v>1560052</v>
      </c>
      <c r="J247" t="str">
        <f>VLOOKUP(C247,'REGION CLASSIFICATION'!$A$2:$B$67,2,FALSE)</f>
        <v>EU</v>
      </c>
    </row>
    <row r="248" spans="1:10" ht="15" customHeight="1" x14ac:dyDescent="0.35">
      <c r="A248" s="13">
        <v>41776</v>
      </c>
      <c r="B248" s="2" t="s">
        <v>25</v>
      </c>
      <c r="C248" s="7" t="s">
        <v>29</v>
      </c>
      <c r="D248" s="7">
        <v>200</v>
      </c>
      <c r="E248" s="7" t="s">
        <v>69</v>
      </c>
      <c r="F248" t="s">
        <v>10</v>
      </c>
      <c r="G248" s="10">
        <v>26000</v>
      </c>
      <c r="H248" s="32">
        <f>IF(F248="USD",VLOOKUP(A248,'FOREX CONV'!$A$2:$F$871,2,FALSE),IF(F248="GBP",VLOOKUP(A248,'FOREX CONV'!$A$2:$F$871,3,FALSE),IF(F248="EUR",VLOOKUP(A248,'FOREX CONV'!$A$2:$F$871,4,FALSE),IF(F248="YEN",VLOOKUP(A248,'FOREX CONV'!$A$2:$F$871,5,FALSE),1))))</f>
        <v>58.860999999999997</v>
      </c>
      <c r="I248" s="33">
        <f t="shared" si="3"/>
        <v>1530386</v>
      </c>
      <c r="J248" t="str">
        <f>VLOOKUP(C248,'REGION CLASSIFICATION'!$A$2:$B$67,2,FALSE)</f>
        <v>EU</v>
      </c>
    </row>
    <row r="249" spans="1:10" ht="15" customHeight="1" x14ac:dyDescent="0.35">
      <c r="A249" s="13">
        <v>41765</v>
      </c>
      <c r="B249" s="2" t="s">
        <v>25</v>
      </c>
      <c r="C249" s="7" t="s">
        <v>29</v>
      </c>
      <c r="D249" s="7">
        <v>200</v>
      </c>
      <c r="E249" s="7" t="s">
        <v>69</v>
      </c>
      <c r="F249" t="s">
        <v>10</v>
      </c>
      <c r="G249" s="10">
        <v>26000</v>
      </c>
      <c r="H249" s="32">
        <f>IF(F249="USD",VLOOKUP(A249,'FOREX CONV'!$A$2:$F$871,2,FALSE),IF(F249="GBP",VLOOKUP(A249,'FOREX CONV'!$A$2:$F$871,3,FALSE),IF(F249="EUR",VLOOKUP(A249,'FOREX CONV'!$A$2:$F$871,4,FALSE),IF(F249="YEN",VLOOKUP(A249,'FOREX CONV'!$A$2:$F$871,5,FALSE),1))))</f>
        <v>59.2973</v>
      </c>
      <c r="I249" s="33">
        <f t="shared" si="3"/>
        <v>1541729.8</v>
      </c>
      <c r="J249" t="str">
        <f>VLOOKUP(C249,'REGION CLASSIFICATION'!$A$2:$B$67,2,FALSE)</f>
        <v>EU</v>
      </c>
    </row>
    <row r="250" spans="1:10" ht="15" customHeight="1" x14ac:dyDescent="0.35">
      <c r="A250" s="13">
        <v>41767</v>
      </c>
      <c r="B250" s="2" t="s">
        <v>25</v>
      </c>
      <c r="C250" s="7" t="s">
        <v>29</v>
      </c>
      <c r="D250" s="7">
        <v>200</v>
      </c>
      <c r="E250" s="7" t="s">
        <v>69</v>
      </c>
      <c r="F250" t="s">
        <v>10</v>
      </c>
      <c r="G250" s="10">
        <v>26000</v>
      </c>
      <c r="H250" s="32">
        <f>IF(F250="USD",VLOOKUP(A250,'FOREX CONV'!$A$2:$F$871,2,FALSE),IF(F250="GBP",VLOOKUP(A250,'FOREX CONV'!$A$2:$F$871,3,FALSE),IF(F250="EUR",VLOOKUP(A250,'FOREX CONV'!$A$2:$F$871,4,FALSE),IF(F250="YEN",VLOOKUP(A250,'FOREX CONV'!$A$2:$F$871,5,FALSE),1))))</f>
        <v>60.869</v>
      </c>
      <c r="I250" s="33">
        <f t="shared" si="3"/>
        <v>1582594</v>
      </c>
      <c r="J250" t="str">
        <f>VLOOKUP(C250,'REGION CLASSIFICATION'!$A$2:$B$67,2,FALSE)</f>
        <v>EU</v>
      </c>
    </row>
    <row r="251" spans="1:10" ht="15" customHeight="1" x14ac:dyDescent="0.35">
      <c r="A251" s="13">
        <v>42014</v>
      </c>
      <c r="B251" s="2" t="s">
        <v>15</v>
      </c>
      <c r="C251" s="7" t="s">
        <v>62</v>
      </c>
      <c r="D251" s="8">
        <v>600</v>
      </c>
      <c r="E251" s="7" t="s">
        <v>9</v>
      </c>
      <c r="F251" t="s">
        <v>10</v>
      </c>
      <c r="G251" s="9">
        <v>26400</v>
      </c>
      <c r="H251" s="32">
        <f>IF(F251="USD",VLOOKUP(A251,'FOREX CONV'!$A$2:$F$871,2,FALSE),IF(F251="GBP",VLOOKUP(A251,'FOREX CONV'!$A$2:$F$871,3,FALSE),IF(F251="EUR",VLOOKUP(A251,'FOREX CONV'!$A$2:$F$871,4,FALSE),IF(F251="YEN",VLOOKUP(A251,'FOREX CONV'!$A$2:$F$871,5,FALSE),1))))</f>
        <v>65.554000000000002</v>
      </c>
      <c r="I251" s="33">
        <f t="shared" si="3"/>
        <v>1730625.6</v>
      </c>
      <c r="J251" t="str">
        <f>VLOOKUP(C251,'REGION CLASSIFICATION'!$A$2:$B$67,2,FALSE)</f>
        <v>EU</v>
      </c>
    </row>
    <row r="252" spans="1:10" ht="15" customHeight="1" x14ac:dyDescent="0.35">
      <c r="A252" s="13">
        <v>41758</v>
      </c>
      <c r="B252" s="2" t="s">
        <v>15</v>
      </c>
      <c r="C252" s="7" t="s">
        <v>53</v>
      </c>
      <c r="D252" s="7">
        <v>500</v>
      </c>
      <c r="E252" s="7" t="s">
        <v>69</v>
      </c>
      <c r="F252" t="s">
        <v>10</v>
      </c>
      <c r="G252" s="10">
        <v>27500</v>
      </c>
      <c r="H252" s="32">
        <f>IF(F252="USD",VLOOKUP(A252,'FOREX CONV'!$A$2:$F$871,2,FALSE),IF(F252="GBP",VLOOKUP(A252,'FOREX CONV'!$A$2:$F$871,3,FALSE),IF(F252="EUR",VLOOKUP(A252,'FOREX CONV'!$A$2:$F$871,4,FALSE),IF(F252="YEN",VLOOKUP(A252,'FOREX CONV'!$A$2:$F$871,5,FALSE),1))))</f>
        <v>60.525300000000001</v>
      </c>
      <c r="I252" s="33">
        <f t="shared" si="3"/>
        <v>1664445.75</v>
      </c>
      <c r="J252" t="str">
        <f>VLOOKUP(C252,'REGION CLASSIFICATION'!$A$2:$B$67,2,FALSE)</f>
        <v>EU</v>
      </c>
    </row>
    <row r="253" spans="1:10" ht="15" customHeight="1" x14ac:dyDescent="0.35">
      <c r="A253" s="13">
        <v>41869</v>
      </c>
      <c r="B253" s="2" t="s">
        <v>15</v>
      </c>
      <c r="C253" s="7" t="s">
        <v>53</v>
      </c>
      <c r="D253" s="7">
        <v>500</v>
      </c>
      <c r="E253" s="7" t="s">
        <v>69</v>
      </c>
      <c r="F253" t="s">
        <v>10</v>
      </c>
      <c r="G253" s="10">
        <v>27500</v>
      </c>
      <c r="H253" s="32">
        <f>IF(F253="USD",VLOOKUP(A253,'FOREX CONV'!$A$2:$F$871,2,FALSE),IF(F253="GBP",VLOOKUP(A253,'FOREX CONV'!$A$2:$F$871,3,FALSE),IF(F253="EUR",VLOOKUP(A253,'FOREX CONV'!$A$2:$F$871,4,FALSE),IF(F253="YEN",VLOOKUP(A253,'FOREX CONV'!$A$2:$F$871,5,FALSE),1))))</f>
        <v>61.058300000000003</v>
      </c>
      <c r="I253" s="33">
        <f t="shared" si="3"/>
        <v>1679103.25</v>
      </c>
      <c r="J253" t="str">
        <f>VLOOKUP(C253,'REGION CLASSIFICATION'!$A$2:$B$67,2,FALSE)</f>
        <v>EU</v>
      </c>
    </row>
    <row r="254" spans="1:10" ht="15" customHeight="1" x14ac:dyDescent="0.35">
      <c r="A254" s="13">
        <v>41908</v>
      </c>
      <c r="B254" s="2" t="s">
        <v>11</v>
      </c>
      <c r="C254" s="7" t="s">
        <v>33</v>
      </c>
      <c r="D254" s="7">
        <v>1</v>
      </c>
      <c r="E254" s="7" t="s">
        <v>69</v>
      </c>
      <c r="F254" s="7" t="s">
        <v>72</v>
      </c>
      <c r="G254" s="10">
        <v>27626</v>
      </c>
      <c r="H254" s="32">
        <f>IF(F254="USD",VLOOKUP(A254,'FOREX CONV'!$A$2:$F$871,2,FALSE),IF(F254="GBP",VLOOKUP(A254,'FOREX CONV'!$A$2:$F$871,3,FALSE),IF(F254="EUR",VLOOKUP(A254,'FOREX CONV'!$A$2:$F$871,4,FALSE),IF(F254="YEN",VLOOKUP(A254,'FOREX CONV'!$A$2:$F$871,5,FALSE),1))))</f>
        <v>1</v>
      </c>
      <c r="I254" s="33">
        <f t="shared" si="3"/>
        <v>27626</v>
      </c>
      <c r="J254" t="str">
        <f>VLOOKUP(C254,'REGION CLASSIFICATION'!$A$2:$B$67,2,FALSE)</f>
        <v>INDIA</v>
      </c>
    </row>
    <row r="255" spans="1:10" ht="15" customHeight="1" x14ac:dyDescent="0.35">
      <c r="A255" s="13">
        <v>42105</v>
      </c>
      <c r="B255" s="2" t="s">
        <v>25</v>
      </c>
      <c r="C255" s="7" t="s">
        <v>65</v>
      </c>
      <c r="D255" s="7">
        <v>253</v>
      </c>
      <c r="E255" s="7" t="s">
        <v>69</v>
      </c>
      <c r="F255" t="s">
        <v>10</v>
      </c>
      <c r="G255" s="10">
        <v>28462.5</v>
      </c>
      <c r="H255" s="32">
        <f>IF(F255="USD",VLOOKUP(A255,'FOREX CONV'!$A$2:$F$871,2,FALSE),IF(F255="GBP",VLOOKUP(A255,'FOREX CONV'!$A$2:$F$871,3,FALSE),IF(F255="EUR",VLOOKUP(A255,'FOREX CONV'!$A$2:$F$871,4,FALSE),IF(F255="YEN",VLOOKUP(A255,'FOREX CONV'!$A$2:$F$871,5,FALSE),1))))</f>
        <v>65.567999999999998</v>
      </c>
      <c r="I255" s="33">
        <f t="shared" si="3"/>
        <v>1866229.2</v>
      </c>
      <c r="J255" t="str">
        <f>VLOOKUP(C255,'REGION CLASSIFICATION'!$A$2:$B$67,2,FALSE)</f>
        <v>NORTH AMERICA</v>
      </c>
    </row>
    <row r="256" spans="1:10" ht="15" customHeight="1" x14ac:dyDescent="0.35">
      <c r="A256" s="13">
        <v>41864</v>
      </c>
      <c r="B256" s="2" t="s">
        <v>25</v>
      </c>
      <c r="C256" s="7" t="s">
        <v>52</v>
      </c>
      <c r="D256" s="7">
        <v>300</v>
      </c>
      <c r="E256" s="7" t="s">
        <v>69</v>
      </c>
      <c r="F256" t="s">
        <v>10</v>
      </c>
      <c r="G256" s="10">
        <v>28500</v>
      </c>
      <c r="H256" s="32">
        <f>IF(F256="USD",VLOOKUP(A256,'FOREX CONV'!$A$2:$F$871,2,FALSE),IF(F256="GBP",VLOOKUP(A256,'FOREX CONV'!$A$2:$F$871,3,FALSE),IF(F256="EUR",VLOOKUP(A256,'FOREX CONV'!$A$2:$F$871,4,FALSE),IF(F256="YEN",VLOOKUP(A256,'FOREX CONV'!$A$2:$F$871,5,FALSE),1))))</f>
        <v>61.245800000000003</v>
      </c>
      <c r="I256" s="33">
        <f t="shared" si="3"/>
        <v>1745505.3</v>
      </c>
      <c r="J256" t="str">
        <f>VLOOKUP(C256,'REGION CLASSIFICATION'!$A$2:$B$67,2,FALSE)</f>
        <v>MENA</v>
      </c>
    </row>
    <row r="257" spans="1:10" ht="15" customHeight="1" x14ac:dyDescent="0.35">
      <c r="A257" s="13">
        <v>41851</v>
      </c>
      <c r="B257" s="2" t="s">
        <v>15</v>
      </c>
      <c r="C257" s="7" t="s">
        <v>61</v>
      </c>
      <c r="D257" s="7">
        <v>700</v>
      </c>
      <c r="E257" s="7" t="s">
        <v>69</v>
      </c>
      <c r="F257" t="s">
        <v>10</v>
      </c>
      <c r="G257" s="10">
        <v>28700</v>
      </c>
      <c r="H257" s="32">
        <f>IF(F257="USD",VLOOKUP(A257,'FOREX CONV'!$A$2:$F$871,2,FALSE),IF(F257="GBP",VLOOKUP(A257,'FOREX CONV'!$A$2:$F$871,3,FALSE),IF(F257="EUR",VLOOKUP(A257,'FOREX CONV'!$A$2:$F$871,4,FALSE),IF(F257="YEN",VLOOKUP(A257,'FOREX CONV'!$A$2:$F$871,5,FALSE),1))))</f>
        <v>60.246000000000002</v>
      </c>
      <c r="I257" s="33">
        <f t="shared" si="3"/>
        <v>1729060.2</v>
      </c>
      <c r="J257" t="str">
        <f>VLOOKUP(C257,'REGION CLASSIFICATION'!$A$2:$B$67,2,FALSE)</f>
        <v>MENA</v>
      </c>
    </row>
    <row r="258" spans="1:10" ht="15" customHeight="1" x14ac:dyDescent="0.35">
      <c r="A258" s="13">
        <v>41846</v>
      </c>
      <c r="B258" s="2" t="s">
        <v>25</v>
      </c>
      <c r="C258" s="7" t="s">
        <v>65</v>
      </c>
      <c r="D258" s="7">
        <v>260</v>
      </c>
      <c r="E258" s="7" t="s">
        <v>69</v>
      </c>
      <c r="F258" t="s">
        <v>10</v>
      </c>
      <c r="G258" s="10">
        <v>29250</v>
      </c>
      <c r="H258" s="32">
        <f>IF(F258="USD",VLOOKUP(A258,'FOREX CONV'!$A$2:$F$871,2,FALSE),IF(F258="GBP",VLOOKUP(A258,'FOREX CONV'!$A$2:$F$871,3,FALSE),IF(F258="EUR",VLOOKUP(A258,'FOREX CONV'!$A$2:$F$871,4,FALSE),IF(F258="YEN",VLOOKUP(A258,'FOREX CONV'!$A$2:$F$871,5,FALSE),1))))</f>
        <v>60.144799999999996</v>
      </c>
      <c r="I258" s="33">
        <f t="shared" si="3"/>
        <v>1759235.4</v>
      </c>
      <c r="J258" t="str">
        <f>VLOOKUP(C258,'REGION CLASSIFICATION'!$A$2:$B$67,2,FALSE)</f>
        <v>NORTH AMERICA</v>
      </c>
    </row>
    <row r="259" spans="1:10" ht="15" customHeight="1" x14ac:dyDescent="0.35">
      <c r="A259" s="13">
        <v>41820</v>
      </c>
      <c r="B259" s="2" t="s">
        <v>25</v>
      </c>
      <c r="C259" s="7" t="s">
        <v>43</v>
      </c>
      <c r="D259" s="8">
        <v>260</v>
      </c>
      <c r="E259" s="7" t="s">
        <v>9</v>
      </c>
      <c r="F259" t="s">
        <v>10</v>
      </c>
      <c r="G259" s="9">
        <v>29380</v>
      </c>
      <c r="H259" s="32">
        <f>IF(F259="USD",VLOOKUP(A259,'FOREX CONV'!$A$2:$F$871,2,FALSE),IF(F259="GBP",VLOOKUP(A259,'FOREX CONV'!$A$2:$F$871,3,FALSE),IF(F259="EUR",VLOOKUP(A259,'FOREX CONV'!$A$2:$F$871,4,FALSE),IF(F259="YEN",VLOOKUP(A259,'FOREX CONV'!$A$2:$F$871,5,FALSE),1))))</f>
        <v>60.093299999999999</v>
      </c>
      <c r="I259" s="33">
        <f t="shared" ref="I259:I322" si="4">G259*H259</f>
        <v>1765541.1539999999</v>
      </c>
      <c r="J259" t="str">
        <f>VLOOKUP(C259,'REGION CLASSIFICATION'!$A$2:$B$67,2,FALSE)</f>
        <v>EU</v>
      </c>
    </row>
    <row r="260" spans="1:10" ht="15" customHeight="1" x14ac:dyDescent="0.35">
      <c r="A260" s="13">
        <v>41890</v>
      </c>
      <c r="B260" s="2" t="s">
        <v>25</v>
      </c>
      <c r="C260" s="7" t="s">
        <v>43</v>
      </c>
      <c r="D260" s="7">
        <v>262</v>
      </c>
      <c r="E260" s="7" t="s">
        <v>69</v>
      </c>
      <c r="F260" t="s">
        <v>10</v>
      </c>
      <c r="G260" s="10">
        <v>29606</v>
      </c>
      <c r="H260" s="32">
        <f>IF(F260="USD",VLOOKUP(A260,'FOREX CONV'!$A$2:$F$871,2,FALSE),IF(F260="GBP",VLOOKUP(A260,'FOREX CONV'!$A$2:$F$871,3,FALSE),IF(F260="EUR",VLOOKUP(A260,'FOREX CONV'!$A$2:$F$871,4,FALSE),IF(F260="YEN",VLOOKUP(A260,'FOREX CONV'!$A$2:$F$871,5,FALSE),1))))</f>
        <v>59.725999999999999</v>
      </c>
      <c r="I260" s="33">
        <f t="shared" si="4"/>
        <v>1768247.956</v>
      </c>
      <c r="J260" t="str">
        <f>VLOOKUP(C260,'REGION CLASSIFICATION'!$A$2:$B$67,2,FALSE)</f>
        <v>EU</v>
      </c>
    </row>
    <row r="261" spans="1:10" ht="15" customHeight="1" x14ac:dyDescent="0.35">
      <c r="A261" s="13">
        <v>41836</v>
      </c>
      <c r="B261" s="2" t="s">
        <v>25</v>
      </c>
      <c r="C261" s="7" t="s">
        <v>43</v>
      </c>
      <c r="D261" s="7">
        <v>262</v>
      </c>
      <c r="E261" s="7" t="s">
        <v>9</v>
      </c>
      <c r="F261" t="s">
        <v>10</v>
      </c>
      <c r="G261" s="10">
        <v>29606</v>
      </c>
      <c r="H261" s="32">
        <f>IF(F261="USD",VLOOKUP(A261,'FOREX CONV'!$A$2:$F$871,2,FALSE),IF(F261="GBP",VLOOKUP(A261,'FOREX CONV'!$A$2:$F$871,3,FALSE),IF(F261="EUR",VLOOKUP(A261,'FOREX CONV'!$A$2:$F$871,4,FALSE),IF(F261="YEN",VLOOKUP(A261,'FOREX CONV'!$A$2:$F$871,5,FALSE),1))))</f>
        <v>60.190300000000001</v>
      </c>
      <c r="I261" s="33">
        <f t="shared" si="4"/>
        <v>1781994.0218</v>
      </c>
      <c r="J261" t="str">
        <f>VLOOKUP(C261,'REGION CLASSIFICATION'!$A$2:$B$67,2,FALSE)</f>
        <v>EU</v>
      </c>
    </row>
    <row r="262" spans="1:10" ht="15" customHeight="1" x14ac:dyDescent="0.35">
      <c r="A262" s="13">
        <v>41927</v>
      </c>
      <c r="B262" s="2" t="s">
        <v>15</v>
      </c>
      <c r="C262" s="7" t="s">
        <v>18</v>
      </c>
      <c r="D262" s="7">
        <v>600</v>
      </c>
      <c r="E262" s="7" t="s">
        <v>69</v>
      </c>
      <c r="F262" t="s">
        <v>10</v>
      </c>
      <c r="G262" s="10">
        <v>30000</v>
      </c>
      <c r="H262" s="32">
        <f>IF(F262="USD",VLOOKUP(A262,'FOREX CONV'!$A$2:$F$871,2,FALSE),IF(F262="GBP",VLOOKUP(A262,'FOREX CONV'!$A$2:$F$871,3,FALSE),IF(F262="EUR",VLOOKUP(A262,'FOREX CONV'!$A$2:$F$871,4,FALSE),IF(F262="YEN",VLOOKUP(A262,'FOREX CONV'!$A$2:$F$871,5,FALSE),1))))</f>
        <v>61.107799999999997</v>
      </c>
      <c r="I262" s="33">
        <f t="shared" si="4"/>
        <v>1833234</v>
      </c>
      <c r="J262" t="str">
        <f>VLOOKUP(C262,'REGION CLASSIFICATION'!$A$2:$B$67,2,FALSE)</f>
        <v>EU</v>
      </c>
    </row>
    <row r="263" spans="1:10" ht="15" customHeight="1" x14ac:dyDescent="0.35">
      <c r="A263" s="13">
        <v>41820</v>
      </c>
      <c r="B263" s="2" t="s">
        <v>15</v>
      </c>
      <c r="C263" s="7" t="s">
        <v>43</v>
      </c>
      <c r="D263" s="7">
        <v>700</v>
      </c>
      <c r="E263" s="7" t="s">
        <v>69</v>
      </c>
      <c r="F263" t="s">
        <v>10</v>
      </c>
      <c r="G263" s="10">
        <v>30450</v>
      </c>
      <c r="H263" s="32">
        <f>IF(F263="USD",VLOOKUP(A263,'FOREX CONV'!$A$2:$F$871,2,FALSE),IF(F263="GBP",VLOOKUP(A263,'FOREX CONV'!$A$2:$F$871,3,FALSE),IF(F263="EUR",VLOOKUP(A263,'FOREX CONV'!$A$2:$F$871,4,FALSE),IF(F263="YEN",VLOOKUP(A263,'FOREX CONV'!$A$2:$F$871,5,FALSE),1))))</f>
        <v>60.093299999999999</v>
      </c>
      <c r="I263" s="33">
        <f t="shared" si="4"/>
        <v>1829840.9849999999</v>
      </c>
      <c r="J263" t="str">
        <f>VLOOKUP(C263,'REGION CLASSIFICATION'!$A$2:$B$67,2,FALSE)</f>
        <v>EU</v>
      </c>
    </row>
    <row r="264" spans="1:10" ht="15" customHeight="1" x14ac:dyDescent="0.35">
      <c r="A264" s="13">
        <v>41943</v>
      </c>
      <c r="B264" s="2" t="s">
        <v>7</v>
      </c>
      <c r="C264" s="7" t="s">
        <v>44</v>
      </c>
      <c r="D264" s="7">
        <v>800</v>
      </c>
      <c r="E264" s="7" t="s">
        <v>9</v>
      </c>
      <c r="F264" t="s">
        <v>10</v>
      </c>
      <c r="G264" s="10">
        <v>31200</v>
      </c>
      <c r="H264" s="32">
        <f>IF(F264="USD",VLOOKUP(A264,'FOREX CONV'!$A$2:$F$871,2,FALSE),IF(F264="GBP",VLOOKUP(A264,'FOREX CONV'!$A$2:$F$871,3,FALSE),IF(F264="EUR",VLOOKUP(A264,'FOREX CONV'!$A$2:$F$871,4,FALSE),IF(F264="YEN",VLOOKUP(A264,'FOREX CONV'!$A$2:$F$871,5,FALSE),1))))</f>
        <v>61.408000000000001</v>
      </c>
      <c r="I264" s="33">
        <f t="shared" si="4"/>
        <v>1915929.6000000001</v>
      </c>
      <c r="J264" t="str">
        <f>VLOOKUP(C264,'REGION CLASSIFICATION'!$A$2:$B$67,2,FALSE)</f>
        <v>LATAM</v>
      </c>
    </row>
    <row r="265" spans="1:10" ht="15" customHeight="1" x14ac:dyDescent="0.35">
      <c r="A265" s="13">
        <v>41788</v>
      </c>
      <c r="B265" s="2" t="s">
        <v>11</v>
      </c>
      <c r="C265" s="7" t="s">
        <v>33</v>
      </c>
      <c r="D265" s="7">
        <v>1</v>
      </c>
      <c r="E265" s="7" t="s">
        <v>69</v>
      </c>
      <c r="F265" s="7" t="s">
        <v>72</v>
      </c>
      <c r="G265" s="10">
        <v>31494</v>
      </c>
      <c r="H265" s="32">
        <f>IF(F265="USD",VLOOKUP(A265,'FOREX CONV'!$A$2:$F$871,2,FALSE),IF(F265="GBP",VLOOKUP(A265,'FOREX CONV'!$A$2:$F$871,3,FALSE),IF(F265="EUR",VLOOKUP(A265,'FOREX CONV'!$A$2:$F$871,4,FALSE),IF(F265="YEN",VLOOKUP(A265,'FOREX CONV'!$A$2:$F$871,5,FALSE),1))))</f>
        <v>1</v>
      </c>
      <c r="I265" s="33">
        <f t="shared" si="4"/>
        <v>31494</v>
      </c>
      <c r="J265" t="str">
        <f>VLOOKUP(C265,'REGION CLASSIFICATION'!$A$2:$B$67,2,FALSE)</f>
        <v>INDIA</v>
      </c>
    </row>
    <row r="266" spans="1:10" ht="15" customHeight="1" x14ac:dyDescent="0.35">
      <c r="A266" s="13">
        <v>41820</v>
      </c>
      <c r="B266" s="2" t="s">
        <v>11</v>
      </c>
      <c r="C266" s="7" t="s">
        <v>33</v>
      </c>
      <c r="D266" s="7">
        <v>1</v>
      </c>
      <c r="E266" s="7" t="s">
        <v>69</v>
      </c>
      <c r="F266" s="7" t="s">
        <v>72</v>
      </c>
      <c r="G266" s="10">
        <v>31494</v>
      </c>
      <c r="H266" s="32">
        <f>IF(F266="USD",VLOOKUP(A266,'FOREX CONV'!$A$2:$F$871,2,FALSE),IF(F266="GBP",VLOOKUP(A266,'FOREX CONV'!$A$2:$F$871,3,FALSE),IF(F266="EUR",VLOOKUP(A266,'FOREX CONV'!$A$2:$F$871,4,FALSE),IF(F266="YEN",VLOOKUP(A266,'FOREX CONV'!$A$2:$F$871,5,FALSE),1))))</f>
        <v>1</v>
      </c>
      <c r="I266" s="33">
        <f t="shared" si="4"/>
        <v>31494</v>
      </c>
      <c r="J266" t="str">
        <f>VLOOKUP(C266,'REGION CLASSIFICATION'!$A$2:$B$67,2,FALSE)</f>
        <v>INDIA</v>
      </c>
    </row>
    <row r="267" spans="1:10" ht="15" customHeight="1" x14ac:dyDescent="0.35">
      <c r="A267" s="13">
        <v>41810</v>
      </c>
      <c r="B267" s="2" t="s">
        <v>11</v>
      </c>
      <c r="C267" s="7" t="s">
        <v>33</v>
      </c>
      <c r="D267" s="7">
        <v>1</v>
      </c>
      <c r="E267" s="7" t="s">
        <v>69</v>
      </c>
      <c r="F267" s="7" t="s">
        <v>72</v>
      </c>
      <c r="G267" s="10">
        <v>31494</v>
      </c>
      <c r="H267" s="32">
        <f>IF(F267="USD",VLOOKUP(A267,'FOREX CONV'!$A$2:$F$871,2,FALSE),IF(F267="GBP",VLOOKUP(A267,'FOREX CONV'!$A$2:$F$871,3,FALSE),IF(F267="EUR",VLOOKUP(A267,'FOREX CONV'!$A$2:$F$871,4,FALSE),IF(F267="YEN",VLOOKUP(A267,'FOREX CONV'!$A$2:$F$871,5,FALSE),1))))</f>
        <v>1</v>
      </c>
      <c r="I267" s="33">
        <f t="shared" si="4"/>
        <v>31494</v>
      </c>
      <c r="J267" t="str">
        <f>VLOOKUP(C267,'REGION CLASSIFICATION'!$A$2:$B$67,2,FALSE)</f>
        <v>INDIA</v>
      </c>
    </row>
    <row r="268" spans="1:10" ht="15" customHeight="1" x14ac:dyDescent="0.35">
      <c r="A268" s="13">
        <v>41874</v>
      </c>
      <c r="B268" s="2" t="s">
        <v>11</v>
      </c>
      <c r="C268" s="7" t="s">
        <v>51</v>
      </c>
      <c r="D268" s="7">
        <v>90</v>
      </c>
      <c r="E268" s="7" t="s">
        <v>69</v>
      </c>
      <c r="F268" t="s">
        <v>10</v>
      </c>
      <c r="G268" s="10">
        <v>31500</v>
      </c>
      <c r="H268" s="32">
        <f>IF(F268="USD",VLOOKUP(A268,'FOREX CONV'!$A$2:$F$871,2,FALSE),IF(F268="GBP",VLOOKUP(A268,'FOREX CONV'!$A$2:$F$871,3,FALSE),IF(F268="EUR",VLOOKUP(A268,'FOREX CONV'!$A$2:$F$871,4,FALSE),IF(F268="YEN",VLOOKUP(A268,'FOREX CONV'!$A$2:$F$871,5,FALSE),1))))</f>
        <v>60.436</v>
      </c>
      <c r="I268" s="33">
        <f t="shared" si="4"/>
        <v>1903734</v>
      </c>
      <c r="J268" t="str">
        <f>VLOOKUP(C268,'REGION CLASSIFICATION'!$A$2:$B$67,2,FALSE)</f>
        <v>EU</v>
      </c>
    </row>
    <row r="269" spans="1:10" ht="15" customHeight="1" x14ac:dyDescent="0.35">
      <c r="A269" s="13">
        <v>41749</v>
      </c>
      <c r="B269" s="2" t="s">
        <v>25</v>
      </c>
      <c r="C269" s="7" t="s">
        <v>29</v>
      </c>
      <c r="D269" s="7">
        <v>250</v>
      </c>
      <c r="E269" s="7" t="s">
        <v>69</v>
      </c>
      <c r="F269" t="s">
        <v>10</v>
      </c>
      <c r="G269" s="10">
        <v>32500</v>
      </c>
      <c r="H269" s="32">
        <f>IF(F269="USD",VLOOKUP(A269,'FOREX CONV'!$A$2:$F$871,2,FALSE),IF(F269="GBP",VLOOKUP(A269,'FOREX CONV'!$A$2:$F$871,3,FALSE),IF(F269="EUR",VLOOKUP(A269,'FOREX CONV'!$A$2:$F$871,4,FALSE),IF(F269="YEN",VLOOKUP(A269,'FOREX CONV'!$A$2:$F$871,5,FALSE),1))))</f>
        <v>60.380499999999998</v>
      </c>
      <c r="I269" s="33">
        <f t="shared" si="4"/>
        <v>1962366.25</v>
      </c>
      <c r="J269" t="str">
        <f>VLOOKUP(C269,'REGION CLASSIFICATION'!$A$2:$B$67,2,FALSE)</f>
        <v>EU</v>
      </c>
    </row>
    <row r="270" spans="1:10" ht="15" customHeight="1" x14ac:dyDescent="0.35">
      <c r="A270" s="13">
        <v>42105</v>
      </c>
      <c r="B270" s="2" t="s">
        <v>25</v>
      </c>
      <c r="C270" s="7" t="s">
        <v>65</v>
      </c>
      <c r="D270" s="7">
        <v>272</v>
      </c>
      <c r="E270" s="7" t="s">
        <v>9</v>
      </c>
      <c r="F270" t="s">
        <v>10</v>
      </c>
      <c r="G270" s="10">
        <v>32640</v>
      </c>
      <c r="H270" s="32">
        <f>IF(F270="USD",VLOOKUP(A270,'FOREX CONV'!$A$2:$F$871,2,FALSE),IF(F270="GBP",VLOOKUP(A270,'FOREX CONV'!$A$2:$F$871,3,FALSE),IF(F270="EUR",VLOOKUP(A270,'FOREX CONV'!$A$2:$F$871,4,FALSE),IF(F270="YEN",VLOOKUP(A270,'FOREX CONV'!$A$2:$F$871,5,FALSE),1))))</f>
        <v>65.567999999999998</v>
      </c>
      <c r="I270" s="33">
        <f t="shared" si="4"/>
        <v>2140139.52</v>
      </c>
      <c r="J270" t="str">
        <f>VLOOKUP(C270,'REGION CLASSIFICATION'!$A$2:$B$67,2,FALSE)</f>
        <v>NORTH AMERICA</v>
      </c>
    </row>
    <row r="271" spans="1:10" ht="15" customHeight="1" x14ac:dyDescent="0.35">
      <c r="A271" s="13">
        <v>41810</v>
      </c>
      <c r="B271" s="2" t="s">
        <v>25</v>
      </c>
      <c r="C271" s="7" t="s">
        <v>43</v>
      </c>
      <c r="D271" s="7">
        <v>291</v>
      </c>
      <c r="E271" s="7" t="s">
        <v>69</v>
      </c>
      <c r="F271" t="s">
        <v>10</v>
      </c>
      <c r="G271" s="10">
        <v>32883</v>
      </c>
      <c r="H271" s="32">
        <f>IF(F271="USD",VLOOKUP(A271,'FOREX CONV'!$A$2:$F$871,2,FALSE),IF(F271="GBP",VLOOKUP(A271,'FOREX CONV'!$A$2:$F$871,3,FALSE),IF(F271="EUR",VLOOKUP(A271,'FOREX CONV'!$A$2:$F$871,4,FALSE),IF(F271="YEN",VLOOKUP(A271,'FOREX CONV'!$A$2:$F$871,5,FALSE),1))))</f>
        <v>60.278500000000001</v>
      </c>
      <c r="I271" s="33">
        <f t="shared" si="4"/>
        <v>1982137.9155000001</v>
      </c>
      <c r="J271" t="str">
        <f>VLOOKUP(C271,'REGION CLASSIFICATION'!$A$2:$B$67,2,FALSE)</f>
        <v>EU</v>
      </c>
    </row>
    <row r="272" spans="1:10" ht="15" customHeight="1" x14ac:dyDescent="0.35">
      <c r="A272" s="13">
        <v>41905</v>
      </c>
      <c r="B272" s="2" t="s">
        <v>7</v>
      </c>
      <c r="C272" s="7" t="s">
        <v>23</v>
      </c>
      <c r="D272" s="10">
        <v>1000</v>
      </c>
      <c r="E272" s="7" t="s">
        <v>69</v>
      </c>
      <c r="F272" t="s">
        <v>10</v>
      </c>
      <c r="G272" s="10">
        <v>33000</v>
      </c>
      <c r="H272" s="32">
        <f>IF(F272="USD",VLOOKUP(A272,'FOREX CONV'!$A$2:$F$871,2,FALSE),IF(F272="GBP",VLOOKUP(A272,'FOREX CONV'!$A$2:$F$871,3,FALSE),IF(F272="EUR",VLOOKUP(A272,'FOREX CONV'!$A$2:$F$871,4,FALSE),IF(F272="YEN",VLOOKUP(A272,'FOREX CONV'!$A$2:$F$871,5,FALSE),1))))</f>
        <v>60.870800000000003</v>
      </c>
      <c r="I272" s="33">
        <f t="shared" si="4"/>
        <v>2008736.4000000001</v>
      </c>
      <c r="J272" t="str">
        <f>VLOOKUP(C272,'REGION CLASSIFICATION'!$A$2:$B$67,2,FALSE)</f>
        <v>MENA</v>
      </c>
    </row>
    <row r="273" spans="1:10" ht="15" customHeight="1" x14ac:dyDescent="0.35">
      <c r="A273" s="13">
        <v>42258</v>
      </c>
      <c r="B273" s="2" t="s">
        <v>7</v>
      </c>
      <c r="C273" s="7" t="s">
        <v>23</v>
      </c>
      <c r="D273" s="8">
        <v>1000</v>
      </c>
      <c r="E273" s="7" t="s">
        <v>9</v>
      </c>
      <c r="F273" t="s">
        <v>10</v>
      </c>
      <c r="G273" s="9">
        <v>33000</v>
      </c>
      <c r="H273" s="32">
        <f>IF(F273="USD",VLOOKUP(A273,'FOREX CONV'!$A$2:$F$871,2,FALSE),IF(F273="GBP",VLOOKUP(A273,'FOREX CONV'!$A$2:$F$871,3,FALSE),IF(F273="EUR",VLOOKUP(A273,'FOREX CONV'!$A$2:$F$871,4,FALSE),IF(F273="YEN",VLOOKUP(A273,'FOREX CONV'!$A$2:$F$871,5,FALSE),1))))</f>
        <v>66.337800000000001</v>
      </c>
      <c r="I273" s="33">
        <f t="shared" si="4"/>
        <v>2189147.4</v>
      </c>
      <c r="J273" t="str">
        <f>VLOOKUP(C273,'REGION CLASSIFICATION'!$A$2:$B$67,2,FALSE)</f>
        <v>MENA</v>
      </c>
    </row>
    <row r="274" spans="1:10" ht="15" customHeight="1" x14ac:dyDescent="0.35">
      <c r="A274" s="13">
        <v>41882</v>
      </c>
      <c r="B274" s="2" t="s">
        <v>25</v>
      </c>
      <c r="C274" s="7" t="s">
        <v>43</v>
      </c>
      <c r="D274" s="7">
        <v>476.9</v>
      </c>
      <c r="E274" s="7" t="s">
        <v>69</v>
      </c>
      <c r="F274" t="s">
        <v>10</v>
      </c>
      <c r="G274" s="10">
        <v>34204.720000000001</v>
      </c>
      <c r="H274" s="32">
        <f>IF(F274="USD",VLOOKUP(A274,'FOREX CONV'!$A$2:$F$871,2,FALSE),IF(F274="GBP",VLOOKUP(A274,'FOREX CONV'!$A$2:$F$871,3,FALSE),IF(F274="EUR",VLOOKUP(A274,'FOREX CONV'!$A$2:$F$871,4,FALSE),IF(F274="YEN",VLOOKUP(A274,'FOREX CONV'!$A$2:$F$871,5,FALSE),1))))</f>
        <v>60.474499999999999</v>
      </c>
      <c r="I274" s="33">
        <f t="shared" si="4"/>
        <v>2068513.3396400001</v>
      </c>
      <c r="J274" t="str">
        <f>VLOOKUP(C274,'REGION CLASSIFICATION'!$A$2:$B$67,2,FALSE)</f>
        <v>EU</v>
      </c>
    </row>
    <row r="275" spans="1:10" ht="15" customHeight="1" x14ac:dyDescent="0.35">
      <c r="A275" s="13">
        <v>42014</v>
      </c>
      <c r="B275" s="2" t="s">
        <v>15</v>
      </c>
      <c r="C275" s="7" t="s">
        <v>18</v>
      </c>
      <c r="D275" s="8">
        <v>700</v>
      </c>
      <c r="E275" s="7" t="s">
        <v>9</v>
      </c>
      <c r="F275" t="s">
        <v>10</v>
      </c>
      <c r="G275" s="9">
        <v>35000</v>
      </c>
      <c r="H275" s="32">
        <f>IF(F275="USD",VLOOKUP(A275,'FOREX CONV'!$A$2:$F$871,2,FALSE),IF(F275="GBP",VLOOKUP(A275,'FOREX CONV'!$A$2:$F$871,3,FALSE),IF(F275="EUR",VLOOKUP(A275,'FOREX CONV'!$A$2:$F$871,4,FALSE),IF(F275="YEN",VLOOKUP(A275,'FOREX CONV'!$A$2:$F$871,5,FALSE),1))))</f>
        <v>65.554000000000002</v>
      </c>
      <c r="I275" s="33">
        <f t="shared" si="4"/>
        <v>2294390</v>
      </c>
      <c r="J275" t="str">
        <f>VLOOKUP(C275,'REGION CLASSIFICATION'!$A$2:$B$67,2,FALSE)</f>
        <v>EU</v>
      </c>
    </row>
    <row r="276" spans="1:10" ht="15" customHeight="1" x14ac:dyDescent="0.35">
      <c r="A276" s="13">
        <v>42032</v>
      </c>
      <c r="B276" s="2" t="s">
        <v>13</v>
      </c>
      <c r="C276" s="7" t="s">
        <v>65</v>
      </c>
      <c r="D276" s="7">
        <v>200</v>
      </c>
      <c r="E276" s="7" t="s">
        <v>69</v>
      </c>
      <c r="F276" t="s">
        <v>10</v>
      </c>
      <c r="G276" s="10">
        <v>35000</v>
      </c>
      <c r="H276" s="32">
        <f>IF(F276="USD",VLOOKUP(A276,'FOREX CONV'!$A$2:$F$871,2,FALSE),IF(F276="GBP",VLOOKUP(A276,'FOREX CONV'!$A$2:$F$871,3,FALSE),IF(F276="EUR",VLOOKUP(A276,'FOREX CONV'!$A$2:$F$871,4,FALSE),IF(F276="YEN",VLOOKUP(A276,'FOREX CONV'!$A$2:$F$871,5,FALSE),1))))</f>
        <v>61.410499999999999</v>
      </c>
      <c r="I276" s="33">
        <f t="shared" si="4"/>
        <v>2149367.5</v>
      </c>
      <c r="J276" t="str">
        <f>VLOOKUP(C276,'REGION CLASSIFICATION'!$A$2:$B$67,2,FALSE)</f>
        <v>NORTH AMERICA</v>
      </c>
    </row>
    <row r="277" spans="1:10" ht="15" customHeight="1" x14ac:dyDescent="0.35">
      <c r="A277" s="13">
        <v>42034</v>
      </c>
      <c r="B277" s="2" t="s">
        <v>25</v>
      </c>
      <c r="C277" s="7" t="s">
        <v>29</v>
      </c>
      <c r="D277" s="7">
        <v>76</v>
      </c>
      <c r="E277" s="7" t="s">
        <v>69</v>
      </c>
      <c r="F277" t="s">
        <v>10</v>
      </c>
      <c r="G277" s="10">
        <v>35720</v>
      </c>
      <c r="H277" s="32">
        <f>IF(F277="USD",VLOOKUP(A277,'FOREX CONV'!$A$2:$F$871,2,FALSE),IF(F277="GBP",VLOOKUP(A277,'FOREX CONV'!$A$2:$F$871,3,FALSE),IF(F277="EUR",VLOOKUP(A277,'FOREX CONV'!$A$2:$F$871,4,FALSE),IF(F277="YEN",VLOOKUP(A277,'FOREX CONV'!$A$2:$F$871,5,FALSE),1))))</f>
        <v>61.7575</v>
      </c>
      <c r="I277" s="33">
        <f t="shared" si="4"/>
        <v>2205977.9</v>
      </c>
      <c r="J277" t="str">
        <f>VLOOKUP(C277,'REGION CLASSIFICATION'!$A$2:$B$67,2,FALSE)</f>
        <v>EU</v>
      </c>
    </row>
    <row r="278" spans="1:10" ht="15" customHeight="1" x14ac:dyDescent="0.35">
      <c r="A278" s="13">
        <v>41879</v>
      </c>
      <c r="B278" s="2" t="s">
        <v>15</v>
      </c>
      <c r="C278" s="7" t="s">
        <v>53</v>
      </c>
      <c r="D278" s="7">
        <v>650</v>
      </c>
      <c r="E278" s="7" t="s">
        <v>9</v>
      </c>
      <c r="F278" t="s">
        <v>10</v>
      </c>
      <c r="G278" s="10">
        <v>35750</v>
      </c>
      <c r="H278" s="32">
        <f>IF(F278="USD",VLOOKUP(A278,'FOREX CONV'!$A$2:$F$871,2,FALSE),IF(F278="GBP",VLOOKUP(A278,'FOREX CONV'!$A$2:$F$871,3,FALSE),IF(F278="EUR",VLOOKUP(A278,'FOREX CONV'!$A$2:$F$871,4,FALSE),IF(F278="YEN",VLOOKUP(A278,'FOREX CONV'!$A$2:$F$871,5,FALSE),1))))</f>
        <v>60.474499999999999</v>
      </c>
      <c r="I278" s="33">
        <f t="shared" si="4"/>
        <v>2161963.375</v>
      </c>
      <c r="J278" t="str">
        <f>VLOOKUP(C278,'REGION CLASSIFICATION'!$A$2:$B$67,2,FALSE)</f>
        <v>EU</v>
      </c>
    </row>
    <row r="279" spans="1:10" ht="15" customHeight="1" x14ac:dyDescent="0.35">
      <c r="A279" s="13">
        <v>41911</v>
      </c>
      <c r="B279" s="2" t="s">
        <v>25</v>
      </c>
      <c r="C279" s="7" t="s">
        <v>29</v>
      </c>
      <c r="D279" s="7">
        <v>275</v>
      </c>
      <c r="E279" s="7" t="s">
        <v>69</v>
      </c>
      <c r="F279" t="s">
        <v>10</v>
      </c>
      <c r="G279" s="10">
        <v>35750</v>
      </c>
      <c r="H279" s="32">
        <f>IF(F279="USD",VLOOKUP(A279,'FOREX CONV'!$A$2:$F$871,2,FALSE),IF(F279="GBP",VLOOKUP(A279,'FOREX CONV'!$A$2:$F$871,3,FALSE),IF(F279="EUR",VLOOKUP(A279,'FOREX CONV'!$A$2:$F$871,4,FALSE),IF(F279="YEN",VLOOKUP(A279,'FOREX CONV'!$A$2:$F$871,5,FALSE),1))))</f>
        <v>61.427300000000002</v>
      </c>
      <c r="I279" s="33">
        <f t="shared" si="4"/>
        <v>2196025.9750000001</v>
      </c>
      <c r="J279" t="str">
        <f>VLOOKUP(C279,'REGION CLASSIFICATION'!$A$2:$B$67,2,FALSE)</f>
        <v>EU</v>
      </c>
    </row>
    <row r="280" spans="1:10" ht="15" customHeight="1" x14ac:dyDescent="0.35">
      <c r="A280" s="13">
        <v>42105</v>
      </c>
      <c r="B280" s="2" t="s">
        <v>25</v>
      </c>
      <c r="C280" s="7" t="s">
        <v>43</v>
      </c>
      <c r="D280" s="7">
        <v>327</v>
      </c>
      <c r="E280" s="7" t="s">
        <v>69</v>
      </c>
      <c r="F280" t="s">
        <v>10</v>
      </c>
      <c r="G280" s="10">
        <v>36951</v>
      </c>
      <c r="H280" s="32">
        <f>IF(F280="USD",VLOOKUP(A280,'FOREX CONV'!$A$2:$F$871,2,FALSE),IF(F280="GBP",VLOOKUP(A280,'FOREX CONV'!$A$2:$F$871,3,FALSE),IF(F280="EUR",VLOOKUP(A280,'FOREX CONV'!$A$2:$F$871,4,FALSE),IF(F280="YEN",VLOOKUP(A280,'FOREX CONV'!$A$2:$F$871,5,FALSE),1))))</f>
        <v>65.567999999999998</v>
      </c>
      <c r="I280" s="33">
        <f t="shared" si="4"/>
        <v>2422803.1680000001</v>
      </c>
      <c r="J280" t="str">
        <f>VLOOKUP(C280,'REGION CLASSIFICATION'!$A$2:$B$67,2,FALSE)</f>
        <v>EU</v>
      </c>
    </row>
    <row r="281" spans="1:10" ht="15" customHeight="1" x14ac:dyDescent="0.35">
      <c r="A281" s="13">
        <v>41820</v>
      </c>
      <c r="B281" s="2" t="s">
        <v>25</v>
      </c>
      <c r="C281" s="7" t="s">
        <v>43</v>
      </c>
      <c r="D281" s="7">
        <v>336</v>
      </c>
      <c r="E281" s="7" t="s">
        <v>69</v>
      </c>
      <c r="F281" t="s">
        <v>10</v>
      </c>
      <c r="G281" s="10">
        <v>37968</v>
      </c>
      <c r="H281" s="32">
        <f>IF(F281="USD",VLOOKUP(A281,'FOREX CONV'!$A$2:$F$871,2,FALSE),IF(F281="GBP",VLOOKUP(A281,'FOREX CONV'!$A$2:$F$871,3,FALSE),IF(F281="EUR",VLOOKUP(A281,'FOREX CONV'!$A$2:$F$871,4,FALSE),IF(F281="YEN",VLOOKUP(A281,'FOREX CONV'!$A$2:$F$871,5,FALSE),1))))</f>
        <v>60.093299999999999</v>
      </c>
      <c r="I281" s="33">
        <f t="shared" si="4"/>
        <v>2281622.4144000001</v>
      </c>
      <c r="J281" t="str">
        <f>VLOOKUP(C281,'REGION CLASSIFICATION'!$A$2:$B$67,2,FALSE)</f>
        <v>EU</v>
      </c>
    </row>
    <row r="282" spans="1:10" ht="15" customHeight="1" x14ac:dyDescent="0.35">
      <c r="A282" s="13">
        <v>41790</v>
      </c>
      <c r="B282" s="2" t="s">
        <v>25</v>
      </c>
      <c r="C282" s="7" t="s">
        <v>29</v>
      </c>
      <c r="D282" s="7">
        <v>300</v>
      </c>
      <c r="E282" s="7" t="s">
        <v>69</v>
      </c>
      <c r="F282" t="s">
        <v>10</v>
      </c>
      <c r="G282" s="10">
        <v>39000</v>
      </c>
      <c r="H282" s="32">
        <f>IF(F282="USD",VLOOKUP(A282,'FOREX CONV'!$A$2:$F$871,2,FALSE),IF(F282="GBP",VLOOKUP(A282,'FOREX CONV'!$A$2:$F$871,3,FALSE),IF(F282="EUR",VLOOKUP(A282,'FOREX CONV'!$A$2:$F$871,4,FALSE),IF(F282="YEN",VLOOKUP(A282,'FOREX CONV'!$A$2:$F$871,5,FALSE),1))))</f>
        <v>59.033499999999997</v>
      </c>
      <c r="I282" s="33">
        <f t="shared" si="4"/>
        <v>2302306.5</v>
      </c>
      <c r="J282" t="str">
        <f>VLOOKUP(C282,'REGION CLASSIFICATION'!$A$2:$B$67,2,FALSE)</f>
        <v>EU</v>
      </c>
    </row>
    <row r="283" spans="1:10" ht="15" customHeight="1" x14ac:dyDescent="0.35">
      <c r="A283" s="13">
        <v>41790</v>
      </c>
      <c r="B283" s="2" t="s">
        <v>25</v>
      </c>
      <c r="C283" s="7" t="s">
        <v>29</v>
      </c>
      <c r="D283" s="7">
        <v>300</v>
      </c>
      <c r="E283" s="7" t="s">
        <v>69</v>
      </c>
      <c r="F283" t="s">
        <v>10</v>
      </c>
      <c r="G283" s="10">
        <v>39000</v>
      </c>
      <c r="H283" s="32">
        <f>IF(F283="USD",VLOOKUP(A283,'FOREX CONV'!$A$2:$F$871,2,FALSE),IF(F283="GBP",VLOOKUP(A283,'FOREX CONV'!$A$2:$F$871,3,FALSE),IF(F283="EUR",VLOOKUP(A283,'FOREX CONV'!$A$2:$F$871,4,FALSE),IF(F283="YEN",VLOOKUP(A283,'FOREX CONV'!$A$2:$F$871,5,FALSE),1))))</f>
        <v>59.033499999999997</v>
      </c>
      <c r="I283" s="33">
        <f t="shared" si="4"/>
        <v>2302306.5</v>
      </c>
      <c r="J283" t="str">
        <f>VLOOKUP(C283,'REGION CLASSIFICATION'!$A$2:$B$67,2,FALSE)</f>
        <v>EU</v>
      </c>
    </row>
    <row r="284" spans="1:10" ht="15" customHeight="1" x14ac:dyDescent="0.35">
      <c r="A284" s="13">
        <v>41759</v>
      </c>
      <c r="B284" s="2" t="s">
        <v>25</v>
      </c>
      <c r="C284" s="7" t="s">
        <v>65</v>
      </c>
      <c r="D284" s="7">
        <v>350</v>
      </c>
      <c r="E284" s="7" t="s">
        <v>69</v>
      </c>
      <c r="F284" t="s">
        <v>10</v>
      </c>
      <c r="G284" s="10">
        <v>39375</v>
      </c>
      <c r="H284" s="32">
        <f>IF(F284="USD",VLOOKUP(A284,'FOREX CONV'!$A$2:$F$871,2,FALSE),IF(F284="GBP",VLOOKUP(A284,'FOREX CONV'!$A$2:$F$871,3,FALSE),IF(F284="EUR",VLOOKUP(A284,'FOREX CONV'!$A$2:$F$871,4,FALSE),IF(F284="YEN",VLOOKUP(A284,'FOREX CONV'!$A$2:$F$871,5,FALSE),1))))</f>
        <v>60.337499999999999</v>
      </c>
      <c r="I284" s="33">
        <f t="shared" si="4"/>
        <v>2375789.0625</v>
      </c>
      <c r="J284" t="str">
        <f>VLOOKUP(C284,'REGION CLASSIFICATION'!$A$2:$B$67,2,FALSE)</f>
        <v>NORTH AMERICA</v>
      </c>
    </row>
    <row r="285" spans="1:10" ht="15" customHeight="1" x14ac:dyDescent="0.35">
      <c r="A285" s="13">
        <v>41825</v>
      </c>
      <c r="B285" s="2" t="s">
        <v>7</v>
      </c>
      <c r="C285" s="7" t="s">
        <v>58</v>
      </c>
      <c r="D285" s="10">
        <v>1250</v>
      </c>
      <c r="E285" s="7" t="s">
        <v>69</v>
      </c>
      <c r="F285" t="s">
        <v>10</v>
      </c>
      <c r="G285" s="10">
        <v>40312.5</v>
      </c>
      <c r="H285" s="32">
        <f>IF(F285="USD",VLOOKUP(A285,'FOREX CONV'!$A$2:$F$871,2,FALSE),IF(F285="GBP",VLOOKUP(A285,'FOREX CONV'!$A$2:$F$871,3,FALSE),IF(F285="EUR",VLOOKUP(A285,'FOREX CONV'!$A$2:$F$871,4,FALSE),IF(F285="YEN",VLOOKUP(A285,'FOREX CONV'!$A$2:$F$871,5,FALSE),1))))</f>
        <v>60.039900000000003</v>
      </c>
      <c r="I285" s="33">
        <f t="shared" si="4"/>
        <v>2420358.46875</v>
      </c>
      <c r="J285" t="str">
        <f>VLOOKUP(C285,'REGION CLASSIFICATION'!$A$2:$B$67,2,FALSE)</f>
        <v>MENA</v>
      </c>
    </row>
    <row r="286" spans="1:10" ht="15" customHeight="1" x14ac:dyDescent="0.35">
      <c r="A286" s="13">
        <v>42032</v>
      </c>
      <c r="B286" s="2" t="s">
        <v>25</v>
      </c>
      <c r="C286" s="7" t="s">
        <v>32</v>
      </c>
      <c r="D286" s="7">
        <v>366</v>
      </c>
      <c r="E286" s="7" t="s">
        <v>69</v>
      </c>
      <c r="F286" t="s">
        <v>10</v>
      </c>
      <c r="G286" s="10">
        <v>41358</v>
      </c>
      <c r="H286" s="32">
        <f>IF(F286="USD",VLOOKUP(A286,'FOREX CONV'!$A$2:$F$871,2,FALSE),IF(F286="GBP",VLOOKUP(A286,'FOREX CONV'!$A$2:$F$871,3,FALSE),IF(F286="EUR",VLOOKUP(A286,'FOREX CONV'!$A$2:$F$871,4,FALSE),IF(F286="YEN",VLOOKUP(A286,'FOREX CONV'!$A$2:$F$871,5,FALSE),1))))</f>
        <v>61.410499999999999</v>
      </c>
      <c r="I286" s="33">
        <f t="shared" si="4"/>
        <v>2539815.4589999998</v>
      </c>
      <c r="J286" t="str">
        <f>VLOOKUP(C286,'REGION CLASSIFICATION'!$A$2:$B$67,2,FALSE)</f>
        <v>EU</v>
      </c>
    </row>
    <row r="287" spans="1:10" ht="15" customHeight="1" x14ac:dyDescent="0.35">
      <c r="A287" s="13">
        <v>42136</v>
      </c>
      <c r="B287" s="2" t="s">
        <v>15</v>
      </c>
      <c r="C287" s="7" t="s">
        <v>28</v>
      </c>
      <c r="D287" s="7">
        <v>800</v>
      </c>
      <c r="E287" s="7" t="s">
        <v>69</v>
      </c>
      <c r="F287" t="s">
        <v>10</v>
      </c>
      <c r="G287" s="10">
        <v>41400</v>
      </c>
      <c r="H287" s="32">
        <f>IF(F287="USD",VLOOKUP(A287,'FOREX CONV'!$A$2:$F$871,2,FALSE),IF(F287="GBP",VLOOKUP(A287,'FOREX CONV'!$A$2:$F$871,3,FALSE),IF(F287="EUR",VLOOKUP(A287,'FOREX CONV'!$A$2:$F$871,4,FALSE),IF(F287="YEN",VLOOKUP(A287,'FOREX CONV'!$A$2:$F$871,5,FALSE),1))))</f>
        <v>65.6755</v>
      </c>
      <c r="I287" s="33">
        <f t="shared" si="4"/>
        <v>2718965.7</v>
      </c>
      <c r="J287" t="str">
        <f>VLOOKUP(C287,'REGION CLASSIFICATION'!$A$2:$B$67,2,FALSE)</f>
        <v>EU</v>
      </c>
    </row>
    <row r="288" spans="1:10" ht="15" customHeight="1" x14ac:dyDescent="0.35">
      <c r="A288" s="13">
        <v>41752</v>
      </c>
      <c r="B288" s="2" t="s">
        <v>15</v>
      </c>
      <c r="C288" s="7" t="s">
        <v>50</v>
      </c>
      <c r="D288" s="7">
        <v>800</v>
      </c>
      <c r="E288" s="7" t="s">
        <v>69</v>
      </c>
      <c r="F288" t="s">
        <v>10</v>
      </c>
      <c r="G288" s="10">
        <v>42400</v>
      </c>
      <c r="H288" s="32">
        <f>IF(F288="USD",VLOOKUP(A288,'FOREX CONV'!$A$2:$F$871,2,FALSE),IF(F288="GBP",VLOOKUP(A288,'FOREX CONV'!$A$2:$F$871,3,FALSE),IF(F288="EUR",VLOOKUP(A288,'FOREX CONV'!$A$2:$F$871,4,FALSE),IF(F288="YEN",VLOOKUP(A288,'FOREX CONV'!$A$2:$F$871,5,FALSE),1))))</f>
        <v>61.068300000000001</v>
      </c>
      <c r="I288" s="33">
        <f t="shared" si="4"/>
        <v>2589295.92</v>
      </c>
      <c r="J288" t="str">
        <f>VLOOKUP(C288,'REGION CLASSIFICATION'!$A$2:$B$67,2,FALSE)</f>
        <v>EU</v>
      </c>
    </row>
    <row r="289" spans="1:10" ht="15" customHeight="1" x14ac:dyDescent="0.35">
      <c r="A289" s="13">
        <v>42319</v>
      </c>
      <c r="B289" s="2" t="s">
        <v>15</v>
      </c>
      <c r="C289" s="7" t="s">
        <v>52</v>
      </c>
      <c r="D289" s="10">
        <v>1015</v>
      </c>
      <c r="E289" s="7" t="s">
        <v>69</v>
      </c>
      <c r="F289" t="s">
        <v>10</v>
      </c>
      <c r="G289" s="10">
        <v>42630</v>
      </c>
      <c r="H289" s="32">
        <f>IF(F289="USD",VLOOKUP(A289,'FOREX CONV'!$A$2:$F$871,2,FALSE),IF(F289="GBP",VLOOKUP(A289,'FOREX CONV'!$A$2:$F$871,3,FALSE),IF(F289="EUR",VLOOKUP(A289,'FOREX CONV'!$A$2:$F$871,4,FALSE),IF(F289="YEN",VLOOKUP(A289,'FOREX CONV'!$A$2:$F$871,5,FALSE),1))))</f>
        <v>66.386600000000001</v>
      </c>
      <c r="I289" s="33">
        <f t="shared" si="4"/>
        <v>2830060.7579999999</v>
      </c>
      <c r="J289" t="str">
        <f>VLOOKUP(C289,'REGION CLASSIFICATION'!$A$2:$B$67,2,FALSE)</f>
        <v>MENA</v>
      </c>
    </row>
    <row r="290" spans="1:10" ht="15" customHeight="1" x14ac:dyDescent="0.35">
      <c r="A290" s="13">
        <v>42014</v>
      </c>
      <c r="B290" s="2" t="s">
        <v>15</v>
      </c>
      <c r="C290" s="7" t="s">
        <v>55</v>
      </c>
      <c r="D290" s="8">
        <v>1000</v>
      </c>
      <c r="E290" s="7" t="s">
        <v>9</v>
      </c>
      <c r="F290" t="s">
        <v>10</v>
      </c>
      <c r="G290" s="9">
        <v>43300</v>
      </c>
      <c r="H290" s="32">
        <f>IF(F290="USD",VLOOKUP(A290,'FOREX CONV'!$A$2:$F$871,2,FALSE),IF(F290="GBP",VLOOKUP(A290,'FOREX CONV'!$A$2:$F$871,3,FALSE),IF(F290="EUR",VLOOKUP(A290,'FOREX CONV'!$A$2:$F$871,4,FALSE),IF(F290="YEN",VLOOKUP(A290,'FOREX CONV'!$A$2:$F$871,5,FALSE),1))))</f>
        <v>65.554000000000002</v>
      </c>
      <c r="I290" s="33">
        <f t="shared" si="4"/>
        <v>2838488.2</v>
      </c>
      <c r="J290" t="str">
        <f>VLOOKUP(C290,'REGION CLASSIFICATION'!$A$2:$B$67,2,FALSE)</f>
        <v>EU</v>
      </c>
    </row>
    <row r="291" spans="1:10" ht="15" customHeight="1" x14ac:dyDescent="0.35">
      <c r="A291" s="13">
        <v>41759</v>
      </c>
      <c r="B291" s="2" t="s">
        <v>25</v>
      </c>
      <c r="C291" s="7" t="s">
        <v>32</v>
      </c>
      <c r="D291" s="7">
        <v>312</v>
      </c>
      <c r="E291" s="7" t="s">
        <v>69</v>
      </c>
      <c r="F291" t="s">
        <v>10</v>
      </c>
      <c r="G291" s="10">
        <v>43680</v>
      </c>
      <c r="H291" s="32">
        <f>IF(F291="USD",VLOOKUP(A291,'FOREX CONV'!$A$2:$F$871,2,FALSE),IF(F291="GBP",VLOOKUP(A291,'FOREX CONV'!$A$2:$F$871,3,FALSE),IF(F291="EUR",VLOOKUP(A291,'FOREX CONV'!$A$2:$F$871,4,FALSE),IF(F291="YEN",VLOOKUP(A291,'FOREX CONV'!$A$2:$F$871,5,FALSE),1))))</f>
        <v>60.337499999999999</v>
      </c>
      <c r="I291" s="33">
        <f t="shared" si="4"/>
        <v>2635542</v>
      </c>
      <c r="J291" t="str">
        <f>VLOOKUP(C291,'REGION CLASSIFICATION'!$A$2:$B$67,2,FALSE)</f>
        <v>EU</v>
      </c>
    </row>
    <row r="292" spans="1:10" ht="15" customHeight="1" x14ac:dyDescent="0.35">
      <c r="A292" s="13">
        <v>41908</v>
      </c>
      <c r="B292" s="2" t="s">
        <v>13</v>
      </c>
      <c r="C292" s="7" t="s">
        <v>33</v>
      </c>
      <c r="D292" s="7">
        <v>3</v>
      </c>
      <c r="E292" s="7" t="s">
        <v>69</v>
      </c>
      <c r="F292" s="7" t="s">
        <v>72</v>
      </c>
      <c r="G292" s="10">
        <v>43789</v>
      </c>
      <c r="H292" s="32">
        <f>IF(F292="USD",VLOOKUP(A292,'FOREX CONV'!$A$2:$F$871,2,FALSE),IF(F292="GBP",VLOOKUP(A292,'FOREX CONV'!$A$2:$F$871,3,FALSE),IF(F292="EUR",VLOOKUP(A292,'FOREX CONV'!$A$2:$F$871,4,FALSE),IF(F292="YEN",VLOOKUP(A292,'FOREX CONV'!$A$2:$F$871,5,FALSE),1))))</f>
        <v>1</v>
      </c>
      <c r="I292" s="33">
        <f t="shared" si="4"/>
        <v>43789</v>
      </c>
      <c r="J292" t="str">
        <f>VLOOKUP(C292,'REGION CLASSIFICATION'!$A$2:$B$67,2,FALSE)</f>
        <v>INDIA</v>
      </c>
    </row>
    <row r="293" spans="1:10" ht="15" customHeight="1" x14ac:dyDescent="0.35">
      <c r="A293" s="13">
        <v>41898</v>
      </c>
      <c r="B293" s="2" t="s">
        <v>25</v>
      </c>
      <c r="C293" s="7" t="s">
        <v>29</v>
      </c>
      <c r="D293" s="7">
        <v>340</v>
      </c>
      <c r="E293" s="7" t="s">
        <v>69</v>
      </c>
      <c r="F293" t="s">
        <v>10</v>
      </c>
      <c r="G293" s="10">
        <v>44200</v>
      </c>
      <c r="H293" s="32">
        <f>IF(F293="USD",VLOOKUP(A293,'FOREX CONV'!$A$2:$F$871,2,FALSE),IF(F293="GBP",VLOOKUP(A293,'FOREX CONV'!$A$2:$F$871,3,FALSE),IF(F293="EUR",VLOOKUP(A293,'FOREX CONV'!$A$2:$F$871,4,FALSE),IF(F293="YEN",VLOOKUP(A293,'FOREX CONV'!$A$2:$F$871,5,FALSE),1))))</f>
        <v>61.101500000000001</v>
      </c>
      <c r="I293" s="33">
        <f t="shared" si="4"/>
        <v>2700686.3000000003</v>
      </c>
      <c r="J293" t="str">
        <f>VLOOKUP(C293,'REGION CLASSIFICATION'!$A$2:$B$67,2,FALSE)</f>
        <v>EU</v>
      </c>
    </row>
    <row r="294" spans="1:10" ht="15" customHeight="1" x14ac:dyDescent="0.35">
      <c r="A294" s="13">
        <v>41767</v>
      </c>
      <c r="B294" s="2" t="s">
        <v>11</v>
      </c>
      <c r="C294" s="7" t="s">
        <v>33</v>
      </c>
      <c r="D294" s="7">
        <v>1.8</v>
      </c>
      <c r="E294" s="7" t="s">
        <v>9</v>
      </c>
      <c r="F294" s="7" t="s">
        <v>34</v>
      </c>
      <c r="G294" s="10">
        <v>44359.199999999997</v>
      </c>
      <c r="H294" s="32">
        <f>IF(F294="USD",VLOOKUP(A294,'FOREX CONV'!$A$2:$F$871,2,FALSE),IF(F294="GBP",VLOOKUP(A294,'FOREX CONV'!$A$2:$F$871,3,FALSE),IF(F294="EUR",VLOOKUP(A294,'FOREX CONV'!$A$2:$F$871,4,FALSE),IF(F294="YEN",VLOOKUP(A294,'FOREX CONV'!$A$2:$F$871,5,FALSE),1))))</f>
        <v>1</v>
      </c>
      <c r="I294" s="33">
        <f t="shared" si="4"/>
        <v>44359.199999999997</v>
      </c>
      <c r="J294" t="str">
        <f>VLOOKUP(C294,'REGION CLASSIFICATION'!$A$2:$B$67,2,FALSE)</f>
        <v>INDIA</v>
      </c>
    </row>
    <row r="295" spans="1:10" ht="15" customHeight="1" x14ac:dyDescent="0.35">
      <c r="A295" s="13">
        <v>41782</v>
      </c>
      <c r="B295" s="2" t="s">
        <v>25</v>
      </c>
      <c r="C295" s="7" t="s">
        <v>43</v>
      </c>
      <c r="D295" s="7">
        <v>397</v>
      </c>
      <c r="E295" s="7" t="s">
        <v>69</v>
      </c>
      <c r="F295" t="s">
        <v>10</v>
      </c>
      <c r="G295" s="10">
        <v>44861</v>
      </c>
      <c r="H295" s="32">
        <f>IF(F295="USD",VLOOKUP(A295,'FOREX CONV'!$A$2:$F$871,2,FALSE),IF(F295="GBP",VLOOKUP(A295,'FOREX CONV'!$A$2:$F$871,3,FALSE),IF(F295="EUR",VLOOKUP(A295,'FOREX CONV'!$A$2:$F$871,4,FALSE),IF(F295="YEN",VLOOKUP(A295,'FOREX CONV'!$A$2:$F$871,5,FALSE),1))))</f>
        <v>58.482999999999997</v>
      </c>
      <c r="I295" s="33">
        <f t="shared" si="4"/>
        <v>2623605.8629999999</v>
      </c>
      <c r="J295" t="str">
        <f>VLOOKUP(C295,'REGION CLASSIFICATION'!$A$2:$B$67,2,FALSE)</f>
        <v>EU</v>
      </c>
    </row>
    <row r="296" spans="1:10" ht="15" customHeight="1" x14ac:dyDescent="0.35">
      <c r="A296" s="13">
        <v>42105</v>
      </c>
      <c r="B296" s="2" t="s">
        <v>25</v>
      </c>
      <c r="C296" s="7" t="s">
        <v>43</v>
      </c>
      <c r="D296" s="7">
        <v>406</v>
      </c>
      <c r="E296" s="7" t="s">
        <v>69</v>
      </c>
      <c r="F296" t="s">
        <v>10</v>
      </c>
      <c r="G296" s="10">
        <v>45878</v>
      </c>
      <c r="H296" s="32">
        <f>IF(F296="USD",VLOOKUP(A296,'FOREX CONV'!$A$2:$F$871,2,FALSE),IF(F296="GBP",VLOOKUP(A296,'FOREX CONV'!$A$2:$F$871,3,FALSE),IF(F296="EUR",VLOOKUP(A296,'FOREX CONV'!$A$2:$F$871,4,FALSE),IF(F296="YEN",VLOOKUP(A296,'FOREX CONV'!$A$2:$F$871,5,FALSE),1))))</f>
        <v>65.567999999999998</v>
      </c>
      <c r="I296" s="33">
        <f t="shared" si="4"/>
        <v>3008128.7039999999</v>
      </c>
      <c r="J296" t="str">
        <f>VLOOKUP(C296,'REGION CLASSIFICATION'!$A$2:$B$67,2,FALSE)</f>
        <v>EU</v>
      </c>
    </row>
    <row r="297" spans="1:10" ht="15" customHeight="1" x14ac:dyDescent="0.35">
      <c r="A297" s="13">
        <v>42257</v>
      </c>
      <c r="B297" s="2" t="s">
        <v>25</v>
      </c>
      <c r="C297" s="7" t="s">
        <v>29</v>
      </c>
      <c r="D297" s="8">
        <v>400</v>
      </c>
      <c r="E297" s="7" t="s">
        <v>9</v>
      </c>
      <c r="F297" t="s">
        <v>10</v>
      </c>
      <c r="G297" s="9">
        <v>46000</v>
      </c>
      <c r="H297" s="32">
        <f>IF(F297="USD",VLOOKUP(A297,'FOREX CONV'!$A$2:$F$871,2,FALSE),IF(F297="GBP",VLOOKUP(A297,'FOREX CONV'!$A$2:$F$871,3,FALSE),IF(F297="EUR",VLOOKUP(A297,'FOREX CONV'!$A$2:$F$871,4,FALSE),IF(F297="YEN",VLOOKUP(A297,'FOREX CONV'!$A$2:$F$871,5,FALSE),1))))</f>
        <v>64.784800000000004</v>
      </c>
      <c r="I297" s="33">
        <f t="shared" si="4"/>
        <v>2980100.8000000003</v>
      </c>
      <c r="J297" t="str">
        <f>VLOOKUP(C297,'REGION CLASSIFICATION'!$A$2:$B$67,2,FALSE)</f>
        <v>EU</v>
      </c>
    </row>
    <row r="298" spans="1:10" ht="15" customHeight="1" x14ac:dyDescent="0.35">
      <c r="A298" s="13">
        <v>41751</v>
      </c>
      <c r="B298" s="2" t="s">
        <v>25</v>
      </c>
      <c r="C298" s="7" t="s">
        <v>65</v>
      </c>
      <c r="D298" s="8">
        <v>387</v>
      </c>
      <c r="E298" s="7" t="s">
        <v>9</v>
      </c>
      <c r="F298" t="s">
        <v>10</v>
      </c>
      <c r="G298" s="9">
        <v>46440</v>
      </c>
      <c r="H298" s="32">
        <f>IF(F298="USD",VLOOKUP(A298,'FOREX CONV'!$A$2:$F$871,2,FALSE),IF(F298="GBP",VLOOKUP(A298,'FOREX CONV'!$A$2:$F$871,3,FALSE),IF(F298="EUR",VLOOKUP(A298,'FOREX CONV'!$A$2:$F$871,4,FALSE),IF(F298="YEN",VLOOKUP(A298,'FOREX CONV'!$A$2:$F$871,5,FALSE),1))))</f>
        <v>60.714700000000001</v>
      </c>
      <c r="I298" s="33">
        <f t="shared" si="4"/>
        <v>2819590.6680000001</v>
      </c>
      <c r="J298" t="str">
        <f>VLOOKUP(C298,'REGION CLASSIFICATION'!$A$2:$B$67,2,FALSE)</f>
        <v>NORTH AMERICA</v>
      </c>
    </row>
    <row r="299" spans="1:10" ht="15" customHeight="1" x14ac:dyDescent="0.35">
      <c r="A299" s="13">
        <v>41874</v>
      </c>
      <c r="B299" s="2" t="s">
        <v>7</v>
      </c>
      <c r="C299" s="7" t="s">
        <v>23</v>
      </c>
      <c r="D299" s="10">
        <v>1475</v>
      </c>
      <c r="E299" s="7" t="s">
        <v>69</v>
      </c>
      <c r="F299" t="s">
        <v>10</v>
      </c>
      <c r="G299" s="10">
        <v>47200</v>
      </c>
      <c r="H299" s="32">
        <f>IF(F299="USD",VLOOKUP(A299,'FOREX CONV'!$A$2:$F$871,2,FALSE),IF(F299="GBP",VLOOKUP(A299,'FOREX CONV'!$A$2:$F$871,3,FALSE),IF(F299="EUR",VLOOKUP(A299,'FOREX CONV'!$A$2:$F$871,4,FALSE),IF(F299="YEN",VLOOKUP(A299,'FOREX CONV'!$A$2:$F$871,5,FALSE),1))))</f>
        <v>60.436</v>
      </c>
      <c r="I299" s="33">
        <f t="shared" si="4"/>
        <v>2852579.2</v>
      </c>
      <c r="J299" t="str">
        <f>VLOOKUP(C299,'REGION CLASSIFICATION'!$A$2:$B$67,2,FALSE)</f>
        <v>MENA</v>
      </c>
    </row>
    <row r="300" spans="1:10" ht="15" customHeight="1" x14ac:dyDescent="0.35">
      <c r="A300" s="13">
        <v>42035</v>
      </c>
      <c r="B300" s="2" t="s">
        <v>15</v>
      </c>
      <c r="C300" s="7" t="s">
        <v>53</v>
      </c>
      <c r="D300" s="10">
        <v>1000</v>
      </c>
      <c r="E300" s="7" t="s">
        <v>69</v>
      </c>
      <c r="F300" t="s">
        <v>10</v>
      </c>
      <c r="G300" s="10">
        <v>48000</v>
      </c>
      <c r="H300" s="32">
        <f>IF(F300="USD",VLOOKUP(A300,'FOREX CONV'!$A$2:$F$871,2,FALSE),IF(F300="GBP",VLOOKUP(A300,'FOREX CONV'!$A$2:$F$871,3,FALSE),IF(F300="EUR",VLOOKUP(A300,'FOREX CONV'!$A$2:$F$871,4,FALSE),IF(F300="YEN",VLOOKUP(A300,'FOREX CONV'!$A$2:$F$871,5,FALSE),1))))</f>
        <v>61.7575</v>
      </c>
      <c r="I300" s="33">
        <f t="shared" si="4"/>
        <v>2964360</v>
      </c>
      <c r="J300" t="str">
        <f>VLOOKUP(C300,'REGION CLASSIFICATION'!$A$2:$B$67,2,FALSE)</f>
        <v>EU</v>
      </c>
    </row>
    <row r="301" spans="1:10" ht="15" customHeight="1" x14ac:dyDescent="0.35">
      <c r="A301" s="13">
        <v>41843</v>
      </c>
      <c r="B301" s="2" t="s">
        <v>13</v>
      </c>
      <c r="C301" s="7" t="s">
        <v>55</v>
      </c>
      <c r="D301" s="7">
        <v>300</v>
      </c>
      <c r="E301" s="7" t="s">
        <v>9</v>
      </c>
      <c r="F301" t="s">
        <v>10</v>
      </c>
      <c r="G301" s="10">
        <v>48000</v>
      </c>
      <c r="H301" s="32">
        <f>IF(F301="USD",VLOOKUP(A301,'FOREX CONV'!$A$2:$F$871,2,FALSE),IF(F301="GBP",VLOOKUP(A301,'FOREX CONV'!$A$2:$F$871,3,FALSE),IF(F301="EUR",VLOOKUP(A301,'FOREX CONV'!$A$2:$F$871,4,FALSE),IF(F301="YEN",VLOOKUP(A301,'FOREX CONV'!$A$2:$F$871,5,FALSE),1))))</f>
        <v>60.183</v>
      </c>
      <c r="I301" s="33">
        <f t="shared" si="4"/>
        <v>2888784</v>
      </c>
      <c r="J301" t="str">
        <f>VLOOKUP(C301,'REGION CLASSIFICATION'!$A$2:$B$67,2,FALSE)</f>
        <v>EU</v>
      </c>
    </row>
    <row r="302" spans="1:10" ht="15" customHeight="1" x14ac:dyDescent="0.35">
      <c r="A302" s="13">
        <v>42014</v>
      </c>
      <c r="B302" s="2" t="s">
        <v>13</v>
      </c>
      <c r="C302" s="7" t="s">
        <v>55</v>
      </c>
      <c r="D302" s="8">
        <v>300</v>
      </c>
      <c r="E302" s="7" t="s">
        <v>9</v>
      </c>
      <c r="F302" t="s">
        <v>10</v>
      </c>
      <c r="G302" s="9">
        <v>48000</v>
      </c>
      <c r="H302" s="32">
        <f>IF(F302="USD",VLOOKUP(A302,'FOREX CONV'!$A$2:$F$871,2,FALSE),IF(F302="GBP",VLOOKUP(A302,'FOREX CONV'!$A$2:$F$871,3,FALSE),IF(F302="EUR",VLOOKUP(A302,'FOREX CONV'!$A$2:$F$871,4,FALSE),IF(F302="YEN",VLOOKUP(A302,'FOREX CONV'!$A$2:$F$871,5,FALSE),1))))</f>
        <v>65.554000000000002</v>
      </c>
      <c r="I302" s="33">
        <f t="shared" si="4"/>
        <v>3146592</v>
      </c>
      <c r="J302" t="str">
        <f>VLOOKUP(C302,'REGION CLASSIFICATION'!$A$2:$B$67,2,FALSE)</f>
        <v>EU</v>
      </c>
    </row>
    <row r="303" spans="1:10" ht="15" customHeight="1" x14ac:dyDescent="0.35">
      <c r="A303" s="13">
        <v>41794</v>
      </c>
      <c r="B303" s="2" t="s">
        <v>11</v>
      </c>
      <c r="C303" s="7" t="s">
        <v>33</v>
      </c>
      <c r="D303" s="7">
        <v>1</v>
      </c>
      <c r="E303" s="7" t="s">
        <v>69</v>
      </c>
      <c r="F303" s="7" t="s">
        <v>72</v>
      </c>
      <c r="G303" s="10">
        <v>48000</v>
      </c>
      <c r="H303" s="32">
        <f>IF(F303="USD",VLOOKUP(A303,'FOREX CONV'!$A$2:$F$871,2,FALSE),IF(F303="GBP",VLOOKUP(A303,'FOREX CONV'!$A$2:$F$871,3,FALSE),IF(F303="EUR",VLOOKUP(A303,'FOREX CONV'!$A$2:$F$871,4,FALSE),IF(F303="YEN",VLOOKUP(A303,'FOREX CONV'!$A$2:$F$871,5,FALSE),1))))</f>
        <v>1</v>
      </c>
      <c r="I303" s="33">
        <f t="shared" si="4"/>
        <v>48000</v>
      </c>
      <c r="J303" t="str">
        <f>VLOOKUP(C303,'REGION CLASSIFICATION'!$A$2:$B$67,2,FALSE)</f>
        <v>INDIA</v>
      </c>
    </row>
    <row r="304" spans="1:10" ht="15" customHeight="1" x14ac:dyDescent="0.35">
      <c r="A304" s="13">
        <v>42023</v>
      </c>
      <c r="B304" s="2" t="s">
        <v>13</v>
      </c>
      <c r="C304" s="7" t="s">
        <v>33</v>
      </c>
      <c r="D304" s="7">
        <v>5</v>
      </c>
      <c r="E304" s="7" t="s">
        <v>69</v>
      </c>
      <c r="F304" s="7" t="s">
        <v>72</v>
      </c>
      <c r="G304" s="10">
        <v>48708</v>
      </c>
      <c r="H304" s="32">
        <f>IF(F304="USD",VLOOKUP(A304,'FOREX CONV'!$A$2:$F$871,2,FALSE),IF(F304="GBP",VLOOKUP(A304,'FOREX CONV'!$A$2:$F$871,3,FALSE),IF(F304="EUR",VLOOKUP(A304,'FOREX CONV'!$A$2:$F$871,4,FALSE),IF(F304="YEN",VLOOKUP(A304,'FOREX CONV'!$A$2:$F$871,5,FALSE),1))))</f>
        <v>1</v>
      </c>
      <c r="I304" s="33">
        <f t="shared" si="4"/>
        <v>48708</v>
      </c>
      <c r="J304" t="str">
        <f>VLOOKUP(C304,'REGION CLASSIFICATION'!$A$2:$B$67,2,FALSE)</f>
        <v>INDIA</v>
      </c>
    </row>
    <row r="305" spans="1:10" ht="15" customHeight="1" x14ac:dyDescent="0.35">
      <c r="A305" s="13">
        <v>41820</v>
      </c>
      <c r="B305" s="2" t="s">
        <v>13</v>
      </c>
      <c r="C305" s="7" t="s">
        <v>33</v>
      </c>
      <c r="D305" s="7">
        <v>5</v>
      </c>
      <c r="E305" s="7" t="s">
        <v>69</v>
      </c>
      <c r="F305" s="7" t="s">
        <v>72</v>
      </c>
      <c r="G305" s="10">
        <v>48708</v>
      </c>
      <c r="H305" s="32">
        <f>IF(F305="USD",VLOOKUP(A305,'FOREX CONV'!$A$2:$F$871,2,FALSE),IF(F305="GBP",VLOOKUP(A305,'FOREX CONV'!$A$2:$F$871,3,FALSE),IF(F305="EUR",VLOOKUP(A305,'FOREX CONV'!$A$2:$F$871,4,FALSE),IF(F305="YEN",VLOOKUP(A305,'FOREX CONV'!$A$2:$F$871,5,FALSE),1))))</f>
        <v>1</v>
      </c>
      <c r="I305" s="33">
        <f t="shared" si="4"/>
        <v>48708</v>
      </c>
      <c r="J305" t="str">
        <f>VLOOKUP(C305,'REGION CLASSIFICATION'!$A$2:$B$67,2,FALSE)</f>
        <v>INDIA</v>
      </c>
    </row>
    <row r="306" spans="1:10" ht="15" customHeight="1" x14ac:dyDescent="0.35">
      <c r="A306" s="13">
        <v>42014</v>
      </c>
      <c r="B306" s="2" t="s">
        <v>13</v>
      </c>
      <c r="C306" s="7" t="s">
        <v>33</v>
      </c>
      <c r="D306" s="8">
        <v>5</v>
      </c>
      <c r="E306" s="7" t="s">
        <v>9</v>
      </c>
      <c r="F306" s="7" t="s">
        <v>34</v>
      </c>
      <c r="G306" s="9">
        <v>48708</v>
      </c>
      <c r="H306" s="32">
        <f>IF(F306="USD",VLOOKUP(A306,'FOREX CONV'!$A$2:$F$871,2,FALSE),IF(F306="GBP",VLOOKUP(A306,'FOREX CONV'!$A$2:$F$871,3,FALSE),IF(F306="EUR",VLOOKUP(A306,'FOREX CONV'!$A$2:$F$871,4,FALSE),IF(F306="YEN",VLOOKUP(A306,'FOREX CONV'!$A$2:$F$871,5,FALSE),1))))</f>
        <v>1</v>
      </c>
      <c r="I306" s="33">
        <f t="shared" si="4"/>
        <v>48708</v>
      </c>
      <c r="J306" t="str">
        <f>VLOOKUP(C306,'REGION CLASSIFICATION'!$A$2:$B$67,2,FALSE)</f>
        <v>INDIA</v>
      </c>
    </row>
    <row r="307" spans="1:10" ht="15" customHeight="1" x14ac:dyDescent="0.35">
      <c r="A307" s="13">
        <v>41923</v>
      </c>
      <c r="B307" s="2" t="s">
        <v>7</v>
      </c>
      <c r="C307" s="7" t="s">
        <v>23</v>
      </c>
      <c r="D307" s="10">
        <v>1525</v>
      </c>
      <c r="E307" s="7" t="s">
        <v>69</v>
      </c>
      <c r="F307" t="s">
        <v>10</v>
      </c>
      <c r="G307" s="10">
        <v>48800</v>
      </c>
      <c r="H307" s="32">
        <f>IF(F307="USD",VLOOKUP(A307,'FOREX CONV'!$A$2:$F$871,2,FALSE),IF(F307="GBP",VLOOKUP(A307,'FOREX CONV'!$A$2:$F$871,3,FALSE),IF(F307="EUR",VLOOKUP(A307,'FOREX CONV'!$A$2:$F$871,4,FALSE),IF(F307="YEN",VLOOKUP(A307,'FOREX CONV'!$A$2:$F$871,5,FALSE),1))))</f>
        <v>61.451300000000003</v>
      </c>
      <c r="I307" s="33">
        <f t="shared" si="4"/>
        <v>2998823.44</v>
      </c>
      <c r="J307" t="str">
        <f>VLOOKUP(C307,'REGION CLASSIFICATION'!$A$2:$B$67,2,FALSE)</f>
        <v>MENA</v>
      </c>
    </row>
    <row r="308" spans="1:10" ht="15" customHeight="1" x14ac:dyDescent="0.35">
      <c r="A308" s="13">
        <v>42014</v>
      </c>
      <c r="B308" s="2" t="s">
        <v>7</v>
      </c>
      <c r="C308" s="7" t="s">
        <v>33</v>
      </c>
      <c r="D308" s="7">
        <v>25</v>
      </c>
      <c r="E308" s="7" t="s">
        <v>9</v>
      </c>
      <c r="F308" s="7" t="s">
        <v>34</v>
      </c>
      <c r="G308" s="10">
        <v>49860</v>
      </c>
      <c r="H308" s="32">
        <f>IF(F308="USD",VLOOKUP(A308,'FOREX CONV'!$A$2:$F$871,2,FALSE),IF(F308="GBP",VLOOKUP(A308,'FOREX CONV'!$A$2:$F$871,3,FALSE),IF(F308="EUR",VLOOKUP(A308,'FOREX CONV'!$A$2:$F$871,4,FALSE),IF(F308="YEN",VLOOKUP(A308,'FOREX CONV'!$A$2:$F$871,5,FALSE),1))))</f>
        <v>1</v>
      </c>
      <c r="I308" s="33">
        <f t="shared" si="4"/>
        <v>49860</v>
      </c>
      <c r="J308" t="str">
        <f>VLOOKUP(C308,'REGION CLASSIFICATION'!$A$2:$B$67,2,FALSE)</f>
        <v>INDIA</v>
      </c>
    </row>
    <row r="309" spans="1:10" ht="15" customHeight="1" x14ac:dyDescent="0.35">
      <c r="A309" s="13">
        <v>42014</v>
      </c>
      <c r="B309" s="2" t="s">
        <v>7</v>
      </c>
      <c r="C309" s="7" t="s">
        <v>33</v>
      </c>
      <c r="D309" s="7">
        <v>25</v>
      </c>
      <c r="E309" s="7" t="s">
        <v>69</v>
      </c>
      <c r="F309" s="7" t="s">
        <v>72</v>
      </c>
      <c r="G309" s="10">
        <v>51717</v>
      </c>
      <c r="H309" s="32">
        <f>IF(F309="USD",VLOOKUP(A309,'FOREX CONV'!$A$2:$F$871,2,FALSE),IF(F309="GBP",VLOOKUP(A309,'FOREX CONV'!$A$2:$F$871,3,FALSE),IF(F309="EUR",VLOOKUP(A309,'FOREX CONV'!$A$2:$F$871,4,FALSE),IF(F309="YEN",VLOOKUP(A309,'FOREX CONV'!$A$2:$F$871,5,FALSE),1))))</f>
        <v>1</v>
      </c>
      <c r="I309" s="33">
        <f t="shared" si="4"/>
        <v>51717</v>
      </c>
      <c r="J309" t="str">
        <f>VLOOKUP(C309,'REGION CLASSIFICATION'!$A$2:$B$67,2,FALSE)</f>
        <v>INDIA</v>
      </c>
    </row>
    <row r="310" spans="1:10" ht="15" customHeight="1" x14ac:dyDescent="0.35">
      <c r="A310" s="13">
        <v>42014</v>
      </c>
      <c r="B310" s="2" t="s">
        <v>7</v>
      </c>
      <c r="C310" s="7" t="s">
        <v>33</v>
      </c>
      <c r="D310" s="7">
        <v>25</v>
      </c>
      <c r="E310" s="7" t="s">
        <v>69</v>
      </c>
      <c r="F310" s="7" t="s">
        <v>72</v>
      </c>
      <c r="G310" s="10">
        <v>51967</v>
      </c>
      <c r="H310" s="32">
        <f>IF(F310="USD",VLOOKUP(A310,'FOREX CONV'!$A$2:$F$871,2,FALSE),IF(F310="GBP",VLOOKUP(A310,'FOREX CONV'!$A$2:$F$871,3,FALSE),IF(F310="EUR",VLOOKUP(A310,'FOREX CONV'!$A$2:$F$871,4,FALSE),IF(F310="YEN",VLOOKUP(A310,'FOREX CONV'!$A$2:$F$871,5,FALSE),1))))</f>
        <v>1</v>
      </c>
      <c r="I310" s="33">
        <f t="shared" si="4"/>
        <v>51967</v>
      </c>
      <c r="J310" t="str">
        <f>VLOOKUP(C310,'REGION CLASSIFICATION'!$A$2:$B$67,2,FALSE)</f>
        <v>INDIA</v>
      </c>
    </row>
    <row r="311" spans="1:10" ht="15" customHeight="1" x14ac:dyDescent="0.35">
      <c r="A311" s="13">
        <v>42136</v>
      </c>
      <c r="B311" s="2" t="s">
        <v>7</v>
      </c>
      <c r="C311" s="7" t="s">
        <v>33</v>
      </c>
      <c r="D311" s="7">
        <v>25</v>
      </c>
      <c r="E311" s="7" t="s">
        <v>69</v>
      </c>
      <c r="F311" s="7" t="s">
        <v>72</v>
      </c>
      <c r="G311" s="10">
        <v>51967</v>
      </c>
      <c r="H311" s="32">
        <f>IF(F311="USD",VLOOKUP(A311,'FOREX CONV'!$A$2:$F$871,2,FALSE),IF(F311="GBP",VLOOKUP(A311,'FOREX CONV'!$A$2:$F$871,3,FALSE),IF(F311="EUR",VLOOKUP(A311,'FOREX CONV'!$A$2:$F$871,4,FALSE),IF(F311="YEN",VLOOKUP(A311,'FOREX CONV'!$A$2:$F$871,5,FALSE),1))))</f>
        <v>1</v>
      </c>
      <c r="I311" s="33">
        <f t="shared" si="4"/>
        <v>51967</v>
      </c>
      <c r="J311" t="str">
        <f>VLOOKUP(C311,'REGION CLASSIFICATION'!$A$2:$B$67,2,FALSE)</f>
        <v>INDIA</v>
      </c>
    </row>
    <row r="312" spans="1:10" ht="15" customHeight="1" x14ac:dyDescent="0.35">
      <c r="A312" s="13">
        <v>41838</v>
      </c>
      <c r="B312" s="2" t="s">
        <v>25</v>
      </c>
      <c r="C312" s="7" t="s">
        <v>32</v>
      </c>
      <c r="D312" s="7">
        <v>467</v>
      </c>
      <c r="E312" s="7" t="s">
        <v>69</v>
      </c>
      <c r="F312" t="s">
        <v>10</v>
      </c>
      <c r="G312" s="10">
        <v>52771</v>
      </c>
      <c r="H312" s="32">
        <f>IF(F312="USD",VLOOKUP(A312,'FOREX CONV'!$A$2:$F$871,2,FALSE),IF(F312="GBP",VLOOKUP(A312,'FOREX CONV'!$A$2:$F$871,3,FALSE),IF(F312="EUR",VLOOKUP(A312,'FOREX CONV'!$A$2:$F$871,4,FALSE),IF(F312="YEN",VLOOKUP(A312,'FOREX CONV'!$A$2:$F$871,5,FALSE),1))))</f>
        <v>60.33</v>
      </c>
      <c r="I312" s="33">
        <f t="shared" si="4"/>
        <v>3183674.4299999997</v>
      </c>
      <c r="J312" t="str">
        <f>VLOOKUP(C312,'REGION CLASSIFICATION'!$A$2:$B$67,2,FALSE)</f>
        <v>EU</v>
      </c>
    </row>
    <row r="313" spans="1:10" ht="15" customHeight="1" x14ac:dyDescent="0.35">
      <c r="A313" s="13">
        <v>41899</v>
      </c>
      <c r="B313" s="2" t="s">
        <v>15</v>
      </c>
      <c r="C313" s="7" t="s">
        <v>55</v>
      </c>
      <c r="D313" s="10">
        <v>1070</v>
      </c>
      <c r="E313" s="7" t="s">
        <v>69</v>
      </c>
      <c r="F313" t="s">
        <v>10</v>
      </c>
      <c r="G313" s="10">
        <v>53500</v>
      </c>
      <c r="H313" s="32">
        <f>IF(F313="USD",VLOOKUP(A313,'FOREX CONV'!$A$2:$F$871,2,FALSE),IF(F313="GBP",VLOOKUP(A313,'FOREX CONV'!$A$2:$F$871,3,FALSE),IF(F313="EUR",VLOOKUP(A313,'FOREX CONV'!$A$2:$F$871,4,FALSE),IF(F313="YEN",VLOOKUP(A313,'FOREX CONV'!$A$2:$F$871,5,FALSE),1))))</f>
        <v>60.954000000000001</v>
      </c>
      <c r="I313" s="33">
        <f t="shared" si="4"/>
        <v>3261039</v>
      </c>
      <c r="J313" t="str">
        <f>VLOOKUP(C313,'REGION CLASSIFICATION'!$A$2:$B$67,2,FALSE)</f>
        <v>EU</v>
      </c>
    </row>
    <row r="314" spans="1:10" ht="15" customHeight="1" x14ac:dyDescent="0.35">
      <c r="A314" s="13">
        <v>41904</v>
      </c>
      <c r="B314" s="2" t="s">
        <v>25</v>
      </c>
      <c r="C314" s="7" t="s">
        <v>32</v>
      </c>
      <c r="D314" s="7">
        <v>414</v>
      </c>
      <c r="E314" s="7" t="s">
        <v>69</v>
      </c>
      <c r="F314" t="s">
        <v>10</v>
      </c>
      <c r="G314" s="10">
        <v>57960</v>
      </c>
      <c r="H314" s="32">
        <f>IF(F314="USD",VLOOKUP(A314,'FOREX CONV'!$A$2:$F$871,2,FALSE),IF(F314="GBP",VLOOKUP(A314,'FOREX CONV'!$A$2:$F$871,3,FALSE),IF(F314="EUR",VLOOKUP(A314,'FOREX CONV'!$A$2:$F$871,4,FALSE),IF(F314="YEN",VLOOKUP(A314,'FOREX CONV'!$A$2:$F$871,5,FALSE),1))))</f>
        <v>60.787500000000001</v>
      </c>
      <c r="I314" s="33">
        <f t="shared" si="4"/>
        <v>3523243.5</v>
      </c>
      <c r="J314" t="str">
        <f>VLOOKUP(C314,'REGION CLASSIFICATION'!$A$2:$B$67,2,FALSE)</f>
        <v>EU</v>
      </c>
    </row>
    <row r="315" spans="1:10" ht="15" customHeight="1" x14ac:dyDescent="0.35">
      <c r="A315" s="13">
        <v>41929</v>
      </c>
      <c r="B315" s="2" t="s">
        <v>25</v>
      </c>
      <c r="C315" s="7" t="s">
        <v>65</v>
      </c>
      <c r="D315" s="7">
        <v>530</v>
      </c>
      <c r="E315" s="7" t="s">
        <v>69</v>
      </c>
      <c r="F315" t="s">
        <v>10</v>
      </c>
      <c r="G315" s="10">
        <v>59625</v>
      </c>
      <c r="H315" s="32">
        <f>IF(F315="USD",VLOOKUP(A315,'FOREX CONV'!$A$2:$F$871,2,FALSE),IF(F315="GBP",VLOOKUP(A315,'FOREX CONV'!$A$2:$F$871,3,FALSE),IF(F315="EUR",VLOOKUP(A315,'FOREX CONV'!$A$2:$F$871,4,FALSE),IF(F315="YEN",VLOOKUP(A315,'FOREX CONV'!$A$2:$F$871,5,FALSE),1))))</f>
        <v>61.616500000000002</v>
      </c>
      <c r="I315" s="33">
        <f t="shared" si="4"/>
        <v>3673883.8125</v>
      </c>
      <c r="J315" t="str">
        <f>VLOOKUP(C315,'REGION CLASSIFICATION'!$A$2:$B$67,2,FALSE)</f>
        <v>NORTH AMERICA</v>
      </c>
    </row>
    <row r="316" spans="1:10" ht="15" customHeight="1" x14ac:dyDescent="0.35">
      <c r="A316" s="13">
        <v>41941</v>
      </c>
      <c r="B316" s="2" t="s">
        <v>25</v>
      </c>
      <c r="C316" s="7" t="s">
        <v>43</v>
      </c>
      <c r="D316" s="7">
        <v>529</v>
      </c>
      <c r="E316" s="7" t="s">
        <v>69</v>
      </c>
      <c r="F316" t="s">
        <v>10</v>
      </c>
      <c r="G316" s="10">
        <v>59777</v>
      </c>
      <c r="H316" s="32">
        <f>IF(F316="USD",VLOOKUP(A316,'FOREX CONV'!$A$2:$F$871,2,FALSE),IF(F316="GBP",VLOOKUP(A316,'FOREX CONV'!$A$2:$F$871,3,FALSE),IF(F316="EUR",VLOOKUP(A316,'FOREX CONV'!$A$2:$F$871,4,FALSE),IF(F316="YEN",VLOOKUP(A316,'FOREX CONV'!$A$2:$F$871,5,FALSE),1))))</f>
        <v>61.317500000000003</v>
      </c>
      <c r="I316" s="33">
        <f t="shared" si="4"/>
        <v>3665376.1975000002</v>
      </c>
      <c r="J316" t="str">
        <f>VLOOKUP(C316,'REGION CLASSIFICATION'!$A$2:$B$67,2,FALSE)</f>
        <v>EU</v>
      </c>
    </row>
    <row r="317" spans="1:10" ht="15" customHeight="1" x14ac:dyDescent="0.35">
      <c r="A317" s="13">
        <v>42014</v>
      </c>
      <c r="B317" s="2" t="s">
        <v>25</v>
      </c>
      <c r="C317" s="7" t="s">
        <v>32</v>
      </c>
      <c r="D317" s="8">
        <v>539</v>
      </c>
      <c r="E317" s="7" t="s">
        <v>9</v>
      </c>
      <c r="F317" t="s">
        <v>10</v>
      </c>
      <c r="G317" s="9">
        <v>60907</v>
      </c>
      <c r="H317" s="32">
        <f>IF(F317="USD",VLOOKUP(A317,'FOREX CONV'!$A$2:$F$871,2,FALSE),IF(F317="GBP",VLOOKUP(A317,'FOREX CONV'!$A$2:$F$871,3,FALSE),IF(F317="EUR",VLOOKUP(A317,'FOREX CONV'!$A$2:$F$871,4,FALSE),IF(F317="YEN",VLOOKUP(A317,'FOREX CONV'!$A$2:$F$871,5,FALSE),1))))</f>
        <v>65.554000000000002</v>
      </c>
      <c r="I317" s="33">
        <f t="shared" si="4"/>
        <v>3992697.4780000001</v>
      </c>
      <c r="J317" t="str">
        <f>VLOOKUP(C317,'REGION CLASSIFICATION'!$A$2:$B$67,2,FALSE)</f>
        <v>EU</v>
      </c>
    </row>
    <row r="318" spans="1:10" ht="15" customHeight="1" x14ac:dyDescent="0.35">
      <c r="A318" s="13">
        <v>42033</v>
      </c>
      <c r="B318" s="2" t="s">
        <v>25</v>
      </c>
      <c r="C318" s="7" t="s">
        <v>65</v>
      </c>
      <c r="D318" s="7">
        <v>547</v>
      </c>
      <c r="E318" s="7" t="s">
        <v>69</v>
      </c>
      <c r="F318" t="s">
        <v>10</v>
      </c>
      <c r="G318" s="10">
        <v>61537.5</v>
      </c>
      <c r="H318" s="32">
        <f>IF(F318="USD",VLOOKUP(A318,'FOREX CONV'!$A$2:$F$871,2,FALSE),IF(F318="GBP",VLOOKUP(A318,'FOREX CONV'!$A$2:$F$871,3,FALSE),IF(F318="EUR",VLOOKUP(A318,'FOREX CONV'!$A$2:$F$871,4,FALSE),IF(F318="YEN",VLOOKUP(A318,'FOREX CONV'!$A$2:$F$871,5,FALSE),1))))</f>
        <v>61.4998</v>
      </c>
      <c r="I318" s="33">
        <f t="shared" si="4"/>
        <v>3784543.9424999999</v>
      </c>
      <c r="J318" t="str">
        <f>VLOOKUP(C318,'REGION CLASSIFICATION'!$A$2:$B$67,2,FALSE)</f>
        <v>NORTH AMERICA</v>
      </c>
    </row>
    <row r="319" spans="1:10" ht="15" customHeight="1" x14ac:dyDescent="0.35">
      <c r="A319" s="13">
        <v>42011</v>
      </c>
      <c r="B319" s="2" t="s">
        <v>13</v>
      </c>
      <c r="C319" s="7" t="s">
        <v>53</v>
      </c>
      <c r="D319" s="7">
        <v>500</v>
      </c>
      <c r="E319" s="7" t="s">
        <v>69</v>
      </c>
      <c r="F319" t="s">
        <v>10</v>
      </c>
      <c r="G319" s="10">
        <v>62500</v>
      </c>
      <c r="H319" s="32">
        <f>IF(F319="USD",VLOOKUP(A319,'FOREX CONV'!$A$2:$F$871,2,FALSE),IF(F319="GBP",VLOOKUP(A319,'FOREX CONV'!$A$2:$F$871,3,FALSE),IF(F319="EUR",VLOOKUP(A319,'FOREX CONV'!$A$2:$F$871,4,FALSE),IF(F319="YEN",VLOOKUP(A319,'FOREX CONV'!$A$2:$F$871,5,FALSE),1))))</f>
        <v>63.622300000000003</v>
      </c>
      <c r="I319" s="33">
        <f t="shared" si="4"/>
        <v>3976393.75</v>
      </c>
      <c r="J319" t="str">
        <f>VLOOKUP(C319,'REGION CLASSIFICATION'!$A$2:$B$67,2,FALSE)</f>
        <v>EU</v>
      </c>
    </row>
    <row r="320" spans="1:10" ht="15" customHeight="1" x14ac:dyDescent="0.35">
      <c r="A320" s="13">
        <v>41790</v>
      </c>
      <c r="B320" s="2" t="s">
        <v>25</v>
      </c>
      <c r="C320" s="7" t="s">
        <v>32</v>
      </c>
      <c r="D320" s="7">
        <v>555</v>
      </c>
      <c r="E320" s="7" t="s">
        <v>69</v>
      </c>
      <c r="F320" t="s">
        <v>10</v>
      </c>
      <c r="G320" s="10">
        <v>62715</v>
      </c>
      <c r="H320" s="32">
        <f>IF(F320="USD",VLOOKUP(A320,'FOREX CONV'!$A$2:$F$871,2,FALSE),IF(F320="GBP",VLOOKUP(A320,'FOREX CONV'!$A$2:$F$871,3,FALSE),IF(F320="EUR",VLOOKUP(A320,'FOREX CONV'!$A$2:$F$871,4,FALSE),IF(F320="YEN",VLOOKUP(A320,'FOREX CONV'!$A$2:$F$871,5,FALSE),1))))</f>
        <v>59.033499999999997</v>
      </c>
      <c r="I320" s="33">
        <f t="shared" si="4"/>
        <v>3702285.9524999997</v>
      </c>
      <c r="J320" t="str">
        <f>VLOOKUP(C320,'REGION CLASSIFICATION'!$A$2:$B$67,2,FALSE)</f>
        <v>EU</v>
      </c>
    </row>
    <row r="321" spans="1:10" ht="15" customHeight="1" x14ac:dyDescent="0.35">
      <c r="A321" s="13">
        <v>42035</v>
      </c>
      <c r="B321" s="2" t="s">
        <v>13</v>
      </c>
      <c r="C321" s="7" t="s">
        <v>55</v>
      </c>
      <c r="D321" s="7">
        <v>380</v>
      </c>
      <c r="E321" s="7" t="s">
        <v>69</v>
      </c>
      <c r="F321" t="s">
        <v>10</v>
      </c>
      <c r="G321" s="10">
        <v>64600</v>
      </c>
      <c r="H321" s="32">
        <f>IF(F321="USD",VLOOKUP(A321,'FOREX CONV'!$A$2:$F$871,2,FALSE),IF(F321="GBP",VLOOKUP(A321,'FOREX CONV'!$A$2:$F$871,3,FALSE),IF(F321="EUR",VLOOKUP(A321,'FOREX CONV'!$A$2:$F$871,4,FALSE),IF(F321="YEN",VLOOKUP(A321,'FOREX CONV'!$A$2:$F$871,5,FALSE),1))))</f>
        <v>61.7575</v>
      </c>
      <c r="I321" s="33">
        <f t="shared" si="4"/>
        <v>3989534.5</v>
      </c>
      <c r="J321" t="str">
        <f>VLOOKUP(C321,'REGION CLASSIFICATION'!$A$2:$B$67,2,FALSE)</f>
        <v>EU</v>
      </c>
    </row>
    <row r="322" spans="1:10" ht="15" customHeight="1" x14ac:dyDescent="0.35">
      <c r="A322" s="13">
        <v>41759</v>
      </c>
      <c r="B322" s="2" t="s">
        <v>25</v>
      </c>
      <c r="C322" s="7" t="s">
        <v>29</v>
      </c>
      <c r="D322" s="7">
        <v>500</v>
      </c>
      <c r="E322" s="7" t="s">
        <v>69</v>
      </c>
      <c r="F322" t="s">
        <v>10</v>
      </c>
      <c r="G322" s="10">
        <v>65000</v>
      </c>
      <c r="H322" s="32">
        <f>IF(F322="USD",VLOOKUP(A322,'FOREX CONV'!$A$2:$F$871,2,FALSE),IF(F322="GBP",VLOOKUP(A322,'FOREX CONV'!$A$2:$F$871,3,FALSE),IF(F322="EUR",VLOOKUP(A322,'FOREX CONV'!$A$2:$F$871,4,FALSE),IF(F322="YEN",VLOOKUP(A322,'FOREX CONV'!$A$2:$F$871,5,FALSE),1))))</f>
        <v>60.337499999999999</v>
      </c>
      <c r="I322" s="33">
        <f t="shared" si="4"/>
        <v>3921937.5</v>
      </c>
      <c r="J322" t="str">
        <f>VLOOKUP(C322,'REGION CLASSIFICATION'!$A$2:$B$67,2,FALSE)</f>
        <v>EU</v>
      </c>
    </row>
    <row r="323" spans="1:10" ht="15" customHeight="1" x14ac:dyDescent="0.35">
      <c r="A323" s="13">
        <v>41803</v>
      </c>
      <c r="B323" s="2" t="s">
        <v>25</v>
      </c>
      <c r="C323" s="7" t="s">
        <v>33</v>
      </c>
      <c r="D323" s="7">
        <v>5</v>
      </c>
      <c r="E323" s="7" t="s">
        <v>69</v>
      </c>
      <c r="F323" s="7" t="s">
        <v>72</v>
      </c>
      <c r="G323" s="10">
        <v>68427</v>
      </c>
      <c r="H323" s="32">
        <f>IF(F323="USD",VLOOKUP(A323,'FOREX CONV'!$A$2:$F$871,2,FALSE),IF(F323="GBP",VLOOKUP(A323,'FOREX CONV'!$A$2:$F$871,3,FALSE),IF(F323="EUR",VLOOKUP(A323,'FOREX CONV'!$A$2:$F$871,4,FALSE),IF(F323="YEN",VLOOKUP(A323,'FOREX CONV'!$A$2:$F$871,5,FALSE),1))))</f>
        <v>1</v>
      </c>
      <c r="I323" s="33">
        <f t="shared" ref="I323:I386" si="5">G323*H323</f>
        <v>68427</v>
      </c>
      <c r="J323" t="str">
        <f>VLOOKUP(C323,'REGION CLASSIFICATION'!$A$2:$B$67,2,FALSE)</f>
        <v>INDIA</v>
      </c>
    </row>
    <row r="324" spans="1:10" ht="15" customHeight="1" x14ac:dyDescent="0.35">
      <c r="A324" s="13">
        <v>41790</v>
      </c>
      <c r="B324" s="2" t="s">
        <v>13</v>
      </c>
      <c r="C324" s="7" t="s">
        <v>33</v>
      </c>
      <c r="D324" s="7">
        <v>5</v>
      </c>
      <c r="E324" s="7" t="s">
        <v>69</v>
      </c>
      <c r="F324" s="7" t="s">
        <v>72</v>
      </c>
      <c r="G324" s="10">
        <v>68764</v>
      </c>
      <c r="H324" s="32">
        <f>IF(F324="USD",VLOOKUP(A324,'FOREX CONV'!$A$2:$F$871,2,FALSE),IF(F324="GBP",VLOOKUP(A324,'FOREX CONV'!$A$2:$F$871,3,FALSE),IF(F324="EUR",VLOOKUP(A324,'FOREX CONV'!$A$2:$F$871,4,FALSE),IF(F324="YEN",VLOOKUP(A324,'FOREX CONV'!$A$2:$F$871,5,FALSE),1))))</f>
        <v>1</v>
      </c>
      <c r="I324" s="33">
        <f t="shared" si="5"/>
        <v>68764</v>
      </c>
      <c r="J324" t="str">
        <f>VLOOKUP(C324,'REGION CLASSIFICATION'!$A$2:$B$67,2,FALSE)</f>
        <v>INDIA</v>
      </c>
    </row>
    <row r="325" spans="1:10" ht="15" customHeight="1" x14ac:dyDescent="0.35">
      <c r="A325" s="13">
        <v>41851</v>
      </c>
      <c r="B325" s="2" t="s">
        <v>15</v>
      </c>
      <c r="C325" s="7" t="s">
        <v>36</v>
      </c>
      <c r="D325" s="10">
        <v>1400</v>
      </c>
      <c r="E325" s="7" t="s">
        <v>69</v>
      </c>
      <c r="F325" t="s">
        <v>10</v>
      </c>
      <c r="G325" s="10">
        <v>70000</v>
      </c>
      <c r="H325" s="32">
        <f>IF(F325="USD",VLOOKUP(A325,'FOREX CONV'!$A$2:$F$871,2,FALSE),IF(F325="GBP",VLOOKUP(A325,'FOREX CONV'!$A$2:$F$871,3,FALSE),IF(F325="EUR",VLOOKUP(A325,'FOREX CONV'!$A$2:$F$871,4,FALSE),IF(F325="YEN",VLOOKUP(A325,'FOREX CONV'!$A$2:$F$871,5,FALSE),1))))</f>
        <v>60.246000000000002</v>
      </c>
      <c r="I325" s="33">
        <f t="shared" si="5"/>
        <v>4217220</v>
      </c>
      <c r="J325" t="str">
        <f>VLOOKUP(C325,'REGION CLASSIFICATION'!$A$2:$B$67,2,FALSE)</f>
        <v>EU</v>
      </c>
    </row>
    <row r="326" spans="1:10" ht="15" customHeight="1" x14ac:dyDescent="0.35">
      <c r="A326" s="13">
        <v>41820</v>
      </c>
      <c r="B326" s="2" t="s">
        <v>15</v>
      </c>
      <c r="C326" s="7" t="s">
        <v>36</v>
      </c>
      <c r="D326" s="10">
        <v>1400</v>
      </c>
      <c r="E326" s="7" t="s">
        <v>69</v>
      </c>
      <c r="F326" t="s">
        <v>10</v>
      </c>
      <c r="G326" s="10">
        <v>70000</v>
      </c>
      <c r="H326" s="32">
        <f>IF(F326="USD",VLOOKUP(A326,'FOREX CONV'!$A$2:$F$871,2,FALSE),IF(F326="GBP",VLOOKUP(A326,'FOREX CONV'!$A$2:$F$871,3,FALSE),IF(F326="EUR",VLOOKUP(A326,'FOREX CONV'!$A$2:$F$871,4,FALSE),IF(F326="YEN",VLOOKUP(A326,'FOREX CONV'!$A$2:$F$871,5,FALSE),1))))</f>
        <v>60.093299999999999</v>
      </c>
      <c r="I326" s="33">
        <f t="shared" si="5"/>
        <v>4206531</v>
      </c>
      <c r="J326" t="str">
        <f>VLOOKUP(C326,'REGION CLASSIFICATION'!$A$2:$B$67,2,FALSE)</f>
        <v>EU</v>
      </c>
    </row>
    <row r="327" spans="1:10" ht="15" customHeight="1" x14ac:dyDescent="0.35">
      <c r="A327" s="13">
        <v>41906</v>
      </c>
      <c r="B327" s="2" t="s">
        <v>25</v>
      </c>
      <c r="C327" s="7" t="s">
        <v>32</v>
      </c>
      <c r="D327" s="7">
        <v>634</v>
      </c>
      <c r="E327" s="7" t="s">
        <v>69</v>
      </c>
      <c r="F327" t="s">
        <v>10</v>
      </c>
      <c r="G327" s="10">
        <v>71642</v>
      </c>
      <c r="H327" s="32">
        <f>IF(F327="USD",VLOOKUP(A327,'FOREX CONV'!$A$2:$F$871,2,FALSE),IF(F327="GBP",VLOOKUP(A327,'FOREX CONV'!$A$2:$F$871,3,FALSE),IF(F327="EUR",VLOOKUP(A327,'FOREX CONV'!$A$2:$F$871,4,FALSE),IF(F327="YEN",VLOOKUP(A327,'FOREX CONV'!$A$2:$F$871,5,FALSE),1))))</f>
        <v>61.029299999999999</v>
      </c>
      <c r="I327" s="33">
        <f t="shared" si="5"/>
        <v>4372261.1106000002</v>
      </c>
      <c r="J327" t="str">
        <f>VLOOKUP(C327,'REGION CLASSIFICATION'!$A$2:$B$67,2,FALSE)</f>
        <v>EU</v>
      </c>
    </row>
    <row r="328" spans="1:10" ht="15" customHeight="1" x14ac:dyDescent="0.35">
      <c r="A328" s="13">
        <v>41789</v>
      </c>
      <c r="B328" s="2" t="s">
        <v>25</v>
      </c>
      <c r="C328" s="7" t="s">
        <v>32</v>
      </c>
      <c r="D328" s="7">
        <v>525</v>
      </c>
      <c r="E328" s="7" t="s">
        <v>69</v>
      </c>
      <c r="F328" t="s">
        <v>10</v>
      </c>
      <c r="G328" s="10">
        <v>73500</v>
      </c>
      <c r="H328" s="32">
        <f>IF(F328="USD",VLOOKUP(A328,'FOREX CONV'!$A$2:$F$871,2,FALSE),IF(F328="GBP",VLOOKUP(A328,'FOREX CONV'!$A$2:$F$871,3,FALSE),IF(F328="EUR",VLOOKUP(A328,'FOREX CONV'!$A$2:$F$871,4,FALSE),IF(F328="YEN",VLOOKUP(A328,'FOREX CONV'!$A$2:$F$871,5,FALSE),1))))</f>
        <v>59.033499999999997</v>
      </c>
      <c r="I328" s="33">
        <f t="shared" si="5"/>
        <v>4338962.25</v>
      </c>
      <c r="J328" t="str">
        <f>VLOOKUP(C328,'REGION CLASSIFICATION'!$A$2:$B$67,2,FALSE)</f>
        <v>EU</v>
      </c>
    </row>
    <row r="329" spans="1:10" ht="15" customHeight="1" x14ac:dyDescent="0.35">
      <c r="A329" s="13">
        <v>41879</v>
      </c>
      <c r="B329" s="2" t="s">
        <v>11</v>
      </c>
      <c r="C329" s="7" t="s">
        <v>33</v>
      </c>
      <c r="D329" s="7">
        <v>2.96</v>
      </c>
      <c r="E329" s="7" t="s">
        <v>69</v>
      </c>
      <c r="F329" s="7" t="s">
        <v>72</v>
      </c>
      <c r="G329" s="10">
        <v>73615</v>
      </c>
      <c r="H329" s="32">
        <f>IF(F329="USD",VLOOKUP(A329,'FOREX CONV'!$A$2:$F$871,2,FALSE),IF(F329="GBP",VLOOKUP(A329,'FOREX CONV'!$A$2:$F$871,3,FALSE),IF(F329="EUR",VLOOKUP(A329,'FOREX CONV'!$A$2:$F$871,4,FALSE),IF(F329="YEN",VLOOKUP(A329,'FOREX CONV'!$A$2:$F$871,5,FALSE),1))))</f>
        <v>1</v>
      </c>
      <c r="I329" s="33">
        <f t="shared" si="5"/>
        <v>73615</v>
      </c>
      <c r="J329" t="str">
        <f>VLOOKUP(C329,'REGION CLASSIFICATION'!$A$2:$B$67,2,FALSE)</f>
        <v>INDIA</v>
      </c>
    </row>
    <row r="330" spans="1:10" ht="15" customHeight="1" x14ac:dyDescent="0.35">
      <c r="A330" s="13">
        <v>41912</v>
      </c>
      <c r="B330" s="2" t="s">
        <v>25</v>
      </c>
      <c r="C330" s="7" t="s">
        <v>65</v>
      </c>
      <c r="D330" s="7">
        <v>656</v>
      </c>
      <c r="E330" s="7" t="s">
        <v>9</v>
      </c>
      <c r="F330" t="s">
        <v>10</v>
      </c>
      <c r="G330" s="10">
        <v>73800</v>
      </c>
      <c r="H330" s="32">
        <f>IF(F330="USD",VLOOKUP(A330,'FOREX CONV'!$A$2:$F$871,2,FALSE),IF(F330="GBP",VLOOKUP(A330,'FOREX CONV'!$A$2:$F$871,3,FALSE),IF(F330="EUR",VLOOKUP(A330,'FOREX CONV'!$A$2:$F$871,4,FALSE),IF(F330="YEN",VLOOKUP(A330,'FOREX CONV'!$A$2:$F$871,5,FALSE),1))))</f>
        <v>61.613500000000002</v>
      </c>
      <c r="I330" s="33">
        <f t="shared" si="5"/>
        <v>4547076.3</v>
      </c>
      <c r="J330" t="str">
        <f>VLOOKUP(C330,'REGION CLASSIFICATION'!$A$2:$B$67,2,FALSE)</f>
        <v>NORTH AMERICA</v>
      </c>
    </row>
    <row r="331" spans="1:10" ht="15" customHeight="1" x14ac:dyDescent="0.35">
      <c r="A331" s="13">
        <v>41820</v>
      </c>
      <c r="B331" s="2" t="s">
        <v>11</v>
      </c>
      <c r="C331" s="7" t="s">
        <v>33</v>
      </c>
      <c r="D331" s="7">
        <v>5</v>
      </c>
      <c r="E331" s="7" t="s">
        <v>69</v>
      </c>
      <c r="F331" s="7" t="s">
        <v>72</v>
      </c>
      <c r="G331" s="10">
        <v>74495</v>
      </c>
      <c r="H331" s="32">
        <f>IF(F331="USD",VLOOKUP(A331,'FOREX CONV'!$A$2:$F$871,2,FALSE),IF(F331="GBP",VLOOKUP(A331,'FOREX CONV'!$A$2:$F$871,3,FALSE),IF(F331="EUR",VLOOKUP(A331,'FOREX CONV'!$A$2:$F$871,4,FALSE),IF(F331="YEN",VLOOKUP(A331,'FOREX CONV'!$A$2:$F$871,5,FALSE),1))))</f>
        <v>1</v>
      </c>
      <c r="I331" s="33">
        <f t="shared" si="5"/>
        <v>74495</v>
      </c>
      <c r="J331" t="str">
        <f>VLOOKUP(C331,'REGION CLASSIFICATION'!$A$2:$B$67,2,FALSE)</f>
        <v>INDIA</v>
      </c>
    </row>
    <row r="332" spans="1:10" ht="15" customHeight="1" x14ac:dyDescent="0.35">
      <c r="A332" s="13">
        <v>41891</v>
      </c>
      <c r="B332" s="2" t="s">
        <v>7</v>
      </c>
      <c r="C332" s="7" t="s">
        <v>58</v>
      </c>
      <c r="D332" s="10">
        <v>2400</v>
      </c>
      <c r="E332" s="7" t="s">
        <v>69</v>
      </c>
      <c r="F332" t="s">
        <v>10</v>
      </c>
      <c r="G332" s="10">
        <v>76800</v>
      </c>
      <c r="H332" s="32">
        <f>IF(F332="USD",VLOOKUP(A332,'FOREX CONV'!$A$2:$F$871,2,FALSE),IF(F332="GBP",VLOOKUP(A332,'FOREX CONV'!$A$2:$F$871,3,FALSE),IF(F332="EUR",VLOOKUP(A332,'FOREX CONV'!$A$2:$F$871,4,FALSE),IF(F332="YEN",VLOOKUP(A332,'FOREX CONV'!$A$2:$F$871,5,FALSE),1))))</f>
        <v>60.427700000000002</v>
      </c>
      <c r="I332" s="33">
        <f t="shared" si="5"/>
        <v>4640847.3600000003</v>
      </c>
      <c r="J332" t="str">
        <f>VLOOKUP(C332,'REGION CLASSIFICATION'!$A$2:$B$67,2,FALSE)</f>
        <v>MENA</v>
      </c>
    </row>
    <row r="333" spans="1:10" ht="15" customHeight="1" x14ac:dyDescent="0.35">
      <c r="A333" s="13">
        <v>41778</v>
      </c>
      <c r="B333" s="2" t="s">
        <v>25</v>
      </c>
      <c r="C333" s="7" t="s">
        <v>29</v>
      </c>
      <c r="D333" s="7">
        <v>600</v>
      </c>
      <c r="E333" s="7" t="s">
        <v>69</v>
      </c>
      <c r="F333" t="s">
        <v>10</v>
      </c>
      <c r="G333" s="10">
        <v>78000</v>
      </c>
      <c r="H333" s="32">
        <f>IF(F333="USD",VLOOKUP(A333,'FOREX CONV'!$A$2:$F$871,2,FALSE),IF(F333="GBP",VLOOKUP(A333,'FOREX CONV'!$A$2:$F$871,3,FALSE),IF(F333="EUR",VLOOKUP(A333,'FOREX CONV'!$A$2:$F$871,4,FALSE),IF(F333="YEN",VLOOKUP(A333,'FOREX CONV'!$A$2:$F$871,5,FALSE),1))))</f>
        <v>58.426000000000002</v>
      </c>
      <c r="I333" s="33">
        <f t="shared" si="5"/>
        <v>4557228</v>
      </c>
      <c r="J333" t="str">
        <f>VLOOKUP(C333,'REGION CLASSIFICATION'!$A$2:$B$67,2,FALSE)</f>
        <v>EU</v>
      </c>
    </row>
    <row r="334" spans="1:10" ht="15" customHeight="1" x14ac:dyDescent="0.35">
      <c r="A334" s="13">
        <v>42035</v>
      </c>
      <c r="B334" s="2" t="s">
        <v>25</v>
      </c>
      <c r="C334" s="7" t="s">
        <v>43</v>
      </c>
      <c r="D334" s="8">
        <v>869</v>
      </c>
      <c r="E334" s="7" t="s">
        <v>9</v>
      </c>
      <c r="F334" t="s">
        <v>10</v>
      </c>
      <c r="G334" s="9">
        <v>78210</v>
      </c>
      <c r="H334" s="32">
        <f>IF(F334="USD",VLOOKUP(A334,'FOREX CONV'!$A$2:$F$871,2,FALSE),IF(F334="GBP",VLOOKUP(A334,'FOREX CONV'!$A$2:$F$871,3,FALSE),IF(F334="EUR",VLOOKUP(A334,'FOREX CONV'!$A$2:$F$871,4,FALSE),IF(F334="YEN",VLOOKUP(A334,'FOREX CONV'!$A$2:$F$871,5,FALSE),1))))</f>
        <v>61.7575</v>
      </c>
      <c r="I334" s="33">
        <f t="shared" si="5"/>
        <v>4830054.0750000002</v>
      </c>
      <c r="J334" t="str">
        <f>VLOOKUP(C334,'REGION CLASSIFICATION'!$A$2:$B$67,2,FALSE)</f>
        <v>EU</v>
      </c>
    </row>
    <row r="335" spans="1:10" ht="15" customHeight="1" x14ac:dyDescent="0.35">
      <c r="A335" s="13">
        <v>41843</v>
      </c>
      <c r="B335" s="2" t="s">
        <v>15</v>
      </c>
      <c r="C335" s="7" t="s">
        <v>33</v>
      </c>
      <c r="D335" s="7">
        <v>25</v>
      </c>
      <c r="E335" s="7" t="s">
        <v>69</v>
      </c>
      <c r="F335" s="7" t="s">
        <v>72</v>
      </c>
      <c r="G335" s="10">
        <v>79767</v>
      </c>
      <c r="H335" s="32">
        <f>IF(F335="USD",VLOOKUP(A335,'FOREX CONV'!$A$2:$F$871,2,FALSE),IF(F335="GBP",VLOOKUP(A335,'FOREX CONV'!$A$2:$F$871,3,FALSE),IF(F335="EUR",VLOOKUP(A335,'FOREX CONV'!$A$2:$F$871,4,FALSE),IF(F335="YEN",VLOOKUP(A335,'FOREX CONV'!$A$2:$F$871,5,FALSE),1))))</f>
        <v>1</v>
      </c>
      <c r="I335" s="33">
        <f t="shared" si="5"/>
        <v>79767</v>
      </c>
      <c r="J335" t="str">
        <f>VLOOKUP(C335,'REGION CLASSIFICATION'!$A$2:$B$67,2,FALSE)</f>
        <v>INDIA</v>
      </c>
    </row>
    <row r="336" spans="1:10" ht="15" customHeight="1" x14ac:dyDescent="0.35">
      <c r="A336" s="13">
        <v>41912</v>
      </c>
      <c r="B336" s="2" t="s">
        <v>15</v>
      </c>
      <c r="C336" s="7" t="s">
        <v>21</v>
      </c>
      <c r="D336" s="8">
        <v>1700</v>
      </c>
      <c r="E336" s="7" t="s">
        <v>9</v>
      </c>
      <c r="F336" t="s">
        <v>10</v>
      </c>
      <c r="G336" s="9">
        <v>82875</v>
      </c>
      <c r="H336" s="32">
        <f>IF(F336="USD",VLOOKUP(A336,'FOREX CONV'!$A$2:$F$871,2,FALSE),IF(F336="GBP",VLOOKUP(A336,'FOREX CONV'!$A$2:$F$871,3,FALSE),IF(F336="EUR",VLOOKUP(A336,'FOREX CONV'!$A$2:$F$871,4,FALSE),IF(F336="YEN",VLOOKUP(A336,'FOREX CONV'!$A$2:$F$871,5,FALSE),1))))</f>
        <v>61.613500000000002</v>
      </c>
      <c r="I336" s="33">
        <f t="shared" si="5"/>
        <v>5106218.8125</v>
      </c>
      <c r="J336" t="str">
        <f>VLOOKUP(C336,'REGION CLASSIFICATION'!$A$2:$B$67,2,FALSE)</f>
        <v>EU</v>
      </c>
    </row>
    <row r="337" spans="1:10" ht="15" customHeight="1" x14ac:dyDescent="0.35">
      <c r="A337" s="13">
        <v>41882</v>
      </c>
      <c r="B337" s="2" t="s">
        <v>15</v>
      </c>
      <c r="C337" s="7" t="s">
        <v>46</v>
      </c>
      <c r="D337" s="10">
        <v>2000</v>
      </c>
      <c r="E337" s="7" t="s">
        <v>69</v>
      </c>
      <c r="F337" t="s">
        <v>10</v>
      </c>
      <c r="G337" s="10">
        <v>83000</v>
      </c>
      <c r="H337" s="32">
        <f>IF(F337="USD",VLOOKUP(A337,'FOREX CONV'!$A$2:$F$871,2,FALSE),IF(F337="GBP",VLOOKUP(A337,'FOREX CONV'!$A$2:$F$871,3,FALSE),IF(F337="EUR",VLOOKUP(A337,'FOREX CONV'!$A$2:$F$871,4,FALSE),IF(F337="YEN",VLOOKUP(A337,'FOREX CONV'!$A$2:$F$871,5,FALSE),1))))</f>
        <v>60.474499999999999</v>
      </c>
      <c r="I337" s="33">
        <f t="shared" si="5"/>
        <v>5019383.5</v>
      </c>
      <c r="J337" t="str">
        <f>VLOOKUP(C337,'REGION CLASSIFICATION'!$A$2:$B$67,2,FALSE)</f>
        <v>EU</v>
      </c>
    </row>
    <row r="338" spans="1:10" ht="15" customHeight="1" x14ac:dyDescent="0.35">
      <c r="A338" s="13">
        <v>41820</v>
      </c>
      <c r="B338" s="2" t="s">
        <v>11</v>
      </c>
      <c r="C338" s="7" t="s">
        <v>33</v>
      </c>
      <c r="D338" s="7">
        <v>4</v>
      </c>
      <c r="E338" s="7" t="s">
        <v>9</v>
      </c>
      <c r="F338" s="7" t="s">
        <v>34</v>
      </c>
      <c r="G338" s="10">
        <v>84000</v>
      </c>
      <c r="H338" s="32">
        <f>IF(F338="USD",VLOOKUP(A338,'FOREX CONV'!$A$2:$F$871,2,FALSE),IF(F338="GBP",VLOOKUP(A338,'FOREX CONV'!$A$2:$F$871,3,FALSE),IF(F338="EUR",VLOOKUP(A338,'FOREX CONV'!$A$2:$F$871,4,FALSE),IF(F338="YEN",VLOOKUP(A338,'FOREX CONV'!$A$2:$F$871,5,FALSE),1))))</f>
        <v>1</v>
      </c>
      <c r="I338" s="33">
        <f t="shared" si="5"/>
        <v>84000</v>
      </c>
      <c r="J338" t="str">
        <f>VLOOKUP(C338,'REGION CLASSIFICATION'!$A$2:$B$67,2,FALSE)</f>
        <v>INDIA</v>
      </c>
    </row>
    <row r="339" spans="1:10" ht="15" customHeight="1" x14ac:dyDescent="0.35">
      <c r="A339" s="13">
        <v>42105</v>
      </c>
      <c r="B339" s="2" t="s">
        <v>15</v>
      </c>
      <c r="C339" s="7" t="s">
        <v>33</v>
      </c>
      <c r="D339" s="7">
        <v>25</v>
      </c>
      <c r="E339" s="7" t="s">
        <v>69</v>
      </c>
      <c r="F339" s="7" t="s">
        <v>72</v>
      </c>
      <c r="G339" s="10">
        <v>84944</v>
      </c>
      <c r="H339" s="32">
        <f>IF(F339="USD",VLOOKUP(A339,'FOREX CONV'!$A$2:$F$871,2,FALSE),IF(F339="GBP",VLOOKUP(A339,'FOREX CONV'!$A$2:$F$871,3,FALSE),IF(F339="EUR",VLOOKUP(A339,'FOREX CONV'!$A$2:$F$871,4,FALSE),IF(F339="YEN",VLOOKUP(A339,'FOREX CONV'!$A$2:$F$871,5,FALSE),1))))</f>
        <v>1</v>
      </c>
      <c r="I339" s="33">
        <f t="shared" si="5"/>
        <v>84944</v>
      </c>
      <c r="J339" t="str">
        <f>VLOOKUP(C339,'REGION CLASSIFICATION'!$A$2:$B$67,2,FALSE)</f>
        <v>INDIA</v>
      </c>
    </row>
    <row r="340" spans="1:10" ht="15" customHeight="1" x14ac:dyDescent="0.35">
      <c r="A340" s="13">
        <v>42014</v>
      </c>
      <c r="B340" s="2" t="s">
        <v>15</v>
      </c>
      <c r="C340" s="7" t="s">
        <v>21</v>
      </c>
      <c r="D340" s="8">
        <v>1900</v>
      </c>
      <c r="E340" s="7" t="s">
        <v>9</v>
      </c>
      <c r="F340" t="s">
        <v>10</v>
      </c>
      <c r="G340" s="9">
        <v>85500</v>
      </c>
      <c r="H340" s="32">
        <f>IF(F340="USD",VLOOKUP(A340,'FOREX CONV'!$A$2:$F$871,2,FALSE),IF(F340="GBP",VLOOKUP(A340,'FOREX CONV'!$A$2:$F$871,3,FALSE),IF(F340="EUR",VLOOKUP(A340,'FOREX CONV'!$A$2:$F$871,4,FALSE),IF(F340="YEN",VLOOKUP(A340,'FOREX CONV'!$A$2:$F$871,5,FALSE),1))))</f>
        <v>65.554000000000002</v>
      </c>
      <c r="I340" s="33">
        <f t="shared" si="5"/>
        <v>5604867</v>
      </c>
      <c r="J340" t="str">
        <f>VLOOKUP(C340,'REGION CLASSIFICATION'!$A$2:$B$67,2,FALSE)</f>
        <v>EU</v>
      </c>
    </row>
    <row r="341" spans="1:10" ht="15" customHeight="1" x14ac:dyDescent="0.35">
      <c r="A341" s="13">
        <v>42035</v>
      </c>
      <c r="B341" s="2" t="s">
        <v>25</v>
      </c>
      <c r="C341" s="7" t="s">
        <v>43</v>
      </c>
      <c r="D341" s="7">
        <v>806</v>
      </c>
      <c r="E341" s="7" t="s">
        <v>69</v>
      </c>
      <c r="F341" t="s">
        <v>10</v>
      </c>
      <c r="G341" s="10">
        <v>91078</v>
      </c>
      <c r="H341" s="32">
        <f>IF(F341="USD",VLOOKUP(A341,'FOREX CONV'!$A$2:$F$871,2,FALSE),IF(F341="GBP",VLOOKUP(A341,'FOREX CONV'!$A$2:$F$871,3,FALSE),IF(F341="EUR",VLOOKUP(A341,'FOREX CONV'!$A$2:$F$871,4,FALSE),IF(F341="YEN",VLOOKUP(A341,'FOREX CONV'!$A$2:$F$871,5,FALSE),1))))</f>
        <v>61.7575</v>
      </c>
      <c r="I341" s="33">
        <f t="shared" si="5"/>
        <v>5624749.585</v>
      </c>
      <c r="J341" t="str">
        <f>VLOOKUP(C341,'REGION CLASSIFICATION'!$A$2:$B$67,2,FALSE)</f>
        <v>EU</v>
      </c>
    </row>
    <row r="342" spans="1:10" ht="15" customHeight="1" x14ac:dyDescent="0.35">
      <c r="A342" s="13">
        <v>42014</v>
      </c>
      <c r="B342" s="2" t="s">
        <v>7</v>
      </c>
      <c r="C342" s="7" t="s">
        <v>33</v>
      </c>
      <c r="D342" s="8">
        <v>46</v>
      </c>
      <c r="E342" s="7" t="s">
        <v>9</v>
      </c>
      <c r="F342" s="7" t="s">
        <v>34</v>
      </c>
      <c r="G342" s="9">
        <v>91770</v>
      </c>
      <c r="H342" s="32">
        <f>IF(F342="USD",VLOOKUP(A342,'FOREX CONV'!$A$2:$F$871,2,FALSE),IF(F342="GBP",VLOOKUP(A342,'FOREX CONV'!$A$2:$F$871,3,FALSE),IF(F342="EUR",VLOOKUP(A342,'FOREX CONV'!$A$2:$F$871,4,FALSE),IF(F342="YEN",VLOOKUP(A342,'FOREX CONV'!$A$2:$F$871,5,FALSE),1))))</f>
        <v>1</v>
      </c>
      <c r="I342" s="33">
        <f t="shared" si="5"/>
        <v>91770</v>
      </c>
      <c r="J342" t="str">
        <f>VLOOKUP(C342,'REGION CLASSIFICATION'!$A$2:$B$67,2,FALSE)</f>
        <v>INDIA</v>
      </c>
    </row>
    <row r="343" spans="1:10" ht="15" customHeight="1" x14ac:dyDescent="0.35">
      <c r="A343" s="13">
        <v>41848</v>
      </c>
      <c r="B343" s="2" t="s">
        <v>25</v>
      </c>
      <c r="C343" s="7" t="s">
        <v>65</v>
      </c>
      <c r="D343" s="7">
        <v>834</v>
      </c>
      <c r="E343" s="7" t="s">
        <v>69</v>
      </c>
      <c r="F343" t="s">
        <v>10</v>
      </c>
      <c r="G343" s="10">
        <v>93825</v>
      </c>
      <c r="H343" s="32">
        <f>IF(F343="USD",VLOOKUP(A343,'FOREX CONV'!$A$2:$F$871,2,FALSE),IF(F343="GBP",VLOOKUP(A343,'FOREX CONV'!$A$2:$F$871,3,FALSE),IF(F343="EUR",VLOOKUP(A343,'FOREX CONV'!$A$2:$F$871,4,FALSE),IF(F343="YEN",VLOOKUP(A343,'FOREX CONV'!$A$2:$F$871,5,FALSE),1))))</f>
        <v>60.101300000000002</v>
      </c>
      <c r="I343" s="33">
        <f t="shared" si="5"/>
        <v>5639004.4725000001</v>
      </c>
      <c r="J343" t="str">
        <f>VLOOKUP(C343,'REGION CLASSIFICATION'!$A$2:$B$67,2,FALSE)</f>
        <v>NORTH AMERICA</v>
      </c>
    </row>
    <row r="344" spans="1:10" ht="15" customHeight="1" x14ac:dyDescent="0.35">
      <c r="A344" s="13">
        <v>41871</v>
      </c>
      <c r="B344" s="2" t="s">
        <v>15</v>
      </c>
      <c r="C344" s="7" t="s">
        <v>50</v>
      </c>
      <c r="D344" s="10">
        <v>1800</v>
      </c>
      <c r="E344" s="7" t="s">
        <v>69</v>
      </c>
      <c r="F344" t="s">
        <v>10</v>
      </c>
      <c r="G344" s="10">
        <v>95400</v>
      </c>
      <c r="H344" s="32">
        <f>IF(F344="USD",VLOOKUP(A344,'FOREX CONV'!$A$2:$F$871,2,FALSE),IF(F344="GBP",VLOOKUP(A344,'FOREX CONV'!$A$2:$F$871,3,FALSE),IF(F344="EUR",VLOOKUP(A344,'FOREX CONV'!$A$2:$F$871,4,FALSE),IF(F344="YEN",VLOOKUP(A344,'FOREX CONV'!$A$2:$F$871,5,FALSE),1))))</f>
        <v>60.668999999999997</v>
      </c>
      <c r="I344" s="33">
        <f t="shared" si="5"/>
        <v>5787822.5999999996</v>
      </c>
      <c r="J344" t="str">
        <f>VLOOKUP(C344,'REGION CLASSIFICATION'!$A$2:$B$67,2,FALSE)</f>
        <v>EU</v>
      </c>
    </row>
    <row r="345" spans="1:10" ht="15" customHeight="1" x14ac:dyDescent="0.35">
      <c r="A345" s="13">
        <v>41807</v>
      </c>
      <c r="B345" s="2" t="s">
        <v>7</v>
      </c>
      <c r="C345" s="7" t="s">
        <v>23</v>
      </c>
      <c r="D345" s="10">
        <v>3000</v>
      </c>
      <c r="E345" s="7" t="s">
        <v>69</v>
      </c>
      <c r="F345" t="s">
        <v>10</v>
      </c>
      <c r="G345" s="10">
        <v>96000</v>
      </c>
      <c r="H345" s="32">
        <f>IF(F345="USD",VLOOKUP(A345,'FOREX CONV'!$A$2:$F$871,2,FALSE),IF(F345="GBP",VLOOKUP(A345,'FOREX CONV'!$A$2:$F$871,3,FALSE),IF(F345="EUR",VLOOKUP(A345,'FOREX CONV'!$A$2:$F$871,4,FALSE),IF(F345="YEN",VLOOKUP(A345,'FOREX CONV'!$A$2:$F$871,5,FALSE),1))))</f>
        <v>60.368000000000002</v>
      </c>
      <c r="I345" s="33">
        <f t="shared" si="5"/>
        <v>5795328</v>
      </c>
      <c r="J345" t="str">
        <f>VLOOKUP(C345,'REGION CLASSIFICATION'!$A$2:$B$67,2,FALSE)</f>
        <v>MENA</v>
      </c>
    </row>
    <row r="346" spans="1:10" ht="15" customHeight="1" x14ac:dyDescent="0.35">
      <c r="A346" s="13">
        <v>41839</v>
      </c>
      <c r="B346" s="2" t="s">
        <v>7</v>
      </c>
      <c r="C346" s="7" t="s">
        <v>23</v>
      </c>
      <c r="D346" s="8">
        <v>3000</v>
      </c>
      <c r="E346" s="7" t="s">
        <v>9</v>
      </c>
      <c r="F346" t="s">
        <v>10</v>
      </c>
      <c r="G346" s="9">
        <v>96000</v>
      </c>
      <c r="H346" s="32">
        <f>IF(F346="USD",VLOOKUP(A346,'FOREX CONV'!$A$2:$F$871,2,FALSE),IF(F346="GBP",VLOOKUP(A346,'FOREX CONV'!$A$2:$F$871,3,FALSE),IF(F346="EUR",VLOOKUP(A346,'FOREX CONV'!$A$2:$F$871,4,FALSE),IF(F346="YEN",VLOOKUP(A346,'FOREX CONV'!$A$2:$F$871,5,FALSE),1))))</f>
        <v>60.33</v>
      </c>
      <c r="I346" s="33">
        <f t="shared" si="5"/>
        <v>5791680</v>
      </c>
      <c r="J346" t="str">
        <f>VLOOKUP(C346,'REGION CLASSIFICATION'!$A$2:$B$67,2,FALSE)</f>
        <v>MENA</v>
      </c>
    </row>
    <row r="347" spans="1:10" ht="15" customHeight="1" x14ac:dyDescent="0.35">
      <c r="A347" s="13">
        <v>41772</v>
      </c>
      <c r="B347" s="2" t="s">
        <v>25</v>
      </c>
      <c r="C347" s="7" t="s">
        <v>65</v>
      </c>
      <c r="D347" s="8">
        <v>800</v>
      </c>
      <c r="E347" s="7" t="s">
        <v>9</v>
      </c>
      <c r="F347" t="s">
        <v>10</v>
      </c>
      <c r="G347" s="9">
        <v>96000</v>
      </c>
      <c r="H347" s="32">
        <f>IF(F347="USD",VLOOKUP(A347,'FOREX CONV'!$A$2:$F$871,2,FALSE),IF(F347="GBP",VLOOKUP(A347,'FOREX CONV'!$A$2:$F$871,3,FALSE),IF(F347="EUR",VLOOKUP(A347,'FOREX CONV'!$A$2:$F$871,4,FALSE),IF(F347="YEN",VLOOKUP(A347,'FOREX CONV'!$A$2:$F$871,5,FALSE),1))))</f>
        <v>59.877299999999998</v>
      </c>
      <c r="I347" s="33">
        <f t="shared" si="5"/>
        <v>5748220.7999999998</v>
      </c>
      <c r="J347" t="str">
        <f>VLOOKUP(C347,'REGION CLASSIFICATION'!$A$2:$B$67,2,FALSE)</f>
        <v>NORTH AMERICA</v>
      </c>
    </row>
    <row r="348" spans="1:10" ht="15" customHeight="1" x14ac:dyDescent="0.35">
      <c r="A348" s="13">
        <v>42015</v>
      </c>
      <c r="B348" s="2" t="s">
        <v>7</v>
      </c>
      <c r="C348" s="7" t="s">
        <v>33</v>
      </c>
      <c r="D348" s="8">
        <v>50</v>
      </c>
      <c r="E348" s="7" t="s">
        <v>9</v>
      </c>
      <c r="F348" s="7" t="s">
        <v>34</v>
      </c>
      <c r="G348" s="9">
        <v>97377</v>
      </c>
      <c r="H348" s="32">
        <f>IF(F348="USD",VLOOKUP(A348,'FOREX CONV'!$A$2:$F$871,2,FALSE),IF(F348="GBP",VLOOKUP(A348,'FOREX CONV'!$A$2:$F$871,3,FALSE),IF(F348="EUR",VLOOKUP(A348,'FOREX CONV'!$A$2:$F$871,4,FALSE),IF(F348="YEN",VLOOKUP(A348,'FOREX CONV'!$A$2:$F$871,5,FALSE),1))))</f>
        <v>1</v>
      </c>
      <c r="I348" s="33">
        <f t="shared" si="5"/>
        <v>97377</v>
      </c>
      <c r="J348" t="str">
        <f>VLOOKUP(C348,'REGION CLASSIFICATION'!$A$2:$B$67,2,FALSE)</f>
        <v>INDIA</v>
      </c>
    </row>
    <row r="349" spans="1:10" ht="15" customHeight="1" x14ac:dyDescent="0.35">
      <c r="A349" s="13">
        <v>41881</v>
      </c>
      <c r="B349" s="2" t="s">
        <v>15</v>
      </c>
      <c r="C349" s="7" t="s">
        <v>21</v>
      </c>
      <c r="D349" s="10">
        <v>2000</v>
      </c>
      <c r="E349" s="7" t="s">
        <v>9</v>
      </c>
      <c r="F349" t="s">
        <v>10</v>
      </c>
      <c r="G349" s="10">
        <v>97500</v>
      </c>
      <c r="H349" s="32">
        <f>IF(F349="USD",VLOOKUP(A349,'FOREX CONV'!$A$2:$F$871,2,FALSE),IF(F349="GBP",VLOOKUP(A349,'FOREX CONV'!$A$2:$F$871,3,FALSE),IF(F349="EUR",VLOOKUP(A349,'FOREX CONV'!$A$2:$F$871,4,FALSE),IF(F349="YEN",VLOOKUP(A349,'FOREX CONV'!$A$2:$F$871,5,FALSE),1))))</f>
        <v>60.474499999999999</v>
      </c>
      <c r="I349" s="33">
        <f t="shared" si="5"/>
        <v>5896263.75</v>
      </c>
      <c r="J349" t="str">
        <f>VLOOKUP(C349,'REGION CLASSIFICATION'!$A$2:$B$67,2,FALSE)</f>
        <v>EU</v>
      </c>
    </row>
    <row r="350" spans="1:10" ht="15" customHeight="1" x14ac:dyDescent="0.35">
      <c r="A350" s="13">
        <v>41820</v>
      </c>
      <c r="B350" s="2" t="s">
        <v>7</v>
      </c>
      <c r="C350" s="7" t="s">
        <v>33</v>
      </c>
      <c r="D350" s="8">
        <v>50</v>
      </c>
      <c r="E350" s="7" t="s">
        <v>9</v>
      </c>
      <c r="F350" s="7" t="s">
        <v>34</v>
      </c>
      <c r="G350" s="9">
        <v>98127</v>
      </c>
      <c r="H350" s="32">
        <f>IF(F350="USD",VLOOKUP(A350,'FOREX CONV'!$A$2:$F$871,2,FALSE),IF(F350="GBP",VLOOKUP(A350,'FOREX CONV'!$A$2:$F$871,3,FALSE),IF(F350="EUR",VLOOKUP(A350,'FOREX CONV'!$A$2:$F$871,4,FALSE),IF(F350="YEN",VLOOKUP(A350,'FOREX CONV'!$A$2:$F$871,5,FALSE),1))))</f>
        <v>1</v>
      </c>
      <c r="I350" s="33">
        <f t="shared" si="5"/>
        <v>98127</v>
      </c>
      <c r="J350" t="str">
        <f>VLOOKUP(C350,'REGION CLASSIFICATION'!$A$2:$B$67,2,FALSE)</f>
        <v>INDIA</v>
      </c>
    </row>
    <row r="351" spans="1:10" ht="15" customHeight="1" x14ac:dyDescent="0.35">
      <c r="A351" s="13">
        <v>41820</v>
      </c>
      <c r="B351" s="2" t="s">
        <v>15</v>
      </c>
      <c r="C351" s="7" t="s">
        <v>55</v>
      </c>
      <c r="D351" s="10">
        <v>2000</v>
      </c>
      <c r="E351" s="7" t="s">
        <v>69</v>
      </c>
      <c r="F351" t="s">
        <v>10</v>
      </c>
      <c r="G351" s="10">
        <v>100000</v>
      </c>
      <c r="H351" s="32">
        <f>IF(F351="USD",VLOOKUP(A351,'FOREX CONV'!$A$2:$F$871,2,FALSE),IF(F351="GBP",VLOOKUP(A351,'FOREX CONV'!$A$2:$F$871,3,FALSE),IF(F351="EUR",VLOOKUP(A351,'FOREX CONV'!$A$2:$F$871,4,FALSE),IF(F351="YEN",VLOOKUP(A351,'FOREX CONV'!$A$2:$F$871,5,FALSE),1))))</f>
        <v>60.093299999999999</v>
      </c>
      <c r="I351" s="33">
        <f t="shared" si="5"/>
        <v>6009330</v>
      </c>
      <c r="J351" t="str">
        <f>VLOOKUP(C351,'REGION CLASSIFICATION'!$A$2:$B$67,2,FALSE)</f>
        <v>EU</v>
      </c>
    </row>
    <row r="352" spans="1:10" ht="15" customHeight="1" x14ac:dyDescent="0.35">
      <c r="A352" s="13">
        <v>41851</v>
      </c>
      <c r="B352" s="2" t="s">
        <v>15</v>
      </c>
      <c r="C352" s="7" t="s">
        <v>28</v>
      </c>
      <c r="D352" s="10">
        <v>2900</v>
      </c>
      <c r="E352" s="7" t="s">
        <v>69</v>
      </c>
      <c r="F352" t="s">
        <v>27</v>
      </c>
      <c r="G352" s="10">
        <v>101500</v>
      </c>
      <c r="H352" s="32">
        <f>IF(F352="USD",VLOOKUP(A352,'FOREX CONV'!$A$2:$F$871,2,FALSE),IF(F352="GBP",VLOOKUP(A352,'FOREX CONV'!$A$2:$F$871,3,FALSE),IF(F352="EUR",VLOOKUP(A352,'FOREX CONV'!$A$2:$F$871,4,FALSE),IF(F352="YEN",VLOOKUP(A352,'FOREX CONV'!$A$2:$F$871,5,FALSE),1))))</f>
        <v>80.698499999999996</v>
      </c>
      <c r="I352" s="33">
        <f t="shared" si="5"/>
        <v>8190897.75</v>
      </c>
      <c r="J352" t="str">
        <f>VLOOKUP(C352,'REGION CLASSIFICATION'!$A$2:$B$67,2,FALSE)</f>
        <v>EU</v>
      </c>
    </row>
    <row r="353" spans="1:10" ht="15" customHeight="1" x14ac:dyDescent="0.35">
      <c r="A353" s="13">
        <v>41820</v>
      </c>
      <c r="B353" s="2" t="s">
        <v>15</v>
      </c>
      <c r="C353" s="7" t="s">
        <v>28</v>
      </c>
      <c r="D353" s="10">
        <v>3000</v>
      </c>
      <c r="E353" s="7" t="s">
        <v>69</v>
      </c>
      <c r="F353" t="s">
        <v>27</v>
      </c>
      <c r="G353" s="10">
        <v>105000</v>
      </c>
      <c r="H353" s="32">
        <f>IF(F353="USD",VLOOKUP(A353,'FOREX CONV'!$A$2:$F$871,2,FALSE),IF(F353="GBP",VLOOKUP(A353,'FOREX CONV'!$A$2:$F$871,3,FALSE),IF(F353="EUR",VLOOKUP(A353,'FOREX CONV'!$A$2:$F$871,4,FALSE),IF(F353="YEN",VLOOKUP(A353,'FOREX CONV'!$A$2:$F$871,5,FALSE),1))))</f>
        <v>82.009399999999999</v>
      </c>
      <c r="I353" s="33">
        <f t="shared" si="5"/>
        <v>8610987</v>
      </c>
      <c r="J353" t="str">
        <f>VLOOKUP(C353,'REGION CLASSIFICATION'!$A$2:$B$67,2,FALSE)</f>
        <v>EU</v>
      </c>
    </row>
    <row r="354" spans="1:10" ht="15" customHeight="1" x14ac:dyDescent="0.35">
      <c r="A354" s="13">
        <v>42020</v>
      </c>
      <c r="B354" s="2" t="s">
        <v>15</v>
      </c>
      <c r="C354" s="7" t="s">
        <v>62</v>
      </c>
      <c r="D354" s="10">
        <v>2350</v>
      </c>
      <c r="E354" s="7" t="s">
        <v>69</v>
      </c>
      <c r="F354" t="s">
        <v>10</v>
      </c>
      <c r="G354" s="10">
        <v>111625</v>
      </c>
      <c r="H354" s="32">
        <f>IF(F354="USD",VLOOKUP(A354,'FOREX CONV'!$A$2:$F$871,2,FALSE),IF(F354="GBP",VLOOKUP(A354,'FOREX CONV'!$A$2:$F$871,3,FALSE),IF(F354="EUR",VLOOKUP(A354,'FOREX CONV'!$A$2:$F$871,4,FALSE),IF(F354="YEN",VLOOKUP(A354,'FOREX CONV'!$A$2:$F$871,5,FALSE),1))))</f>
        <v>61.893300000000004</v>
      </c>
      <c r="I354" s="33">
        <f t="shared" si="5"/>
        <v>6908839.6125000007</v>
      </c>
      <c r="J354" t="str">
        <f>VLOOKUP(C354,'REGION CLASSIFICATION'!$A$2:$B$67,2,FALSE)</f>
        <v>EU</v>
      </c>
    </row>
    <row r="355" spans="1:10" ht="15" customHeight="1" x14ac:dyDescent="0.35">
      <c r="A355" s="13">
        <v>42034</v>
      </c>
      <c r="B355" s="2" t="s">
        <v>25</v>
      </c>
      <c r="C355" s="7" t="s">
        <v>32</v>
      </c>
      <c r="D355" s="7">
        <v>997</v>
      </c>
      <c r="E355" s="7" t="s">
        <v>69</v>
      </c>
      <c r="F355" t="s">
        <v>10</v>
      </c>
      <c r="G355" s="10">
        <v>112661</v>
      </c>
      <c r="H355" s="32">
        <f>IF(F355="USD",VLOOKUP(A355,'FOREX CONV'!$A$2:$F$871,2,FALSE),IF(F355="GBP",VLOOKUP(A355,'FOREX CONV'!$A$2:$F$871,3,FALSE),IF(F355="EUR",VLOOKUP(A355,'FOREX CONV'!$A$2:$F$871,4,FALSE),IF(F355="YEN",VLOOKUP(A355,'FOREX CONV'!$A$2:$F$871,5,FALSE),1))))</f>
        <v>61.7575</v>
      </c>
      <c r="I355" s="33">
        <f t="shared" si="5"/>
        <v>6957661.7075000005</v>
      </c>
      <c r="J355" t="str">
        <f>VLOOKUP(C355,'REGION CLASSIFICATION'!$A$2:$B$67,2,FALSE)</f>
        <v>EU</v>
      </c>
    </row>
    <row r="356" spans="1:10" ht="15" customHeight="1" x14ac:dyDescent="0.35">
      <c r="A356" s="13">
        <v>41820</v>
      </c>
      <c r="B356" s="2" t="s">
        <v>25</v>
      </c>
      <c r="C356" s="7" t="s">
        <v>32</v>
      </c>
      <c r="D356" s="8">
        <v>1000</v>
      </c>
      <c r="E356" s="7" t="s">
        <v>9</v>
      </c>
      <c r="F356" t="s">
        <v>10</v>
      </c>
      <c r="G356" s="9">
        <v>113000</v>
      </c>
      <c r="H356" s="32">
        <f>IF(F356="USD",VLOOKUP(A356,'FOREX CONV'!$A$2:$F$871,2,FALSE),IF(F356="GBP",VLOOKUP(A356,'FOREX CONV'!$A$2:$F$871,3,FALSE),IF(F356="EUR",VLOOKUP(A356,'FOREX CONV'!$A$2:$F$871,4,FALSE),IF(F356="YEN",VLOOKUP(A356,'FOREX CONV'!$A$2:$F$871,5,FALSE),1))))</f>
        <v>60.093299999999999</v>
      </c>
      <c r="I356" s="33">
        <f t="shared" si="5"/>
        <v>6790542.9000000004</v>
      </c>
      <c r="J356" t="str">
        <f>VLOOKUP(C356,'REGION CLASSIFICATION'!$A$2:$B$67,2,FALSE)</f>
        <v>EU</v>
      </c>
    </row>
    <row r="357" spans="1:10" ht="15" customHeight="1" x14ac:dyDescent="0.35">
      <c r="A357" s="13">
        <v>42014</v>
      </c>
      <c r="B357" s="2" t="s">
        <v>25</v>
      </c>
      <c r="C357" s="7" t="s">
        <v>32</v>
      </c>
      <c r="D357" s="8">
        <v>1000</v>
      </c>
      <c r="E357" s="7" t="s">
        <v>9</v>
      </c>
      <c r="F357" t="s">
        <v>10</v>
      </c>
      <c r="G357" s="9">
        <v>113000</v>
      </c>
      <c r="H357" s="32">
        <f>IF(F357="USD",VLOOKUP(A357,'FOREX CONV'!$A$2:$F$871,2,FALSE),IF(F357="GBP",VLOOKUP(A357,'FOREX CONV'!$A$2:$F$871,3,FALSE),IF(F357="EUR",VLOOKUP(A357,'FOREX CONV'!$A$2:$F$871,4,FALSE),IF(F357="YEN",VLOOKUP(A357,'FOREX CONV'!$A$2:$F$871,5,FALSE),1))))</f>
        <v>65.554000000000002</v>
      </c>
      <c r="I357" s="33">
        <f t="shared" si="5"/>
        <v>7407602</v>
      </c>
      <c r="J357" t="str">
        <f>VLOOKUP(C357,'REGION CLASSIFICATION'!$A$2:$B$67,2,FALSE)</f>
        <v>EU</v>
      </c>
    </row>
    <row r="358" spans="1:10" ht="15" customHeight="1" x14ac:dyDescent="0.35">
      <c r="A358" s="13">
        <v>41844</v>
      </c>
      <c r="B358" s="2" t="s">
        <v>25</v>
      </c>
      <c r="C358" s="7" t="s">
        <v>32</v>
      </c>
      <c r="D358" s="8">
        <v>1000</v>
      </c>
      <c r="E358" s="7" t="s">
        <v>9</v>
      </c>
      <c r="F358" t="s">
        <v>10</v>
      </c>
      <c r="G358" s="9">
        <v>113000</v>
      </c>
      <c r="H358" s="32">
        <f>IF(F358="USD",VLOOKUP(A358,'FOREX CONV'!$A$2:$F$871,2,FALSE),IF(F358="GBP",VLOOKUP(A358,'FOREX CONV'!$A$2:$F$871,3,FALSE),IF(F358="EUR",VLOOKUP(A358,'FOREX CONV'!$A$2:$F$871,4,FALSE),IF(F358="YEN",VLOOKUP(A358,'FOREX CONV'!$A$2:$F$871,5,FALSE),1))))</f>
        <v>60.002000000000002</v>
      </c>
      <c r="I358" s="33">
        <f t="shared" si="5"/>
        <v>6780226</v>
      </c>
      <c r="J358" t="str">
        <f>VLOOKUP(C358,'REGION CLASSIFICATION'!$A$2:$B$67,2,FALSE)</f>
        <v>EU</v>
      </c>
    </row>
    <row r="359" spans="1:10" ht="15" customHeight="1" x14ac:dyDescent="0.35">
      <c r="A359" s="13">
        <v>42044</v>
      </c>
      <c r="B359" s="2" t="s">
        <v>25</v>
      </c>
      <c r="C359" s="7" t="s">
        <v>43</v>
      </c>
      <c r="D359" s="8">
        <v>1000</v>
      </c>
      <c r="E359" s="7" t="s">
        <v>9</v>
      </c>
      <c r="F359" t="s">
        <v>10</v>
      </c>
      <c r="G359" s="9">
        <v>113000</v>
      </c>
      <c r="H359" s="32">
        <f>IF(F359="USD",VLOOKUP(A359,'FOREX CONV'!$A$2:$F$871,2,FALSE),IF(F359="GBP",VLOOKUP(A359,'FOREX CONV'!$A$2:$F$871,3,FALSE),IF(F359="EUR",VLOOKUP(A359,'FOREX CONV'!$A$2:$F$871,4,FALSE),IF(F359="YEN",VLOOKUP(A359,'FOREX CONV'!$A$2:$F$871,5,FALSE),1))))</f>
        <v>66.163799999999995</v>
      </c>
      <c r="I359" s="33">
        <f t="shared" si="5"/>
        <v>7476509.3999999994</v>
      </c>
      <c r="J359" t="str">
        <f>VLOOKUP(C359,'REGION CLASSIFICATION'!$A$2:$B$67,2,FALSE)</f>
        <v>EU</v>
      </c>
    </row>
    <row r="360" spans="1:10" ht="15" customHeight="1" x14ac:dyDescent="0.35">
      <c r="A360" s="13">
        <v>41852</v>
      </c>
      <c r="B360" s="2" t="s">
        <v>25</v>
      </c>
      <c r="C360" s="7" t="s">
        <v>43</v>
      </c>
      <c r="D360" s="10">
        <v>1034</v>
      </c>
      <c r="E360" s="7" t="s">
        <v>69</v>
      </c>
      <c r="F360" t="s">
        <v>10</v>
      </c>
      <c r="G360" s="10">
        <v>116842</v>
      </c>
      <c r="H360" s="32">
        <f>IF(F360="USD",VLOOKUP(A360,'FOREX CONV'!$A$2:$F$871,2,FALSE),IF(F360="GBP",VLOOKUP(A360,'FOREX CONV'!$A$2:$F$871,3,FALSE),IF(F360="EUR",VLOOKUP(A360,'FOREX CONV'!$A$2:$F$871,4,FALSE),IF(F360="YEN",VLOOKUP(A360,'FOREX CONV'!$A$2:$F$871,5,FALSE),1))))</f>
        <v>62.243000000000002</v>
      </c>
      <c r="I360" s="33">
        <f t="shared" si="5"/>
        <v>7272596.6060000006</v>
      </c>
      <c r="J360" t="str">
        <f>VLOOKUP(C360,'REGION CLASSIFICATION'!$A$2:$B$67,2,FALSE)</f>
        <v>EU</v>
      </c>
    </row>
    <row r="361" spans="1:10" ht="15" customHeight="1" x14ac:dyDescent="0.35">
      <c r="A361" s="13">
        <v>41823</v>
      </c>
      <c r="B361" s="2" t="s">
        <v>15</v>
      </c>
      <c r="C361" s="7" t="s">
        <v>21</v>
      </c>
      <c r="D361" s="10">
        <v>2400</v>
      </c>
      <c r="E361" s="7" t="s">
        <v>69</v>
      </c>
      <c r="F361" t="s">
        <v>10</v>
      </c>
      <c r="G361" s="10">
        <v>117000</v>
      </c>
      <c r="H361" s="32">
        <f>IF(F361="USD",VLOOKUP(A361,'FOREX CONV'!$A$2:$F$871,2,FALSE),IF(F361="GBP",VLOOKUP(A361,'FOREX CONV'!$A$2:$F$871,3,FALSE),IF(F361="EUR",VLOOKUP(A361,'FOREX CONV'!$A$2:$F$871,4,FALSE),IF(F361="YEN",VLOOKUP(A361,'FOREX CONV'!$A$2:$F$871,5,FALSE),1))))</f>
        <v>60.984999999999999</v>
      </c>
      <c r="I361" s="33">
        <f t="shared" si="5"/>
        <v>7135245</v>
      </c>
      <c r="J361" t="str">
        <f>VLOOKUP(C361,'REGION CLASSIFICATION'!$A$2:$B$67,2,FALSE)</f>
        <v>EU</v>
      </c>
    </row>
    <row r="362" spans="1:10" ht="15" customHeight="1" x14ac:dyDescent="0.35">
      <c r="A362" s="13">
        <v>41581</v>
      </c>
      <c r="B362" s="2" t="s">
        <v>13</v>
      </c>
      <c r="C362" s="7" t="s">
        <v>51</v>
      </c>
      <c r="D362" s="7">
        <v>900</v>
      </c>
      <c r="E362" s="7" t="s">
        <v>69</v>
      </c>
      <c r="F362" t="s">
        <v>10</v>
      </c>
      <c r="G362" s="10">
        <v>118800</v>
      </c>
      <c r="H362" s="32">
        <f>IF(F362="USD",VLOOKUP(A362,'FOREX CONV'!$A$2:$F$871,2,FALSE),IF(F362="GBP",VLOOKUP(A362,'FOREX CONV'!$A$2:$F$871,3,FALSE),IF(F362="EUR",VLOOKUP(A362,'FOREX CONV'!$A$2:$F$871,4,FALSE),IF(F362="YEN",VLOOKUP(A362,'FOREX CONV'!$A$2:$F$871,5,FALSE),1))))</f>
        <v>61.41</v>
      </c>
      <c r="I362" s="33">
        <f t="shared" si="5"/>
        <v>7295508</v>
      </c>
      <c r="J362" t="str">
        <f>VLOOKUP(C362,'REGION CLASSIFICATION'!$A$2:$B$67,2,FALSE)</f>
        <v>EU</v>
      </c>
    </row>
    <row r="363" spans="1:10" ht="15" customHeight="1" x14ac:dyDescent="0.35">
      <c r="A363" s="13">
        <v>41822</v>
      </c>
      <c r="B363" s="2" t="s">
        <v>25</v>
      </c>
      <c r="C363" s="7" t="s">
        <v>65</v>
      </c>
      <c r="D363" s="10">
        <v>1056</v>
      </c>
      <c r="E363" s="7" t="s">
        <v>69</v>
      </c>
      <c r="F363" t="s">
        <v>10</v>
      </c>
      <c r="G363" s="10">
        <v>118800</v>
      </c>
      <c r="H363" s="32">
        <f>IF(F363="USD",VLOOKUP(A363,'FOREX CONV'!$A$2:$F$871,2,FALSE),IF(F363="GBP",VLOOKUP(A363,'FOREX CONV'!$A$2:$F$871,3,FALSE),IF(F363="EUR",VLOOKUP(A363,'FOREX CONV'!$A$2:$F$871,4,FALSE),IF(F363="YEN",VLOOKUP(A363,'FOREX CONV'!$A$2:$F$871,5,FALSE),1))))</f>
        <v>62.3155</v>
      </c>
      <c r="I363" s="33">
        <f t="shared" si="5"/>
        <v>7403081.4000000004</v>
      </c>
      <c r="J363" t="str">
        <f>VLOOKUP(C363,'REGION CLASSIFICATION'!$A$2:$B$67,2,FALSE)</f>
        <v>NORTH AMERICA</v>
      </c>
    </row>
    <row r="364" spans="1:10" ht="15" customHeight="1" x14ac:dyDescent="0.35">
      <c r="A364" s="13">
        <v>41793</v>
      </c>
      <c r="B364" s="2" t="s">
        <v>15</v>
      </c>
      <c r="C364" s="7" t="s">
        <v>36</v>
      </c>
      <c r="D364" s="10">
        <v>2400</v>
      </c>
      <c r="E364" s="7" t="s">
        <v>69</v>
      </c>
      <c r="F364" t="s">
        <v>10</v>
      </c>
      <c r="G364" s="10">
        <v>120000</v>
      </c>
      <c r="H364" s="32">
        <f>IF(F364="USD",VLOOKUP(A364,'FOREX CONV'!$A$2:$F$871,2,FALSE),IF(F364="GBP",VLOOKUP(A364,'FOREX CONV'!$A$2:$F$871,3,FALSE),IF(F364="EUR",VLOOKUP(A364,'FOREX CONV'!$A$2:$F$871,4,FALSE),IF(F364="YEN",VLOOKUP(A364,'FOREX CONV'!$A$2:$F$871,5,FALSE),1))))</f>
        <v>61.324199999999998</v>
      </c>
      <c r="I364" s="33">
        <f t="shared" si="5"/>
        <v>7358904</v>
      </c>
      <c r="J364" t="str">
        <f>VLOOKUP(C364,'REGION CLASSIFICATION'!$A$2:$B$67,2,FALSE)</f>
        <v>EU</v>
      </c>
    </row>
    <row r="365" spans="1:10" ht="15" customHeight="1" x14ac:dyDescent="0.35">
      <c r="A365" s="13">
        <v>41882</v>
      </c>
      <c r="B365" s="2" t="s">
        <v>15</v>
      </c>
      <c r="C365" s="7" t="s">
        <v>36</v>
      </c>
      <c r="D365" s="10">
        <v>2400</v>
      </c>
      <c r="E365" s="7" t="s">
        <v>69</v>
      </c>
      <c r="F365" t="s">
        <v>10</v>
      </c>
      <c r="G365" s="10">
        <v>120000</v>
      </c>
      <c r="H365" s="32">
        <f>IF(F365="USD",VLOOKUP(A365,'FOREX CONV'!$A$2:$F$871,2,FALSE),IF(F365="GBP",VLOOKUP(A365,'FOREX CONV'!$A$2:$F$871,3,FALSE),IF(F365="EUR",VLOOKUP(A365,'FOREX CONV'!$A$2:$F$871,4,FALSE),IF(F365="YEN",VLOOKUP(A365,'FOREX CONV'!$A$2:$F$871,5,FALSE),1))))</f>
        <v>60.474499999999999</v>
      </c>
      <c r="I365" s="33">
        <f t="shared" si="5"/>
        <v>7256940</v>
      </c>
      <c r="J365" t="str">
        <f>VLOOKUP(C365,'REGION CLASSIFICATION'!$A$2:$B$67,2,FALSE)</f>
        <v>EU</v>
      </c>
    </row>
    <row r="366" spans="1:10" ht="15" customHeight="1" x14ac:dyDescent="0.35">
      <c r="A366" s="13">
        <v>42088</v>
      </c>
      <c r="B366" s="2" t="s">
        <v>15</v>
      </c>
      <c r="C366" s="7" t="s">
        <v>46</v>
      </c>
      <c r="D366" s="8">
        <v>3000</v>
      </c>
      <c r="E366" s="7" t="s">
        <v>9</v>
      </c>
      <c r="F366" t="s">
        <v>10</v>
      </c>
      <c r="G366" s="9">
        <v>120000</v>
      </c>
      <c r="H366" s="32">
        <f>IF(F366="USD",VLOOKUP(A366,'FOREX CONV'!$A$2:$F$871,2,FALSE),IF(F366="GBP",VLOOKUP(A366,'FOREX CONV'!$A$2:$F$871,3,FALSE),IF(F366="EUR",VLOOKUP(A366,'FOREX CONV'!$A$2:$F$871,4,FALSE),IF(F366="YEN",VLOOKUP(A366,'FOREX CONV'!$A$2:$F$871,5,FALSE),1))))</f>
        <v>62.341900000000003</v>
      </c>
      <c r="I366" s="33">
        <f t="shared" si="5"/>
        <v>7481028</v>
      </c>
      <c r="J366" t="str">
        <f>VLOOKUP(C366,'REGION CLASSIFICATION'!$A$2:$B$67,2,FALSE)</f>
        <v>EU</v>
      </c>
    </row>
    <row r="367" spans="1:10" ht="15" customHeight="1" x14ac:dyDescent="0.35">
      <c r="A367" s="13">
        <v>41821</v>
      </c>
      <c r="B367" s="2" t="s">
        <v>25</v>
      </c>
      <c r="C367" s="7" t="s">
        <v>43</v>
      </c>
      <c r="D367" s="10">
        <v>1067</v>
      </c>
      <c r="E367" s="7" t="s">
        <v>69</v>
      </c>
      <c r="F367" t="s">
        <v>10</v>
      </c>
      <c r="G367" s="10">
        <v>120571</v>
      </c>
      <c r="H367" s="32">
        <f>IF(F367="USD",VLOOKUP(A367,'FOREX CONV'!$A$2:$F$871,2,FALSE),IF(F367="GBP",VLOOKUP(A367,'FOREX CONV'!$A$2:$F$871,3,FALSE),IF(F367="EUR",VLOOKUP(A367,'FOREX CONV'!$A$2:$F$871,4,FALSE),IF(F367="YEN",VLOOKUP(A367,'FOREX CONV'!$A$2:$F$871,5,FALSE),1))))</f>
        <v>62.378999999999998</v>
      </c>
      <c r="I367" s="33">
        <f t="shared" si="5"/>
        <v>7521098.409</v>
      </c>
      <c r="J367" t="str">
        <f>VLOOKUP(C367,'REGION CLASSIFICATION'!$A$2:$B$67,2,FALSE)</f>
        <v>EU</v>
      </c>
    </row>
    <row r="368" spans="1:10" ht="15" customHeight="1" x14ac:dyDescent="0.35">
      <c r="A368" s="13">
        <v>41579</v>
      </c>
      <c r="B368" s="2" t="s">
        <v>25</v>
      </c>
      <c r="C368" s="7" t="s">
        <v>65</v>
      </c>
      <c r="D368" s="10">
        <v>1085</v>
      </c>
      <c r="E368" s="7" t="s">
        <v>69</v>
      </c>
      <c r="F368" t="s">
        <v>10</v>
      </c>
      <c r="G368" s="10">
        <v>122062.5</v>
      </c>
      <c r="H368" s="32">
        <f>IF(F368="USD",VLOOKUP(A368,'FOREX CONV'!$A$2:$F$871,2,FALSE),IF(F368="GBP",VLOOKUP(A368,'FOREX CONV'!$A$2:$F$871,3,FALSE),IF(F368="EUR",VLOOKUP(A368,'FOREX CONV'!$A$2:$F$871,4,FALSE),IF(F368="YEN",VLOOKUP(A368,'FOREX CONV'!$A$2:$F$871,5,FALSE),1))))</f>
        <v>61.41</v>
      </c>
      <c r="I368" s="33">
        <f t="shared" si="5"/>
        <v>7495858.125</v>
      </c>
      <c r="J368" t="str">
        <f>VLOOKUP(C368,'REGION CLASSIFICATION'!$A$2:$B$67,2,FALSE)</f>
        <v>NORTH AMERICA</v>
      </c>
    </row>
    <row r="369" spans="1:10" ht="15" customHeight="1" x14ac:dyDescent="0.35">
      <c r="A369" s="13">
        <v>41793</v>
      </c>
      <c r="B369" s="2" t="s">
        <v>15</v>
      </c>
      <c r="C369" s="7" t="s">
        <v>28</v>
      </c>
      <c r="D369" s="10">
        <v>3500</v>
      </c>
      <c r="E369" s="7" t="s">
        <v>69</v>
      </c>
      <c r="F369" t="s">
        <v>27</v>
      </c>
      <c r="G369" s="10">
        <v>122500</v>
      </c>
      <c r="H369" s="32">
        <f>IF(F369="USD",VLOOKUP(A369,'FOREX CONV'!$A$2:$F$871,2,FALSE),IF(F369="GBP",VLOOKUP(A369,'FOREX CONV'!$A$2:$F$871,3,FALSE),IF(F369="EUR",VLOOKUP(A369,'FOREX CONV'!$A$2:$F$871,4,FALSE),IF(F369="YEN",VLOOKUP(A369,'FOREX CONV'!$A$2:$F$871,5,FALSE),1))))</f>
        <v>84.186599999999999</v>
      </c>
      <c r="I369" s="33">
        <f t="shared" si="5"/>
        <v>10312858.5</v>
      </c>
      <c r="J369" t="str">
        <f>VLOOKUP(C369,'REGION CLASSIFICATION'!$A$2:$B$67,2,FALSE)</f>
        <v>EU</v>
      </c>
    </row>
    <row r="370" spans="1:10" ht="15" customHeight="1" x14ac:dyDescent="0.35">
      <c r="A370" s="13">
        <v>41581</v>
      </c>
      <c r="B370" s="2" t="s">
        <v>15</v>
      </c>
      <c r="C370" s="7" t="s">
        <v>21</v>
      </c>
      <c r="D370" s="10">
        <v>2600</v>
      </c>
      <c r="E370" s="7" t="s">
        <v>69</v>
      </c>
      <c r="F370" t="s">
        <v>10</v>
      </c>
      <c r="G370" s="10">
        <v>126750</v>
      </c>
      <c r="H370" s="32">
        <f>IF(F370="USD",VLOOKUP(A370,'FOREX CONV'!$A$2:$F$871,2,FALSE),IF(F370="GBP",VLOOKUP(A370,'FOREX CONV'!$A$2:$F$871,3,FALSE),IF(F370="EUR",VLOOKUP(A370,'FOREX CONV'!$A$2:$F$871,4,FALSE),IF(F370="YEN",VLOOKUP(A370,'FOREX CONV'!$A$2:$F$871,5,FALSE),1))))</f>
        <v>61.41</v>
      </c>
      <c r="I370" s="33">
        <f t="shared" si="5"/>
        <v>7783717.5</v>
      </c>
      <c r="J370" t="str">
        <f>VLOOKUP(C370,'REGION CLASSIFICATION'!$A$2:$B$67,2,FALSE)</f>
        <v>EU</v>
      </c>
    </row>
    <row r="371" spans="1:10" ht="15" customHeight="1" x14ac:dyDescent="0.35">
      <c r="A371" s="13">
        <v>41761</v>
      </c>
      <c r="B371" s="2" t="s">
        <v>15</v>
      </c>
      <c r="C371" s="7" t="s">
        <v>65</v>
      </c>
      <c r="D371" s="10">
        <v>3000</v>
      </c>
      <c r="E371" s="7" t="s">
        <v>69</v>
      </c>
      <c r="F371" t="s">
        <v>10</v>
      </c>
      <c r="G371" s="10">
        <v>127500</v>
      </c>
      <c r="H371" s="32">
        <f>IF(F371="USD",VLOOKUP(A371,'FOREX CONV'!$A$2:$F$871,2,FALSE),IF(F371="GBP",VLOOKUP(A371,'FOREX CONV'!$A$2:$F$871,3,FALSE),IF(F371="EUR",VLOOKUP(A371,'FOREX CONV'!$A$2:$F$871,4,FALSE),IF(F371="YEN",VLOOKUP(A371,'FOREX CONV'!$A$2:$F$871,5,FALSE),1))))</f>
        <v>62.452500000000001</v>
      </c>
      <c r="I371" s="33">
        <f t="shared" si="5"/>
        <v>7962693.75</v>
      </c>
      <c r="J371" t="str">
        <f>VLOOKUP(C371,'REGION CLASSIFICATION'!$A$2:$B$67,2,FALSE)</f>
        <v>NORTH AMERICA</v>
      </c>
    </row>
    <row r="372" spans="1:10" ht="15" customHeight="1" x14ac:dyDescent="0.35">
      <c r="A372" s="13">
        <v>41793</v>
      </c>
      <c r="B372" s="2" t="s">
        <v>15</v>
      </c>
      <c r="C372" s="7" t="s">
        <v>65</v>
      </c>
      <c r="D372" s="10">
        <v>3000</v>
      </c>
      <c r="E372" s="7" t="s">
        <v>69</v>
      </c>
      <c r="F372" t="s">
        <v>10</v>
      </c>
      <c r="G372" s="10">
        <v>127500</v>
      </c>
      <c r="H372" s="32">
        <f>IF(F372="USD",VLOOKUP(A372,'FOREX CONV'!$A$2:$F$871,2,FALSE),IF(F372="GBP",VLOOKUP(A372,'FOREX CONV'!$A$2:$F$871,3,FALSE),IF(F372="EUR",VLOOKUP(A372,'FOREX CONV'!$A$2:$F$871,4,FALSE),IF(F372="YEN",VLOOKUP(A372,'FOREX CONV'!$A$2:$F$871,5,FALSE),1))))</f>
        <v>61.324199999999998</v>
      </c>
      <c r="I372" s="33">
        <f t="shared" si="5"/>
        <v>7818835.5</v>
      </c>
      <c r="J372" t="str">
        <f>VLOOKUP(C372,'REGION CLASSIFICATION'!$A$2:$B$67,2,FALSE)</f>
        <v>NORTH AMERICA</v>
      </c>
    </row>
    <row r="373" spans="1:10" ht="15" customHeight="1" x14ac:dyDescent="0.35">
      <c r="A373" s="13">
        <v>41792</v>
      </c>
      <c r="B373" s="2" t="s">
        <v>25</v>
      </c>
      <c r="C373" s="7" t="s">
        <v>65</v>
      </c>
      <c r="D373" s="10">
        <v>1154</v>
      </c>
      <c r="E373" s="7" t="s">
        <v>69</v>
      </c>
      <c r="F373" t="s">
        <v>10</v>
      </c>
      <c r="G373" s="10">
        <v>129825</v>
      </c>
      <c r="H373" s="32">
        <f>IF(F373="USD",VLOOKUP(A373,'FOREX CONV'!$A$2:$F$871,2,FALSE),IF(F373="GBP",VLOOKUP(A373,'FOREX CONV'!$A$2:$F$871,3,FALSE),IF(F373="EUR",VLOOKUP(A373,'FOREX CONV'!$A$2:$F$871,4,FALSE),IF(F373="YEN",VLOOKUP(A373,'FOREX CONV'!$A$2:$F$871,5,FALSE),1))))</f>
        <v>62.5045</v>
      </c>
      <c r="I373" s="33">
        <f t="shared" si="5"/>
        <v>8114646.7125000004</v>
      </c>
      <c r="J373" t="str">
        <f>VLOOKUP(C373,'REGION CLASSIFICATION'!$A$2:$B$67,2,FALSE)</f>
        <v>NORTH AMERICA</v>
      </c>
    </row>
    <row r="374" spans="1:10" ht="15" customHeight="1" x14ac:dyDescent="0.35">
      <c r="A374" s="13">
        <v>41823</v>
      </c>
      <c r="B374" s="2" t="s">
        <v>25</v>
      </c>
      <c r="C374" s="7" t="s">
        <v>43</v>
      </c>
      <c r="D374" s="10">
        <v>1163</v>
      </c>
      <c r="E374" s="7" t="s">
        <v>69</v>
      </c>
      <c r="F374" t="s">
        <v>10</v>
      </c>
      <c r="G374" s="10">
        <v>131419</v>
      </c>
      <c r="H374" s="32">
        <f>IF(F374="USD",VLOOKUP(A374,'FOREX CONV'!$A$2:$F$871,2,FALSE),IF(F374="GBP",VLOOKUP(A374,'FOREX CONV'!$A$2:$F$871,3,FALSE),IF(F374="EUR",VLOOKUP(A374,'FOREX CONV'!$A$2:$F$871,4,FALSE),IF(F374="YEN",VLOOKUP(A374,'FOREX CONV'!$A$2:$F$871,5,FALSE),1))))</f>
        <v>60.984999999999999</v>
      </c>
      <c r="I374" s="33">
        <f t="shared" si="5"/>
        <v>8014587.7149999999</v>
      </c>
      <c r="J374" t="str">
        <f>VLOOKUP(C374,'REGION CLASSIFICATION'!$A$2:$B$67,2,FALSE)</f>
        <v>EU</v>
      </c>
    </row>
    <row r="375" spans="1:10" ht="15" customHeight="1" x14ac:dyDescent="0.35">
      <c r="A375" s="13">
        <v>41854</v>
      </c>
      <c r="B375" s="2" t="s">
        <v>25</v>
      </c>
      <c r="C375" s="7" t="s">
        <v>33</v>
      </c>
      <c r="D375" s="7">
        <v>5.5</v>
      </c>
      <c r="E375" s="7" t="s">
        <v>69</v>
      </c>
      <c r="F375" s="7" t="s">
        <v>72</v>
      </c>
      <c r="G375" s="10">
        <v>132371</v>
      </c>
      <c r="H375" s="32">
        <f>IF(F375="USD",VLOOKUP(A375,'FOREX CONV'!$A$2:$F$871,2,FALSE),IF(F375="GBP",VLOOKUP(A375,'FOREX CONV'!$A$2:$F$871,3,FALSE),IF(F375="EUR",VLOOKUP(A375,'FOREX CONV'!$A$2:$F$871,4,FALSE),IF(F375="YEN",VLOOKUP(A375,'FOREX CONV'!$A$2:$F$871,5,FALSE),1))))</f>
        <v>1</v>
      </c>
      <c r="I375" s="33">
        <f t="shared" si="5"/>
        <v>132371</v>
      </c>
      <c r="J375" t="str">
        <f>VLOOKUP(C375,'REGION CLASSIFICATION'!$A$2:$B$67,2,FALSE)</f>
        <v>INDIA</v>
      </c>
    </row>
    <row r="376" spans="1:10" ht="15" customHeight="1" x14ac:dyDescent="0.35">
      <c r="A376" s="13">
        <v>41853</v>
      </c>
      <c r="B376" s="2" t="s">
        <v>13</v>
      </c>
      <c r="C376" s="7" t="s">
        <v>33</v>
      </c>
      <c r="D376" s="7">
        <v>10</v>
      </c>
      <c r="E376" s="7" t="s">
        <v>69</v>
      </c>
      <c r="F376" s="7" t="s">
        <v>72</v>
      </c>
      <c r="G376" s="10">
        <v>137529</v>
      </c>
      <c r="H376" s="32">
        <f>IF(F376="USD",VLOOKUP(A376,'FOREX CONV'!$A$2:$F$871,2,FALSE),IF(F376="GBP",VLOOKUP(A376,'FOREX CONV'!$A$2:$F$871,3,FALSE),IF(F376="EUR",VLOOKUP(A376,'FOREX CONV'!$A$2:$F$871,4,FALSE),IF(F376="YEN",VLOOKUP(A376,'FOREX CONV'!$A$2:$F$871,5,FALSE),1))))</f>
        <v>1</v>
      </c>
      <c r="I376" s="33">
        <f t="shared" si="5"/>
        <v>137529</v>
      </c>
      <c r="J376" t="str">
        <f>VLOOKUP(C376,'REGION CLASSIFICATION'!$A$2:$B$67,2,FALSE)</f>
        <v>INDIA</v>
      </c>
    </row>
    <row r="377" spans="1:10" ht="15" customHeight="1" x14ac:dyDescent="0.35">
      <c r="A377" s="13">
        <v>42004</v>
      </c>
      <c r="B377" s="2" t="s">
        <v>13</v>
      </c>
      <c r="C377" s="7" t="s">
        <v>33</v>
      </c>
      <c r="D377" s="8">
        <v>10</v>
      </c>
      <c r="E377" s="7" t="s">
        <v>9</v>
      </c>
      <c r="F377" s="7" t="s">
        <v>34</v>
      </c>
      <c r="G377" s="9">
        <v>137529</v>
      </c>
      <c r="H377" s="32">
        <f>IF(F377="USD",VLOOKUP(A377,'FOREX CONV'!$A$2:$F$871,2,FALSE),IF(F377="GBP",VLOOKUP(A377,'FOREX CONV'!$A$2:$F$871,3,FALSE),IF(F377="EUR",VLOOKUP(A377,'FOREX CONV'!$A$2:$F$871,4,FALSE),IF(F377="YEN",VLOOKUP(A377,'FOREX CONV'!$A$2:$F$871,5,FALSE),1))))</f>
        <v>1</v>
      </c>
      <c r="I377" s="33">
        <f t="shared" si="5"/>
        <v>137529</v>
      </c>
      <c r="J377" t="str">
        <f>VLOOKUP(C377,'REGION CLASSIFICATION'!$A$2:$B$67,2,FALSE)</f>
        <v>INDIA</v>
      </c>
    </row>
    <row r="378" spans="1:10" ht="15" customHeight="1" x14ac:dyDescent="0.35">
      <c r="A378" s="13">
        <v>41885</v>
      </c>
      <c r="B378" s="2" t="s">
        <v>15</v>
      </c>
      <c r="C378" s="7" t="s">
        <v>21</v>
      </c>
      <c r="D378" s="10">
        <v>3000</v>
      </c>
      <c r="E378" s="7" t="s">
        <v>69</v>
      </c>
      <c r="F378" t="s">
        <v>10</v>
      </c>
      <c r="G378" s="10">
        <v>146250</v>
      </c>
      <c r="H378" s="32">
        <f>IF(F378="USD",VLOOKUP(A378,'FOREX CONV'!$A$2:$F$871,2,FALSE),IF(F378="GBP",VLOOKUP(A378,'FOREX CONV'!$A$2:$F$871,3,FALSE),IF(F378="EUR",VLOOKUP(A378,'FOREX CONV'!$A$2:$F$871,4,FALSE),IF(F378="YEN",VLOOKUP(A378,'FOREX CONV'!$A$2:$F$871,5,FALSE),1))))</f>
        <v>62.180999999999997</v>
      </c>
      <c r="I378" s="33">
        <f t="shared" si="5"/>
        <v>9093971.25</v>
      </c>
      <c r="J378" t="str">
        <f>VLOOKUP(C378,'REGION CLASSIFICATION'!$A$2:$B$67,2,FALSE)</f>
        <v>EU</v>
      </c>
    </row>
    <row r="379" spans="1:10" ht="15" customHeight="1" x14ac:dyDescent="0.35">
      <c r="A379" s="13">
        <v>42086</v>
      </c>
      <c r="B379" s="2" t="s">
        <v>25</v>
      </c>
      <c r="C379" s="7" t="s">
        <v>43</v>
      </c>
      <c r="D379" s="8">
        <v>1631</v>
      </c>
      <c r="E379" s="7" t="s">
        <v>9</v>
      </c>
      <c r="F379" t="s">
        <v>10</v>
      </c>
      <c r="G379" s="9">
        <v>146790</v>
      </c>
      <c r="H379" s="32">
        <f>IF(F379="USD",VLOOKUP(A379,'FOREX CONV'!$A$2:$F$871,2,FALSE),IF(F379="GBP",VLOOKUP(A379,'FOREX CONV'!$A$2:$F$871,3,FALSE),IF(F379="EUR",VLOOKUP(A379,'FOREX CONV'!$A$2:$F$871,4,FALSE),IF(F379="YEN",VLOOKUP(A379,'FOREX CONV'!$A$2:$F$871,5,FALSE),1))))</f>
        <v>62.2879</v>
      </c>
      <c r="I379" s="33">
        <f t="shared" si="5"/>
        <v>9143240.841</v>
      </c>
      <c r="J379" t="str">
        <f>VLOOKUP(C379,'REGION CLASSIFICATION'!$A$2:$B$67,2,FALSE)</f>
        <v>EU</v>
      </c>
    </row>
    <row r="380" spans="1:10" ht="15" customHeight="1" x14ac:dyDescent="0.35">
      <c r="A380" s="13">
        <v>41884</v>
      </c>
      <c r="B380" s="2" t="s">
        <v>25</v>
      </c>
      <c r="C380" s="7" t="s">
        <v>32</v>
      </c>
      <c r="D380" s="10">
        <v>1316</v>
      </c>
      <c r="E380" s="7" t="s">
        <v>69</v>
      </c>
      <c r="F380" t="s">
        <v>10</v>
      </c>
      <c r="G380" s="10">
        <v>148708</v>
      </c>
      <c r="H380" s="32">
        <f>IF(F380="USD",VLOOKUP(A380,'FOREX CONV'!$A$2:$F$871,2,FALSE),IF(F380="GBP",VLOOKUP(A380,'FOREX CONV'!$A$2:$F$871,3,FALSE),IF(F380="EUR",VLOOKUP(A380,'FOREX CONV'!$A$2:$F$871,4,FALSE),IF(F380="YEN",VLOOKUP(A380,'FOREX CONV'!$A$2:$F$871,5,FALSE),1))))</f>
        <v>62.180999999999997</v>
      </c>
      <c r="I380" s="33">
        <f t="shared" si="5"/>
        <v>9246812.148</v>
      </c>
      <c r="J380" t="str">
        <f>VLOOKUP(C380,'REGION CLASSIFICATION'!$A$2:$B$67,2,FALSE)</f>
        <v>EU</v>
      </c>
    </row>
    <row r="381" spans="1:10" ht="15" customHeight="1" x14ac:dyDescent="0.35">
      <c r="A381" s="13">
        <v>41731</v>
      </c>
      <c r="B381" s="2" t="s">
        <v>25</v>
      </c>
      <c r="C381" s="7" t="s">
        <v>32</v>
      </c>
      <c r="D381" s="10">
        <v>1075</v>
      </c>
      <c r="E381" s="7" t="s">
        <v>69</v>
      </c>
      <c r="F381" t="s">
        <v>10</v>
      </c>
      <c r="G381" s="10">
        <v>150500</v>
      </c>
      <c r="H381" s="32">
        <f>IF(F381="USD",VLOOKUP(A381,'FOREX CONV'!$A$2:$F$871,2,FALSE),IF(F381="GBP",VLOOKUP(A381,'FOREX CONV'!$A$2:$F$871,3,FALSE),IF(F381="EUR",VLOOKUP(A381,'FOREX CONV'!$A$2:$F$871,4,FALSE),IF(F381="YEN",VLOOKUP(A381,'FOREX CONV'!$A$2:$F$871,5,FALSE),1))))</f>
        <v>62.6815</v>
      </c>
      <c r="I381" s="33">
        <f t="shared" si="5"/>
        <v>9433565.75</v>
      </c>
      <c r="J381" t="str">
        <f>VLOOKUP(C381,'REGION CLASSIFICATION'!$A$2:$B$67,2,FALSE)</f>
        <v>EU</v>
      </c>
    </row>
    <row r="382" spans="1:10" ht="15" customHeight="1" x14ac:dyDescent="0.35">
      <c r="A382" s="13">
        <v>42063</v>
      </c>
      <c r="B382" s="2" t="s">
        <v>25</v>
      </c>
      <c r="C382" s="7" t="s">
        <v>65</v>
      </c>
      <c r="D382" s="8">
        <v>1358</v>
      </c>
      <c r="E382" s="7" t="s">
        <v>9</v>
      </c>
      <c r="F382" t="s">
        <v>10</v>
      </c>
      <c r="G382" s="9">
        <v>152775</v>
      </c>
      <c r="H382" s="32">
        <f>IF(F382="USD",VLOOKUP(A382,'FOREX CONV'!$A$2:$F$871,2,FALSE),IF(F382="GBP",VLOOKUP(A382,'FOREX CONV'!$A$2:$F$871,3,FALSE),IF(F382="EUR",VLOOKUP(A382,'FOREX CONV'!$A$2:$F$871,4,FALSE),IF(F382="YEN",VLOOKUP(A382,'FOREX CONV'!$A$2:$F$871,5,FALSE),1))))</f>
        <v>61.790799999999997</v>
      </c>
      <c r="I382" s="33">
        <f t="shared" si="5"/>
        <v>9440089.4699999988</v>
      </c>
      <c r="J382" t="str">
        <f>VLOOKUP(C382,'REGION CLASSIFICATION'!$A$2:$B$67,2,FALSE)</f>
        <v>NORTH AMERICA</v>
      </c>
    </row>
    <row r="383" spans="1:10" ht="15" customHeight="1" x14ac:dyDescent="0.35">
      <c r="A383" s="13">
        <v>42086</v>
      </c>
      <c r="B383" s="2" t="s">
        <v>25</v>
      </c>
      <c r="C383" s="7" t="s">
        <v>65</v>
      </c>
      <c r="D383" s="8">
        <v>1359</v>
      </c>
      <c r="E383" s="7" t="s">
        <v>9</v>
      </c>
      <c r="F383" t="s">
        <v>10</v>
      </c>
      <c r="G383" s="9">
        <v>152887.5</v>
      </c>
      <c r="H383" s="32">
        <f>IF(F383="USD",VLOOKUP(A383,'FOREX CONV'!$A$2:$F$871,2,FALSE),IF(F383="GBP",VLOOKUP(A383,'FOREX CONV'!$A$2:$F$871,3,FALSE),IF(F383="EUR",VLOOKUP(A383,'FOREX CONV'!$A$2:$F$871,4,FALSE),IF(F383="YEN",VLOOKUP(A383,'FOREX CONV'!$A$2:$F$871,5,FALSE),1))))</f>
        <v>62.2879</v>
      </c>
      <c r="I383" s="33">
        <f t="shared" si="5"/>
        <v>9523041.3112499993</v>
      </c>
      <c r="J383" t="str">
        <f>VLOOKUP(C383,'REGION CLASSIFICATION'!$A$2:$B$67,2,FALSE)</f>
        <v>NORTH AMERICA</v>
      </c>
    </row>
    <row r="384" spans="1:10" ht="15" customHeight="1" x14ac:dyDescent="0.35">
      <c r="A384" s="13">
        <v>41792</v>
      </c>
      <c r="B384" s="2" t="s">
        <v>25</v>
      </c>
      <c r="C384" s="7" t="s">
        <v>32</v>
      </c>
      <c r="D384" s="10">
        <v>1366</v>
      </c>
      <c r="E384" s="7" t="s">
        <v>69</v>
      </c>
      <c r="F384" t="s">
        <v>10</v>
      </c>
      <c r="G384" s="10">
        <v>154358</v>
      </c>
      <c r="H384" s="32">
        <f>IF(F384="USD",VLOOKUP(A384,'FOREX CONV'!$A$2:$F$871,2,FALSE),IF(F384="GBP",VLOOKUP(A384,'FOREX CONV'!$A$2:$F$871,3,FALSE),IF(F384="EUR",VLOOKUP(A384,'FOREX CONV'!$A$2:$F$871,4,FALSE),IF(F384="YEN",VLOOKUP(A384,'FOREX CONV'!$A$2:$F$871,5,FALSE),1))))</f>
        <v>62.5045</v>
      </c>
      <c r="I384" s="33">
        <f t="shared" si="5"/>
        <v>9648069.6109999996</v>
      </c>
      <c r="J384" t="str">
        <f>VLOOKUP(C384,'REGION CLASSIFICATION'!$A$2:$B$67,2,FALSE)</f>
        <v>EU</v>
      </c>
    </row>
    <row r="385" spans="1:10" ht="15" customHeight="1" x14ac:dyDescent="0.35">
      <c r="A385" s="13">
        <v>41884</v>
      </c>
      <c r="B385" s="2" t="s">
        <v>25</v>
      </c>
      <c r="C385" s="7" t="s">
        <v>32</v>
      </c>
      <c r="D385" s="10">
        <v>1367</v>
      </c>
      <c r="E385" s="7" t="s">
        <v>69</v>
      </c>
      <c r="F385" t="s">
        <v>10</v>
      </c>
      <c r="G385" s="10">
        <v>154471</v>
      </c>
      <c r="H385" s="32">
        <f>IF(F385="USD",VLOOKUP(A385,'FOREX CONV'!$A$2:$F$871,2,FALSE),IF(F385="GBP",VLOOKUP(A385,'FOREX CONV'!$A$2:$F$871,3,FALSE),IF(F385="EUR",VLOOKUP(A385,'FOREX CONV'!$A$2:$F$871,4,FALSE),IF(F385="YEN",VLOOKUP(A385,'FOREX CONV'!$A$2:$F$871,5,FALSE),1))))</f>
        <v>62.180999999999997</v>
      </c>
      <c r="I385" s="33">
        <f t="shared" si="5"/>
        <v>9605161.2510000002</v>
      </c>
      <c r="J385" t="str">
        <f>VLOOKUP(C385,'REGION CLASSIFICATION'!$A$2:$B$67,2,FALSE)</f>
        <v>EU</v>
      </c>
    </row>
    <row r="386" spans="1:10" ht="15" customHeight="1" x14ac:dyDescent="0.35">
      <c r="A386" s="13">
        <v>41988</v>
      </c>
      <c r="B386" s="2" t="s">
        <v>15</v>
      </c>
      <c r="C386" s="7" t="s">
        <v>21</v>
      </c>
      <c r="D386" s="8">
        <v>3743.0079999999998</v>
      </c>
      <c r="E386" s="7" t="s">
        <v>9</v>
      </c>
      <c r="F386" t="s">
        <v>10</v>
      </c>
      <c r="G386" s="9">
        <v>163756.6</v>
      </c>
      <c r="H386" s="32">
        <f>IF(F386="USD",VLOOKUP(A386,'FOREX CONV'!$A$2:$F$871,2,FALSE),IF(F386="GBP",VLOOKUP(A386,'FOREX CONV'!$A$2:$F$871,3,FALSE),IF(F386="EUR",VLOOKUP(A386,'FOREX CONV'!$A$2:$F$871,4,FALSE),IF(F386="YEN",VLOOKUP(A386,'FOREX CONV'!$A$2:$F$871,5,FALSE),1))))</f>
        <v>62.652900000000002</v>
      </c>
      <c r="I386" s="33">
        <f t="shared" si="5"/>
        <v>10259825.884140002</v>
      </c>
      <c r="J386" t="str">
        <f>VLOOKUP(C386,'REGION CLASSIFICATION'!$A$2:$B$67,2,FALSE)</f>
        <v>EU</v>
      </c>
    </row>
    <row r="387" spans="1:10" ht="15" customHeight="1" x14ac:dyDescent="0.35">
      <c r="A387" s="13">
        <v>42093</v>
      </c>
      <c r="B387" s="2" t="s">
        <v>15</v>
      </c>
      <c r="C387" s="7" t="s">
        <v>46</v>
      </c>
      <c r="D387" s="8">
        <v>4000</v>
      </c>
      <c r="E387" s="7" t="s">
        <v>9</v>
      </c>
      <c r="F387" t="s">
        <v>10</v>
      </c>
      <c r="G387" s="9">
        <v>164000</v>
      </c>
      <c r="H387" s="32">
        <f>IF(F387="USD",VLOOKUP(A387,'FOREX CONV'!$A$2:$F$871,2,FALSE),IF(F387="GBP",VLOOKUP(A387,'FOREX CONV'!$A$2:$F$871,3,FALSE),IF(F387="EUR",VLOOKUP(A387,'FOREX CONV'!$A$2:$F$871,4,FALSE),IF(F387="YEN",VLOOKUP(A387,'FOREX CONV'!$A$2:$F$871,5,FALSE),1))))</f>
        <v>62.630499999999998</v>
      </c>
      <c r="I387" s="33">
        <f t="shared" ref="I387:I450" si="6">G387*H387</f>
        <v>10271402</v>
      </c>
      <c r="J387" t="str">
        <f>VLOOKUP(C387,'REGION CLASSIFICATION'!$A$2:$B$67,2,FALSE)</f>
        <v>EU</v>
      </c>
    </row>
    <row r="388" spans="1:10" ht="15" customHeight="1" x14ac:dyDescent="0.35">
      <c r="A388" s="13">
        <v>41999</v>
      </c>
      <c r="B388" s="2" t="s">
        <v>13</v>
      </c>
      <c r="C388" s="7" t="s">
        <v>33</v>
      </c>
      <c r="D388" s="8">
        <v>30</v>
      </c>
      <c r="E388" s="7" t="s">
        <v>9</v>
      </c>
      <c r="F388" s="7" t="s">
        <v>34</v>
      </c>
      <c r="G388" s="9">
        <v>166753</v>
      </c>
      <c r="H388" s="32">
        <f>IF(F388="USD",VLOOKUP(A388,'FOREX CONV'!$A$2:$F$871,2,FALSE),IF(F388="GBP",VLOOKUP(A388,'FOREX CONV'!$A$2:$F$871,3,FALSE),IF(F388="EUR",VLOOKUP(A388,'FOREX CONV'!$A$2:$F$871,4,FALSE),IF(F388="YEN",VLOOKUP(A388,'FOREX CONV'!$A$2:$F$871,5,FALSE),1))))</f>
        <v>1</v>
      </c>
      <c r="I388" s="33">
        <f t="shared" si="6"/>
        <v>166753</v>
      </c>
      <c r="J388" t="str">
        <f>VLOOKUP(C388,'REGION CLASSIFICATION'!$A$2:$B$67,2,FALSE)</f>
        <v>INDIA</v>
      </c>
    </row>
    <row r="389" spans="1:10" ht="15" customHeight="1" x14ac:dyDescent="0.35">
      <c r="A389" s="13">
        <v>42056</v>
      </c>
      <c r="B389" s="2" t="s">
        <v>15</v>
      </c>
      <c r="C389" s="7" t="s">
        <v>33</v>
      </c>
      <c r="D389" s="8">
        <v>58</v>
      </c>
      <c r="E389" s="7" t="s">
        <v>9</v>
      </c>
      <c r="F389" s="7" t="s">
        <v>34</v>
      </c>
      <c r="G389" s="9">
        <v>169504</v>
      </c>
      <c r="H389" s="32">
        <f>IF(F389="USD",VLOOKUP(A389,'FOREX CONV'!$A$2:$F$871,2,FALSE),IF(F389="GBP",VLOOKUP(A389,'FOREX CONV'!$A$2:$F$871,3,FALSE),IF(F389="EUR",VLOOKUP(A389,'FOREX CONV'!$A$2:$F$871,4,FALSE),IF(F389="YEN",VLOOKUP(A389,'FOREX CONV'!$A$2:$F$871,5,FALSE),1))))</f>
        <v>1</v>
      </c>
      <c r="I389" s="33">
        <f t="shared" si="6"/>
        <v>169504</v>
      </c>
      <c r="J389" t="str">
        <f>VLOOKUP(C389,'REGION CLASSIFICATION'!$A$2:$B$67,2,FALSE)</f>
        <v>INDIA</v>
      </c>
    </row>
    <row r="390" spans="1:10" ht="15" customHeight="1" x14ac:dyDescent="0.35">
      <c r="A390" s="13">
        <v>41792</v>
      </c>
      <c r="B390" s="2" t="s">
        <v>13</v>
      </c>
      <c r="C390" s="7" t="s">
        <v>65</v>
      </c>
      <c r="D390" s="10">
        <v>1000</v>
      </c>
      <c r="E390" s="7" t="s">
        <v>69</v>
      </c>
      <c r="F390" t="s">
        <v>10</v>
      </c>
      <c r="G390" s="10">
        <v>170000</v>
      </c>
      <c r="H390" s="32">
        <f>IF(F390="USD",VLOOKUP(A390,'FOREX CONV'!$A$2:$F$871,2,FALSE),IF(F390="GBP",VLOOKUP(A390,'FOREX CONV'!$A$2:$F$871,3,FALSE),IF(F390="EUR",VLOOKUP(A390,'FOREX CONV'!$A$2:$F$871,4,FALSE),IF(F390="YEN",VLOOKUP(A390,'FOREX CONV'!$A$2:$F$871,5,FALSE),1))))</f>
        <v>62.5045</v>
      </c>
      <c r="I390" s="33">
        <f t="shared" si="6"/>
        <v>10625765</v>
      </c>
      <c r="J390" t="str">
        <f>VLOOKUP(C390,'REGION CLASSIFICATION'!$A$2:$B$67,2,FALSE)</f>
        <v>NORTH AMERICA</v>
      </c>
    </row>
    <row r="391" spans="1:10" ht="15" customHeight="1" x14ac:dyDescent="0.35">
      <c r="A391" s="13">
        <v>41822</v>
      </c>
      <c r="B391" s="2" t="s">
        <v>13</v>
      </c>
      <c r="C391" s="7" t="s">
        <v>33</v>
      </c>
      <c r="D391" s="7">
        <v>20</v>
      </c>
      <c r="E391" s="7" t="s">
        <v>69</v>
      </c>
      <c r="F391" s="7" t="s">
        <v>72</v>
      </c>
      <c r="G391" s="10">
        <v>183600</v>
      </c>
      <c r="H391" s="32">
        <f>IF(F391="USD",VLOOKUP(A391,'FOREX CONV'!$A$2:$F$871,2,FALSE),IF(F391="GBP",VLOOKUP(A391,'FOREX CONV'!$A$2:$F$871,3,FALSE),IF(F391="EUR",VLOOKUP(A391,'FOREX CONV'!$A$2:$F$871,4,FALSE),IF(F391="YEN",VLOOKUP(A391,'FOREX CONV'!$A$2:$F$871,5,FALSE),1))))</f>
        <v>1</v>
      </c>
      <c r="I391" s="33">
        <f t="shared" si="6"/>
        <v>183600</v>
      </c>
      <c r="J391" t="str">
        <f>VLOOKUP(C391,'REGION CLASSIFICATION'!$A$2:$B$67,2,FALSE)</f>
        <v>INDIA</v>
      </c>
    </row>
    <row r="392" spans="1:10" ht="15" customHeight="1" x14ac:dyDescent="0.35">
      <c r="A392" s="13">
        <v>41762</v>
      </c>
      <c r="B392" s="2" t="s">
        <v>25</v>
      </c>
      <c r="C392" s="7" t="s">
        <v>65</v>
      </c>
      <c r="D392" s="10">
        <v>1632</v>
      </c>
      <c r="E392" s="7" t="s">
        <v>69</v>
      </c>
      <c r="F392" t="s">
        <v>10</v>
      </c>
      <c r="G392" s="10">
        <v>183600</v>
      </c>
      <c r="H392" s="32">
        <f>IF(F392="USD",VLOOKUP(A392,'FOREX CONV'!$A$2:$F$871,2,FALSE),IF(F392="GBP",VLOOKUP(A392,'FOREX CONV'!$A$2:$F$871,3,FALSE),IF(F392="EUR",VLOOKUP(A392,'FOREX CONV'!$A$2:$F$871,4,FALSE),IF(F392="YEN",VLOOKUP(A392,'FOREX CONV'!$A$2:$F$871,5,FALSE),1))))</f>
        <v>61.854999999999997</v>
      </c>
      <c r="I392" s="33">
        <f t="shared" si="6"/>
        <v>11356578</v>
      </c>
      <c r="J392" t="str">
        <f>VLOOKUP(C392,'REGION CLASSIFICATION'!$A$2:$B$67,2,FALSE)</f>
        <v>NORTH AMERICA</v>
      </c>
    </row>
    <row r="393" spans="1:10" ht="15" customHeight="1" x14ac:dyDescent="0.35">
      <c r="A393" s="13">
        <v>41762</v>
      </c>
      <c r="B393" s="2" t="s">
        <v>25</v>
      </c>
      <c r="C393" s="7" t="s">
        <v>65</v>
      </c>
      <c r="D393" s="10">
        <v>1634</v>
      </c>
      <c r="E393" s="7" t="s">
        <v>69</v>
      </c>
      <c r="F393" t="s">
        <v>10</v>
      </c>
      <c r="G393" s="10">
        <v>183825</v>
      </c>
      <c r="H393" s="32">
        <f>IF(F393="USD",VLOOKUP(A393,'FOREX CONV'!$A$2:$F$871,2,FALSE),IF(F393="GBP",VLOOKUP(A393,'FOREX CONV'!$A$2:$F$871,3,FALSE),IF(F393="EUR",VLOOKUP(A393,'FOREX CONV'!$A$2:$F$871,4,FALSE),IF(F393="YEN",VLOOKUP(A393,'FOREX CONV'!$A$2:$F$871,5,FALSE),1))))</f>
        <v>61.854999999999997</v>
      </c>
      <c r="I393" s="33">
        <f t="shared" si="6"/>
        <v>11370495.375</v>
      </c>
      <c r="J393" t="str">
        <f>VLOOKUP(C393,'REGION CLASSIFICATION'!$A$2:$B$67,2,FALSE)</f>
        <v>NORTH AMERICA</v>
      </c>
    </row>
    <row r="394" spans="1:10" ht="15" customHeight="1" x14ac:dyDescent="0.35">
      <c r="A394" s="13">
        <v>41762</v>
      </c>
      <c r="B394" s="2" t="s">
        <v>25</v>
      </c>
      <c r="C394" s="7" t="s">
        <v>32</v>
      </c>
      <c r="D394" s="10">
        <v>1634</v>
      </c>
      <c r="E394" s="7" t="s">
        <v>69</v>
      </c>
      <c r="F394" t="s">
        <v>10</v>
      </c>
      <c r="G394" s="10">
        <v>184642</v>
      </c>
      <c r="H394" s="32">
        <f>IF(F394="USD",VLOOKUP(A394,'FOREX CONV'!$A$2:$F$871,2,FALSE),IF(F394="GBP",VLOOKUP(A394,'FOREX CONV'!$A$2:$F$871,3,FALSE),IF(F394="EUR",VLOOKUP(A394,'FOREX CONV'!$A$2:$F$871,4,FALSE),IF(F394="YEN",VLOOKUP(A394,'FOREX CONV'!$A$2:$F$871,5,FALSE),1))))</f>
        <v>61.854999999999997</v>
      </c>
      <c r="I394" s="33">
        <f t="shared" si="6"/>
        <v>11421030.91</v>
      </c>
      <c r="J394" t="str">
        <f>VLOOKUP(C394,'REGION CLASSIFICATION'!$A$2:$B$67,2,FALSE)</f>
        <v>EU</v>
      </c>
    </row>
    <row r="395" spans="1:10" ht="15" customHeight="1" x14ac:dyDescent="0.35">
      <c r="A395" s="13">
        <v>41854</v>
      </c>
      <c r="B395" s="2" t="s">
        <v>15</v>
      </c>
      <c r="C395" s="7" t="s">
        <v>21</v>
      </c>
      <c r="D395" s="10">
        <v>3900</v>
      </c>
      <c r="E395" s="7" t="s">
        <v>69</v>
      </c>
      <c r="F395" t="s">
        <v>10</v>
      </c>
      <c r="G395" s="10">
        <v>190125</v>
      </c>
      <c r="H395" s="32">
        <f>IF(F395="USD",VLOOKUP(A395,'FOREX CONV'!$A$2:$F$871,2,FALSE),IF(F395="GBP",VLOOKUP(A395,'FOREX CONV'!$A$2:$F$871,3,FALSE),IF(F395="EUR",VLOOKUP(A395,'FOREX CONV'!$A$2:$F$871,4,FALSE),IF(F395="YEN",VLOOKUP(A395,'FOREX CONV'!$A$2:$F$871,5,FALSE),1))))</f>
        <v>62.243000000000002</v>
      </c>
      <c r="I395" s="33">
        <f t="shared" si="6"/>
        <v>11833950.375</v>
      </c>
      <c r="J395" t="str">
        <f>VLOOKUP(C395,'REGION CLASSIFICATION'!$A$2:$B$67,2,FALSE)</f>
        <v>EU</v>
      </c>
    </row>
    <row r="396" spans="1:10" ht="15" customHeight="1" x14ac:dyDescent="0.35">
      <c r="A396" s="13">
        <v>42004</v>
      </c>
      <c r="B396" s="2" t="s">
        <v>15</v>
      </c>
      <c r="C396" s="7" t="s">
        <v>65</v>
      </c>
      <c r="D396" s="8">
        <v>4500</v>
      </c>
      <c r="E396" s="7" t="s">
        <v>9</v>
      </c>
      <c r="F396" t="s">
        <v>10</v>
      </c>
      <c r="G396" s="9">
        <v>191250</v>
      </c>
      <c r="H396" s="32">
        <f>IF(F396="USD",VLOOKUP(A396,'FOREX CONV'!$A$2:$F$871,2,FALSE),IF(F396="GBP",VLOOKUP(A396,'FOREX CONV'!$A$2:$F$871,3,FALSE),IF(F396="EUR",VLOOKUP(A396,'FOREX CONV'!$A$2:$F$871,4,FALSE),IF(F396="YEN",VLOOKUP(A396,'FOREX CONV'!$A$2:$F$871,5,FALSE),1))))</f>
        <v>63.331499999999998</v>
      </c>
      <c r="I396" s="33">
        <f t="shared" si="6"/>
        <v>12112149.375</v>
      </c>
      <c r="J396" t="str">
        <f>VLOOKUP(C396,'REGION CLASSIFICATION'!$A$2:$B$67,2,FALSE)</f>
        <v>NORTH AMERICA</v>
      </c>
    </row>
    <row r="397" spans="1:10" ht="15" customHeight="1" x14ac:dyDescent="0.35">
      <c r="A397" s="13">
        <v>42090</v>
      </c>
      <c r="B397" s="2" t="s">
        <v>7</v>
      </c>
      <c r="C397" s="7" t="s">
        <v>23</v>
      </c>
      <c r="D397" s="8">
        <v>6000</v>
      </c>
      <c r="E397" s="7" t="s">
        <v>9</v>
      </c>
      <c r="F397" t="s">
        <v>10</v>
      </c>
      <c r="G397" s="9">
        <v>192000</v>
      </c>
      <c r="H397" s="32">
        <f>IF(F397="USD",VLOOKUP(A397,'FOREX CONV'!$A$2:$F$871,2,FALSE),IF(F397="GBP",VLOOKUP(A397,'FOREX CONV'!$A$2:$F$871,3,FALSE),IF(F397="EUR",VLOOKUP(A397,'FOREX CONV'!$A$2:$F$871,4,FALSE),IF(F397="YEN",VLOOKUP(A397,'FOREX CONV'!$A$2:$F$871,5,FALSE),1))))</f>
        <v>62.606900000000003</v>
      </c>
      <c r="I397" s="33">
        <f t="shared" si="6"/>
        <v>12020524.800000001</v>
      </c>
      <c r="J397" t="str">
        <f>VLOOKUP(C397,'REGION CLASSIFICATION'!$A$2:$B$67,2,FALSE)</f>
        <v>MENA</v>
      </c>
    </row>
    <row r="398" spans="1:10" ht="15" customHeight="1" x14ac:dyDescent="0.35">
      <c r="A398" s="13">
        <v>41792</v>
      </c>
      <c r="B398" s="2" t="s">
        <v>25</v>
      </c>
      <c r="C398" s="7" t="s">
        <v>43</v>
      </c>
      <c r="D398" s="10">
        <v>1709</v>
      </c>
      <c r="E398" s="7" t="s">
        <v>69</v>
      </c>
      <c r="F398" t="s">
        <v>10</v>
      </c>
      <c r="G398" s="10">
        <v>193117</v>
      </c>
      <c r="H398" s="32">
        <f>IF(F398="USD",VLOOKUP(A398,'FOREX CONV'!$A$2:$F$871,2,FALSE),IF(F398="GBP",VLOOKUP(A398,'FOREX CONV'!$A$2:$F$871,3,FALSE),IF(F398="EUR",VLOOKUP(A398,'FOREX CONV'!$A$2:$F$871,4,FALSE),IF(F398="YEN",VLOOKUP(A398,'FOREX CONV'!$A$2:$F$871,5,FALSE),1))))</f>
        <v>62.5045</v>
      </c>
      <c r="I398" s="33">
        <f t="shared" si="6"/>
        <v>12070681.5265</v>
      </c>
      <c r="J398" t="str">
        <f>VLOOKUP(C398,'REGION CLASSIFICATION'!$A$2:$B$67,2,FALSE)</f>
        <v>EU</v>
      </c>
    </row>
    <row r="399" spans="1:10" ht="15" customHeight="1" x14ac:dyDescent="0.35">
      <c r="A399" s="13">
        <v>41973</v>
      </c>
      <c r="B399" s="2" t="s">
        <v>15</v>
      </c>
      <c r="C399" s="7" t="s">
        <v>21</v>
      </c>
      <c r="D399" s="8">
        <v>4000</v>
      </c>
      <c r="E399" s="7" t="s">
        <v>9</v>
      </c>
      <c r="F399" t="s">
        <v>10</v>
      </c>
      <c r="G399" s="9">
        <v>195000</v>
      </c>
      <c r="H399" s="32">
        <f>IF(F399="USD",VLOOKUP(A399,'FOREX CONV'!$A$2:$F$871,2,FALSE),IF(F399="GBP",VLOOKUP(A399,'FOREX CONV'!$A$2:$F$871,3,FALSE),IF(F399="EUR",VLOOKUP(A399,'FOREX CONV'!$A$2:$F$871,4,FALSE),IF(F399="YEN",VLOOKUP(A399,'FOREX CONV'!$A$2:$F$871,5,FALSE),1))))</f>
        <v>61.973599999999998</v>
      </c>
      <c r="I399" s="33">
        <f t="shared" si="6"/>
        <v>12084852</v>
      </c>
      <c r="J399" t="str">
        <f>VLOOKUP(C399,'REGION CLASSIFICATION'!$A$2:$B$67,2,FALSE)</f>
        <v>EU</v>
      </c>
    </row>
    <row r="400" spans="1:10" ht="15" customHeight="1" x14ac:dyDescent="0.35">
      <c r="A400" s="13">
        <v>42079</v>
      </c>
      <c r="B400" s="2" t="s">
        <v>7</v>
      </c>
      <c r="C400" s="7" t="s">
        <v>33</v>
      </c>
      <c r="D400" s="8">
        <v>100</v>
      </c>
      <c r="E400" s="7" t="s">
        <v>9</v>
      </c>
      <c r="F400" s="7" t="s">
        <v>34</v>
      </c>
      <c r="G400" s="9">
        <v>195254</v>
      </c>
      <c r="H400" s="32">
        <f>IF(F400="USD",VLOOKUP(A400,'FOREX CONV'!$A$2:$F$871,2,FALSE),IF(F400="GBP",VLOOKUP(A400,'FOREX CONV'!$A$2:$F$871,3,FALSE),IF(F400="EUR",VLOOKUP(A400,'FOREX CONV'!$A$2:$F$871,4,FALSE),IF(F400="YEN",VLOOKUP(A400,'FOREX CONV'!$A$2:$F$871,5,FALSE),1))))</f>
        <v>1</v>
      </c>
      <c r="I400" s="33">
        <f t="shared" si="6"/>
        <v>195254</v>
      </c>
      <c r="J400" t="str">
        <f>VLOOKUP(C400,'REGION CLASSIFICATION'!$A$2:$B$67,2,FALSE)</f>
        <v>INDIA</v>
      </c>
    </row>
    <row r="401" spans="1:10" ht="15" customHeight="1" x14ac:dyDescent="0.35">
      <c r="A401" s="13">
        <v>42079</v>
      </c>
      <c r="B401" s="2" t="s">
        <v>7</v>
      </c>
      <c r="C401" s="7" t="s">
        <v>33</v>
      </c>
      <c r="D401" s="8">
        <v>100</v>
      </c>
      <c r="E401" s="7" t="s">
        <v>9</v>
      </c>
      <c r="F401" s="7" t="s">
        <v>34</v>
      </c>
      <c r="G401" s="9">
        <v>195754</v>
      </c>
      <c r="H401" s="32">
        <f>IF(F401="USD",VLOOKUP(A401,'FOREX CONV'!$A$2:$F$871,2,FALSE),IF(F401="GBP",VLOOKUP(A401,'FOREX CONV'!$A$2:$F$871,3,FALSE),IF(F401="EUR",VLOOKUP(A401,'FOREX CONV'!$A$2:$F$871,4,FALSE),IF(F401="YEN",VLOOKUP(A401,'FOREX CONV'!$A$2:$F$871,5,FALSE),1))))</f>
        <v>1</v>
      </c>
      <c r="I401" s="33">
        <f t="shared" si="6"/>
        <v>195754</v>
      </c>
      <c r="J401" t="str">
        <f>VLOOKUP(C401,'REGION CLASSIFICATION'!$A$2:$B$67,2,FALSE)</f>
        <v>INDIA</v>
      </c>
    </row>
    <row r="402" spans="1:10" ht="15" customHeight="1" x14ac:dyDescent="0.35">
      <c r="A402" s="13">
        <v>42083</v>
      </c>
      <c r="B402" s="2" t="s">
        <v>7</v>
      </c>
      <c r="C402" s="2" t="s">
        <v>33</v>
      </c>
      <c r="D402" s="3">
        <v>100</v>
      </c>
      <c r="E402" s="2" t="s">
        <v>9</v>
      </c>
      <c r="F402" s="2" t="s">
        <v>34</v>
      </c>
      <c r="G402" s="4">
        <v>196939</v>
      </c>
      <c r="H402" s="32">
        <f>IF(F402="USD",VLOOKUP(A402,'FOREX CONV'!$A$2:$F$871,2,FALSE),IF(F402="GBP",VLOOKUP(A402,'FOREX CONV'!$A$2:$F$871,3,FALSE),IF(F402="EUR",VLOOKUP(A402,'FOREX CONV'!$A$2:$F$871,4,FALSE),IF(F402="YEN",VLOOKUP(A402,'FOREX CONV'!$A$2:$F$871,5,FALSE),1))))</f>
        <v>1</v>
      </c>
      <c r="I402" s="33">
        <f t="shared" si="6"/>
        <v>196939</v>
      </c>
      <c r="J402" t="str">
        <f>VLOOKUP(C402,'REGION CLASSIFICATION'!$A$2:$B$67,2,FALSE)</f>
        <v>INDIA</v>
      </c>
    </row>
    <row r="403" spans="1:10" ht="15" customHeight="1" x14ac:dyDescent="0.35">
      <c r="A403" s="13">
        <v>42046</v>
      </c>
      <c r="B403" s="2" t="s">
        <v>7</v>
      </c>
      <c r="C403" s="7" t="s">
        <v>33</v>
      </c>
      <c r="D403" s="8">
        <v>100</v>
      </c>
      <c r="E403" s="7" t="s">
        <v>9</v>
      </c>
      <c r="F403" s="7" t="s">
        <v>34</v>
      </c>
      <c r="G403" s="9">
        <v>199939</v>
      </c>
      <c r="H403" s="32">
        <f>IF(F403="USD",VLOOKUP(A403,'FOREX CONV'!$A$2:$F$871,2,FALSE),IF(F403="GBP",VLOOKUP(A403,'FOREX CONV'!$A$2:$F$871,3,FALSE),IF(F403="EUR",VLOOKUP(A403,'FOREX CONV'!$A$2:$F$871,4,FALSE),IF(F403="YEN",VLOOKUP(A403,'FOREX CONV'!$A$2:$F$871,5,FALSE),1))))</f>
        <v>1</v>
      </c>
      <c r="I403" s="33">
        <f t="shared" si="6"/>
        <v>199939</v>
      </c>
      <c r="J403" t="str">
        <f>VLOOKUP(C403,'REGION CLASSIFICATION'!$A$2:$B$67,2,FALSE)</f>
        <v>INDIA</v>
      </c>
    </row>
    <row r="404" spans="1:10" ht="15" customHeight="1" x14ac:dyDescent="0.35">
      <c r="A404" s="13">
        <v>42006</v>
      </c>
      <c r="B404" s="2" t="s">
        <v>25</v>
      </c>
      <c r="C404" s="7" t="s">
        <v>32</v>
      </c>
      <c r="D404" s="10">
        <v>1793</v>
      </c>
      <c r="E404" s="7" t="s">
        <v>9</v>
      </c>
      <c r="F404" t="s">
        <v>10</v>
      </c>
      <c r="G404" s="10">
        <v>202609</v>
      </c>
      <c r="H404" s="32">
        <f>IF(F404="USD",VLOOKUP(A404,'FOREX CONV'!$A$2:$F$871,2,FALSE),IF(F404="GBP",VLOOKUP(A404,'FOREX CONV'!$A$2:$F$871,3,FALSE),IF(F404="EUR",VLOOKUP(A404,'FOREX CONV'!$A$2:$F$871,4,FALSE),IF(F404="YEN",VLOOKUP(A404,'FOREX CONV'!$A$2:$F$871,5,FALSE),1))))</f>
        <v>63.321300000000001</v>
      </c>
      <c r="I404" s="33">
        <f t="shared" si="6"/>
        <v>12829465.2717</v>
      </c>
      <c r="J404" t="str">
        <f>VLOOKUP(C404,'REGION CLASSIFICATION'!$A$2:$B$67,2,FALSE)</f>
        <v>EU</v>
      </c>
    </row>
    <row r="405" spans="1:10" ht="15" customHeight="1" x14ac:dyDescent="0.35">
      <c r="A405" s="13">
        <v>42024</v>
      </c>
      <c r="B405" s="2" t="s">
        <v>7</v>
      </c>
      <c r="C405" s="7" t="s">
        <v>33</v>
      </c>
      <c r="D405" s="7">
        <v>100</v>
      </c>
      <c r="E405" s="7" t="s">
        <v>9</v>
      </c>
      <c r="F405" s="7" t="s">
        <v>34</v>
      </c>
      <c r="G405" s="10">
        <v>202866</v>
      </c>
      <c r="H405" s="32">
        <f>IF(F405="USD",VLOOKUP(A405,'FOREX CONV'!$A$2:$F$871,2,FALSE),IF(F405="GBP",VLOOKUP(A405,'FOREX CONV'!$A$2:$F$871,3,FALSE),IF(F405="EUR",VLOOKUP(A405,'FOREX CONV'!$A$2:$F$871,4,FALSE),IF(F405="YEN",VLOOKUP(A405,'FOREX CONV'!$A$2:$F$871,5,FALSE),1))))</f>
        <v>1</v>
      </c>
      <c r="I405" s="33">
        <f t="shared" si="6"/>
        <v>202866</v>
      </c>
      <c r="J405" t="str">
        <f>VLOOKUP(C405,'REGION CLASSIFICATION'!$A$2:$B$67,2,FALSE)</f>
        <v>INDIA</v>
      </c>
    </row>
    <row r="406" spans="1:10" ht="15" customHeight="1" x14ac:dyDescent="0.35">
      <c r="A406" s="13">
        <v>41814</v>
      </c>
      <c r="B406" s="2" t="s">
        <v>7</v>
      </c>
      <c r="C406" s="7" t="s">
        <v>33</v>
      </c>
      <c r="D406" s="7">
        <v>100</v>
      </c>
      <c r="E406" s="7" t="s">
        <v>69</v>
      </c>
      <c r="F406" s="7" t="s">
        <v>72</v>
      </c>
      <c r="G406" s="10">
        <v>206000</v>
      </c>
      <c r="H406" s="32">
        <f>IF(F406="USD",VLOOKUP(A406,'FOREX CONV'!$A$2:$F$871,2,FALSE),IF(F406="GBP",VLOOKUP(A406,'FOREX CONV'!$A$2:$F$871,3,FALSE),IF(F406="EUR",VLOOKUP(A406,'FOREX CONV'!$A$2:$F$871,4,FALSE),IF(F406="YEN",VLOOKUP(A406,'FOREX CONV'!$A$2:$F$871,5,FALSE),1))))</f>
        <v>1</v>
      </c>
      <c r="I406" s="33">
        <f t="shared" si="6"/>
        <v>206000</v>
      </c>
      <c r="J406" t="str">
        <f>VLOOKUP(C406,'REGION CLASSIFICATION'!$A$2:$B$67,2,FALSE)</f>
        <v>INDIA</v>
      </c>
    </row>
    <row r="407" spans="1:10" ht="15" customHeight="1" x14ac:dyDescent="0.35">
      <c r="A407" s="13">
        <v>41864</v>
      </c>
      <c r="B407" s="2" t="s">
        <v>7</v>
      </c>
      <c r="C407" s="7" t="s">
        <v>33</v>
      </c>
      <c r="D407" s="7">
        <v>100</v>
      </c>
      <c r="E407" s="7" t="s">
        <v>69</v>
      </c>
      <c r="F407" s="7" t="s">
        <v>72</v>
      </c>
      <c r="G407" s="10">
        <v>207500</v>
      </c>
      <c r="H407" s="32">
        <f>IF(F407="USD",VLOOKUP(A407,'FOREX CONV'!$A$2:$F$871,2,FALSE),IF(F407="GBP",VLOOKUP(A407,'FOREX CONV'!$A$2:$F$871,3,FALSE),IF(F407="EUR",VLOOKUP(A407,'FOREX CONV'!$A$2:$F$871,4,FALSE),IF(F407="YEN",VLOOKUP(A407,'FOREX CONV'!$A$2:$F$871,5,FALSE),1))))</f>
        <v>1</v>
      </c>
      <c r="I407" s="33">
        <f t="shared" si="6"/>
        <v>207500</v>
      </c>
      <c r="J407" t="str">
        <f>VLOOKUP(C407,'REGION CLASSIFICATION'!$A$2:$B$67,2,FALSE)</f>
        <v>INDIA</v>
      </c>
    </row>
    <row r="408" spans="1:10" ht="15" customHeight="1" x14ac:dyDescent="0.35">
      <c r="A408" s="13">
        <v>41810</v>
      </c>
      <c r="B408" s="2" t="s">
        <v>7</v>
      </c>
      <c r="C408" s="7" t="s">
        <v>33</v>
      </c>
      <c r="D408" s="7">
        <v>100</v>
      </c>
      <c r="E408" s="7" t="s">
        <v>69</v>
      </c>
      <c r="F408" s="7" t="s">
        <v>72</v>
      </c>
      <c r="G408" s="10">
        <v>207866</v>
      </c>
      <c r="H408" s="32">
        <f>IF(F408="USD",VLOOKUP(A408,'FOREX CONV'!$A$2:$F$871,2,FALSE),IF(F408="GBP",VLOOKUP(A408,'FOREX CONV'!$A$2:$F$871,3,FALSE),IF(F408="EUR",VLOOKUP(A408,'FOREX CONV'!$A$2:$F$871,4,FALSE),IF(F408="YEN",VLOOKUP(A408,'FOREX CONV'!$A$2:$F$871,5,FALSE),1))))</f>
        <v>1</v>
      </c>
      <c r="I408" s="33">
        <f t="shared" si="6"/>
        <v>207866</v>
      </c>
      <c r="J408" t="str">
        <f>VLOOKUP(C408,'REGION CLASSIFICATION'!$A$2:$B$67,2,FALSE)</f>
        <v>INDIA</v>
      </c>
    </row>
    <row r="409" spans="1:10" ht="15" customHeight="1" x14ac:dyDescent="0.35">
      <c r="A409" s="13">
        <v>41817</v>
      </c>
      <c r="B409" s="2" t="s">
        <v>7</v>
      </c>
      <c r="C409" s="7" t="s">
        <v>33</v>
      </c>
      <c r="D409" s="7">
        <v>100</v>
      </c>
      <c r="E409" s="7" t="s">
        <v>69</v>
      </c>
      <c r="F409" s="7" t="s">
        <v>72</v>
      </c>
      <c r="G409" s="10">
        <v>207866</v>
      </c>
      <c r="H409" s="32">
        <f>IF(F409="USD",VLOOKUP(A409,'FOREX CONV'!$A$2:$F$871,2,FALSE),IF(F409="GBP",VLOOKUP(A409,'FOREX CONV'!$A$2:$F$871,3,FALSE),IF(F409="EUR",VLOOKUP(A409,'FOREX CONV'!$A$2:$F$871,4,FALSE),IF(F409="YEN",VLOOKUP(A409,'FOREX CONV'!$A$2:$F$871,5,FALSE),1))))</f>
        <v>1</v>
      </c>
      <c r="I409" s="33">
        <f t="shared" si="6"/>
        <v>207866</v>
      </c>
      <c r="J409" t="str">
        <f>VLOOKUP(C409,'REGION CLASSIFICATION'!$A$2:$B$67,2,FALSE)</f>
        <v>INDIA</v>
      </c>
    </row>
    <row r="410" spans="1:10" ht="15" customHeight="1" x14ac:dyDescent="0.35">
      <c r="A410" s="13">
        <v>41885</v>
      </c>
      <c r="B410" s="2" t="s">
        <v>15</v>
      </c>
      <c r="C410" s="7" t="s">
        <v>65</v>
      </c>
      <c r="D410" s="10">
        <v>5000</v>
      </c>
      <c r="E410" s="7" t="s">
        <v>69</v>
      </c>
      <c r="F410" t="s">
        <v>10</v>
      </c>
      <c r="G410" s="10">
        <v>212500</v>
      </c>
      <c r="H410" s="32">
        <f>IF(F410="USD",VLOOKUP(A410,'FOREX CONV'!$A$2:$F$871,2,FALSE),IF(F410="GBP",VLOOKUP(A410,'FOREX CONV'!$A$2:$F$871,3,FALSE),IF(F410="EUR",VLOOKUP(A410,'FOREX CONV'!$A$2:$F$871,4,FALSE),IF(F410="YEN",VLOOKUP(A410,'FOREX CONV'!$A$2:$F$871,5,FALSE),1))))</f>
        <v>62.180999999999997</v>
      </c>
      <c r="I410" s="33">
        <f t="shared" si="6"/>
        <v>13213462.5</v>
      </c>
      <c r="J410" t="str">
        <f>VLOOKUP(C410,'REGION CLASSIFICATION'!$A$2:$B$67,2,FALSE)</f>
        <v>NORTH AMERICA</v>
      </c>
    </row>
    <row r="411" spans="1:10" ht="15" customHeight="1" x14ac:dyDescent="0.35">
      <c r="A411" s="13">
        <v>41996</v>
      </c>
      <c r="B411" s="2" t="s">
        <v>25</v>
      </c>
      <c r="C411" s="7" t="s">
        <v>32</v>
      </c>
      <c r="D411" s="8">
        <v>1905</v>
      </c>
      <c r="E411" s="7" t="s">
        <v>9</v>
      </c>
      <c r="F411" t="s">
        <v>10</v>
      </c>
      <c r="G411" s="9">
        <v>215265</v>
      </c>
      <c r="H411" s="32">
        <f>IF(F411="USD",VLOOKUP(A411,'FOREX CONV'!$A$2:$F$871,2,FALSE),IF(F411="GBP",VLOOKUP(A411,'FOREX CONV'!$A$2:$F$871,3,FALSE),IF(F411="EUR",VLOOKUP(A411,'FOREX CONV'!$A$2:$F$871,4,FALSE),IF(F411="YEN",VLOOKUP(A411,'FOREX CONV'!$A$2:$F$871,5,FALSE),1))))</f>
        <v>63.447499999999998</v>
      </c>
      <c r="I411" s="33">
        <f t="shared" si="6"/>
        <v>13658026.0875</v>
      </c>
      <c r="J411" t="str">
        <f>VLOOKUP(C411,'REGION CLASSIFICATION'!$A$2:$B$67,2,FALSE)</f>
        <v>EU</v>
      </c>
    </row>
    <row r="412" spans="1:10" ht="15" customHeight="1" x14ac:dyDescent="0.35">
      <c r="A412" s="13">
        <v>42007</v>
      </c>
      <c r="B412" s="2" t="s">
        <v>25</v>
      </c>
      <c r="C412" s="7" t="s">
        <v>43</v>
      </c>
      <c r="D412" s="10">
        <v>1936</v>
      </c>
      <c r="E412" s="7" t="s">
        <v>9</v>
      </c>
      <c r="F412" t="s">
        <v>10</v>
      </c>
      <c r="G412" s="10">
        <v>218768</v>
      </c>
      <c r="H412" s="32">
        <f>IF(F412="USD",VLOOKUP(A412,'FOREX CONV'!$A$2:$F$871,2,FALSE),IF(F412="GBP",VLOOKUP(A412,'FOREX CONV'!$A$2:$F$871,3,FALSE),IF(F412="EUR",VLOOKUP(A412,'FOREX CONV'!$A$2:$F$871,4,FALSE),IF(F412="YEN",VLOOKUP(A412,'FOREX CONV'!$A$2:$F$871,5,FALSE),1))))</f>
        <v>63.321300000000001</v>
      </c>
      <c r="I412" s="33">
        <f t="shared" si="6"/>
        <v>13852674.158400001</v>
      </c>
      <c r="J412" t="str">
        <f>VLOOKUP(C412,'REGION CLASSIFICATION'!$A$2:$B$67,2,FALSE)</f>
        <v>EU</v>
      </c>
    </row>
    <row r="413" spans="1:10" ht="15" customHeight="1" x14ac:dyDescent="0.35">
      <c r="A413" s="13">
        <v>41853</v>
      </c>
      <c r="B413" s="2" t="s">
        <v>15</v>
      </c>
      <c r="C413" s="7" t="s">
        <v>21</v>
      </c>
      <c r="D413" s="10">
        <v>4500</v>
      </c>
      <c r="E413" s="7" t="s">
        <v>69</v>
      </c>
      <c r="F413" t="s">
        <v>10</v>
      </c>
      <c r="G413" s="10">
        <v>219375</v>
      </c>
      <c r="H413" s="32">
        <f>IF(F413="USD",VLOOKUP(A413,'FOREX CONV'!$A$2:$F$871,2,FALSE),IF(F413="GBP",VLOOKUP(A413,'FOREX CONV'!$A$2:$F$871,3,FALSE),IF(F413="EUR",VLOOKUP(A413,'FOREX CONV'!$A$2:$F$871,4,FALSE),IF(F413="YEN",VLOOKUP(A413,'FOREX CONV'!$A$2:$F$871,5,FALSE),1))))</f>
        <v>62.243000000000002</v>
      </c>
      <c r="I413" s="33">
        <f t="shared" si="6"/>
        <v>13654558.125</v>
      </c>
      <c r="J413" t="str">
        <f>VLOOKUP(C413,'REGION CLASSIFICATION'!$A$2:$B$67,2,FALSE)</f>
        <v>EU</v>
      </c>
    </row>
    <row r="414" spans="1:10" ht="15" customHeight="1" x14ac:dyDescent="0.35">
      <c r="A414" s="13">
        <v>41884</v>
      </c>
      <c r="B414" s="2" t="s">
        <v>15</v>
      </c>
      <c r="C414" s="7" t="s">
        <v>21</v>
      </c>
      <c r="D414" s="10">
        <v>4500</v>
      </c>
      <c r="E414" s="7" t="s">
        <v>69</v>
      </c>
      <c r="F414" t="s">
        <v>10</v>
      </c>
      <c r="G414" s="10">
        <v>219375</v>
      </c>
      <c r="H414" s="32">
        <f>IF(F414="USD",VLOOKUP(A414,'FOREX CONV'!$A$2:$F$871,2,FALSE),IF(F414="GBP",VLOOKUP(A414,'FOREX CONV'!$A$2:$F$871,3,FALSE),IF(F414="EUR",VLOOKUP(A414,'FOREX CONV'!$A$2:$F$871,4,FALSE),IF(F414="YEN",VLOOKUP(A414,'FOREX CONV'!$A$2:$F$871,5,FALSE),1))))</f>
        <v>62.180999999999997</v>
      </c>
      <c r="I414" s="33">
        <f t="shared" si="6"/>
        <v>13640956.875</v>
      </c>
      <c r="J414" t="str">
        <f>VLOOKUP(C414,'REGION CLASSIFICATION'!$A$2:$B$67,2,FALSE)</f>
        <v>EU</v>
      </c>
    </row>
    <row r="415" spans="1:10" ht="15" customHeight="1" x14ac:dyDescent="0.35">
      <c r="A415" s="13">
        <v>41963</v>
      </c>
      <c r="B415" s="2" t="s">
        <v>25</v>
      </c>
      <c r="C415" s="7" t="s">
        <v>32</v>
      </c>
      <c r="D415" s="8">
        <v>2000</v>
      </c>
      <c r="E415" s="7" t="s">
        <v>9</v>
      </c>
      <c r="F415" t="s">
        <v>10</v>
      </c>
      <c r="G415" s="9">
        <v>226000</v>
      </c>
      <c r="H415" s="32">
        <f>IF(F415="USD",VLOOKUP(A415,'FOREX CONV'!$A$2:$F$871,2,FALSE),IF(F415="GBP",VLOOKUP(A415,'FOREX CONV'!$A$2:$F$871,3,FALSE),IF(F415="EUR",VLOOKUP(A415,'FOREX CONV'!$A$2:$F$871,4,FALSE),IF(F415="YEN",VLOOKUP(A415,'FOREX CONV'!$A$2:$F$871,5,FALSE),1))))</f>
        <v>62.104399999999998</v>
      </c>
      <c r="I415" s="33">
        <f t="shared" si="6"/>
        <v>14035594.4</v>
      </c>
      <c r="J415" t="str">
        <f>VLOOKUP(C415,'REGION CLASSIFICATION'!$A$2:$B$67,2,FALSE)</f>
        <v>EU</v>
      </c>
    </row>
    <row r="416" spans="1:10" ht="15" customHeight="1" x14ac:dyDescent="0.35">
      <c r="A416" s="13">
        <v>42063</v>
      </c>
      <c r="B416" s="2" t="s">
        <v>25</v>
      </c>
      <c r="C416" s="7" t="s">
        <v>32</v>
      </c>
      <c r="D416" s="8">
        <v>2000</v>
      </c>
      <c r="E416" s="7" t="s">
        <v>9</v>
      </c>
      <c r="F416" t="s">
        <v>10</v>
      </c>
      <c r="G416" s="9">
        <v>226000</v>
      </c>
      <c r="H416" s="32">
        <f>IF(F416="USD",VLOOKUP(A416,'FOREX CONV'!$A$2:$F$871,2,FALSE),IF(F416="GBP",VLOOKUP(A416,'FOREX CONV'!$A$2:$F$871,3,FALSE),IF(F416="EUR",VLOOKUP(A416,'FOREX CONV'!$A$2:$F$871,4,FALSE),IF(F416="YEN",VLOOKUP(A416,'FOREX CONV'!$A$2:$F$871,5,FALSE),1))))</f>
        <v>61.790799999999997</v>
      </c>
      <c r="I416" s="33">
        <f t="shared" si="6"/>
        <v>13964720.799999999</v>
      </c>
      <c r="J416" t="str">
        <f>VLOOKUP(C416,'REGION CLASSIFICATION'!$A$2:$B$67,2,FALSE)</f>
        <v>EU</v>
      </c>
    </row>
    <row r="417" spans="1:10" ht="15" customHeight="1" x14ac:dyDescent="0.35">
      <c r="A417" s="13">
        <v>41793</v>
      </c>
      <c r="B417" s="2" t="s">
        <v>25</v>
      </c>
      <c r="C417" s="7" t="s">
        <v>33</v>
      </c>
      <c r="D417" s="7">
        <v>11</v>
      </c>
      <c r="E417" s="7" t="s">
        <v>69</v>
      </c>
      <c r="F417" s="7" t="s">
        <v>72</v>
      </c>
      <c r="G417" s="10">
        <v>240018</v>
      </c>
      <c r="H417" s="32">
        <f>IF(F417="USD",VLOOKUP(A417,'FOREX CONV'!$A$2:$F$871,2,FALSE),IF(F417="GBP",VLOOKUP(A417,'FOREX CONV'!$A$2:$F$871,3,FALSE),IF(F417="EUR",VLOOKUP(A417,'FOREX CONV'!$A$2:$F$871,4,FALSE),IF(F417="YEN",VLOOKUP(A417,'FOREX CONV'!$A$2:$F$871,5,FALSE),1))))</f>
        <v>1</v>
      </c>
      <c r="I417" s="33">
        <f t="shared" si="6"/>
        <v>240018</v>
      </c>
      <c r="J417" t="str">
        <f>VLOOKUP(C417,'REGION CLASSIFICATION'!$A$2:$B$67,2,FALSE)</f>
        <v>INDIA</v>
      </c>
    </row>
    <row r="418" spans="1:10" ht="15" customHeight="1" x14ac:dyDescent="0.35">
      <c r="A418" s="13">
        <v>41580</v>
      </c>
      <c r="B418" s="2" t="s">
        <v>15</v>
      </c>
      <c r="C418" s="7" t="s">
        <v>21</v>
      </c>
      <c r="D418" s="10">
        <v>5000</v>
      </c>
      <c r="E418" s="7" t="s">
        <v>69</v>
      </c>
      <c r="F418" t="s">
        <v>10</v>
      </c>
      <c r="G418" s="10">
        <v>243750</v>
      </c>
      <c r="H418" s="32">
        <f>IF(F418="USD",VLOOKUP(A418,'FOREX CONV'!$A$2:$F$871,2,FALSE),IF(F418="GBP",VLOOKUP(A418,'FOREX CONV'!$A$2:$F$871,3,FALSE),IF(F418="EUR",VLOOKUP(A418,'FOREX CONV'!$A$2:$F$871,4,FALSE),IF(F418="YEN",VLOOKUP(A418,'FOREX CONV'!$A$2:$F$871,5,FALSE),1))))</f>
        <v>61.41</v>
      </c>
      <c r="I418" s="33">
        <f t="shared" si="6"/>
        <v>14968687.5</v>
      </c>
      <c r="J418" t="str">
        <f>VLOOKUP(C418,'REGION CLASSIFICATION'!$A$2:$B$67,2,FALSE)</f>
        <v>EU</v>
      </c>
    </row>
    <row r="419" spans="1:10" ht="15" customHeight="1" x14ac:dyDescent="0.35">
      <c r="A419" s="13">
        <v>42037</v>
      </c>
      <c r="B419" s="2" t="s">
        <v>11</v>
      </c>
      <c r="C419" s="7" t="s">
        <v>33</v>
      </c>
      <c r="D419" s="8">
        <v>8</v>
      </c>
      <c r="E419" s="7" t="s">
        <v>9</v>
      </c>
      <c r="F419" s="7" t="s">
        <v>34</v>
      </c>
      <c r="G419" s="9">
        <v>264000</v>
      </c>
      <c r="H419" s="32">
        <f>IF(F419="USD",VLOOKUP(A419,'FOREX CONV'!$A$2:$F$871,2,FALSE),IF(F419="GBP",VLOOKUP(A419,'FOREX CONV'!$A$2:$F$871,3,FALSE),IF(F419="EUR",VLOOKUP(A419,'FOREX CONV'!$A$2:$F$871,4,FALSE),IF(F419="YEN",VLOOKUP(A419,'FOREX CONV'!$A$2:$F$871,5,FALSE),1))))</f>
        <v>1</v>
      </c>
      <c r="I419" s="33">
        <f t="shared" si="6"/>
        <v>264000</v>
      </c>
      <c r="J419" t="str">
        <f>VLOOKUP(C419,'REGION CLASSIFICATION'!$A$2:$B$67,2,FALSE)</f>
        <v>INDIA</v>
      </c>
    </row>
    <row r="420" spans="1:10" ht="15" customHeight="1" x14ac:dyDescent="0.35">
      <c r="A420" s="13">
        <v>41762</v>
      </c>
      <c r="B420" s="2" t="s">
        <v>15</v>
      </c>
      <c r="C420" s="7" t="s">
        <v>33</v>
      </c>
      <c r="D420" s="7">
        <v>75</v>
      </c>
      <c r="E420" s="7" t="s">
        <v>69</v>
      </c>
      <c r="F420" s="7" t="s">
        <v>72</v>
      </c>
      <c r="G420" s="10">
        <v>266977</v>
      </c>
      <c r="H420" s="32">
        <f>IF(F420="USD",VLOOKUP(A420,'FOREX CONV'!$A$2:$F$871,2,FALSE),IF(F420="GBP",VLOOKUP(A420,'FOREX CONV'!$A$2:$F$871,3,FALSE),IF(F420="EUR",VLOOKUP(A420,'FOREX CONV'!$A$2:$F$871,4,FALSE),IF(F420="YEN",VLOOKUP(A420,'FOREX CONV'!$A$2:$F$871,5,FALSE),1))))</f>
        <v>1</v>
      </c>
      <c r="I420" s="33">
        <f t="shared" si="6"/>
        <v>266977</v>
      </c>
      <c r="J420" t="str">
        <f>VLOOKUP(C420,'REGION CLASSIFICATION'!$A$2:$B$67,2,FALSE)</f>
        <v>INDIA</v>
      </c>
    </row>
    <row r="421" spans="1:10" ht="15" customHeight="1" x14ac:dyDescent="0.35">
      <c r="A421" s="13">
        <v>41762</v>
      </c>
      <c r="B421" s="2" t="s">
        <v>25</v>
      </c>
      <c r="C421" s="7" t="s">
        <v>32</v>
      </c>
      <c r="D421" s="10">
        <v>2366</v>
      </c>
      <c r="E421" s="7" t="s">
        <v>69</v>
      </c>
      <c r="F421" t="s">
        <v>10</v>
      </c>
      <c r="G421" s="10">
        <v>267358</v>
      </c>
      <c r="H421" s="32">
        <f>IF(F421="USD",VLOOKUP(A421,'FOREX CONV'!$A$2:$F$871,2,FALSE),IF(F421="GBP",VLOOKUP(A421,'FOREX CONV'!$A$2:$F$871,3,FALSE),IF(F421="EUR",VLOOKUP(A421,'FOREX CONV'!$A$2:$F$871,4,FALSE),IF(F421="YEN",VLOOKUP(A421,'FOREX CONV'!$A$2:$F$871,5,FALSE),1))))</f>
        <v>61.854999999999997</v>
      </c>
      <c r="I421" s="33">
        <f t="shared" si="6"/>
        <v>16537429.09</v>
      </c>
      <c r="J421" t="str">
        <f>VLOOKUP(C421,'REGION CLASSIFICATION'!$A$2:$B$67,2,FALSE)</f>
        <v>EU</v>
      </c>
    </row>
    <row r="422" spans="1:10" ht="15" customHeight="1" x14ac:dyDescent="0.35">
      <c r="A422" s="13">
        <v>41822</v>
      </c>
      <c r="B422" s="2" t="s">
        <v>15</v>
      </c>
      <c r="C422" s="7" t="s">
        <v>21</v>
      </c>
      <c r="D422" s="10">
        <v>5500</v>
      </c>
      <c r="E422" s="7" t="s">
        <v>69</v>
      </c>
      <c r="F422" t="s">
        <v>10</v>
      </c>
      <c r="G422" s="10">
        <v>268125</v>
      </c>
      <c r="H422" s="32">
        <f>IF(F422="USD",VLOOKUP(A422,'FOREX CONV'!$A$2:$F$871,2,FALSE),IF(F422="GBP",VLOOKUP(A422,'FOREX CONV'!$A$2:$F$871,3,FALSE),IF(F422="EUR",VLOOKUP(A422,'FOREX CONV'!$A$2:$F$871,4,FALSE),IF(F422="YEN",VLOOKUP(A422,'FOREX CONV'!$A$2:$F$871,5,FALSE),1))))</f>
        <v>62.3155</v>
      </c>
      <c r="I422" s="33">
        <f t="shared" si="6"/>
        <v>16708343.4375</v>
      </c>
      <c r="J422" t="str">
        <f>VLOOKUP(C422,'REGION CLASSIFICATION'!$A$2:$B$67,2,FALSE)</f>
        <v>EU</v>
      </c>
    </row>
    <row r="423" spans="1:10" ht="15" customHeight="1" x14ac:dyDescent="0.35">
      <c r="A423" s="13">
        <v>41732</v>
      </c>
      <c r="B423" s="2" t="s">
        <v>13</v>
      </c>
      <c r="C423" s="7" t="s">
        <v>33</v>
      </c>
      <c r="D423" s="7">
        <v>50</v>
      </c>
      <c r="E423" s="7" t="s">
        <v>69</v>
      </c>
      <c r="F423" s="7" t="s">
        <v>72</v>
      </c>
      <c r="G423" s="10">
        <v>277922</v>
      </c>
      <c r="H423" s="32">
        <f>IF(F423="USD",VLOOKUP(A423,'FOREX CONV'!$A$2:$F$871,2,FALSE),IF(F423="GBP",VLOOKUP(A423,'FOREX CONV'!$A$2:$F$871,3,FALSE),IF(F423="EUR",VLOOKUP(A423,'FOREX CONV'!$A$2:$F$871,4,FALSE),IF(F423="YEN",VLOOKUP(A423,'FOREX CONV'!$A$2:$F$871,5,FALSE),1))))</f>
        <v>1</v>
      </c>
      <c r="I423" s="33">
        <f t="shared" si="6"/>
        <v>277922</v>
      </c>
      <c r="J423" t="str">
        <f>VLOOKUP(C423,'REGION CLASSIFICATION'!$A$2:$B$67,2,FALSE)</f>
        <v>INDIA</v>
      </c>
    </row>
    <row r="424" spans="1:10" ht="15" customHeight="1" x14ac:dyDescent="0.35">
      <c r="A424" s="13">
        <v>41946</v>
      </c>
      <c r="B424" s="2" t="s">
        <v>15</v>
      </c>
      <c r="C424" s="7" t="s">
        <v>21</v>
      </c>
      <c r="D424" s="8">
        <v>6500</v>
      </c>
      <c r="E424" s="7" t="s">
        <v>9</v>
      </c>
      <c r="F424" t="s">
        <v>10</v>
      </c>
      <c r="G424" s="9">
        <v>292500</v>
      </c>
      <c r="H424" s="32">
        <f>IF(F424="USD",VLOOKUP(A424,'FOREX CONV'!$A$2:$F$871,2,FALSE),IF(F424="GBP",VLOOKUP(A424,'FOREX CONV'!$A$2:$F$871,3,FALSE),IF(F424="EUR",VLOOKUP(A424,'FOREX CONV'!$A$2:$F$871,4,FALSE),IF(F424="YEN",VLOOKUP(A424,'FOREX CONV'!$A$2:$F$871,5,FALSE),1))))</f>
        <v>60.6995</v>
      </c>
      <c r="I424" s="33">
        <f t="shared" si="6"/>
        <v>17754603.75</v>
      </c>
      <c r="J424" t="str">
        <f>VLOOKUP(C424,'REGION CLASSIFICATION'!$A$2:$B$67,2,FALSE)</f>
        <v>EU</v>
      </c>
    </row>
    <row r="425" spans="1:10" ht="15" customHeight="1" x14ac:dyDescent="0.35">
      <c r="A425" s="13">
        <v>42068</v>
      </c>
      <c r="B425" s="2" t="s">
        <v>13</v>
      </c>
      <c r="C425" s="7" t="s">
        <v>33</v>
      </c>
      <c r="D425" s="8">
        <v>50</v>
      </c>
      <c r="E425" s="7" t="s">
        <v>9</v>
      </c>
      <c r="F425" s="7" t="s">
        <v>34</v>
      </c>
      <c r="G425" s="9">
        <v>298350</v>
      </c>
      <c r="H425" s="32">
        <f>IF(F425="USD",VLOOKUP(A425,'FOREX CONV'!$A$2:$F$871,2,FALSE),IF(F425="GBP",VLOOKUP(A425,'FOREX CONV'!$A$2:$F$871,3,FALSE),IF(F425="EUR",VLOOKUP(A425,'FOREX CONV'!$A$2:$F$871,4,FALSE),IF(F425="YEN",VLOOKUP(A425,'FOREX CONV'!$A$2:$F$871,5,FALSE),1))))</f>
        <v>1</v>
      </c>
      <c r="I425" s="33">
        <f t="shared" si="6"/>
        <v>298350</v>
      </c>
      <c r="J425" t="str">
        <f>VLOOKUP(C425,'REGION CLASSIFICATION'!$A$2:$B$67,2,FALSE)</f>
        <v>INDIA</v>
      </c>
    </row>
    <row r="426" spans="1:10" ht="15" customHeight="1" x14ac:dyDescent="0.35">
      <c r="A426" s="13">
        <v>41820</v>
      </c>
      <c r="B426" s="2" t="s">
        <v>13</v>
      </c>
      <c r="C426" s="7" t="s">
        <v>33</v>
      </c>
      <c r="D426" s="7">
        <v>30</v>
      </c>
      <c r="E426" s="7" t="s">
        <v>69</v>
      </c>
      <c r="F426" s="7" t="s">
        <v>72</v>
      </c>
      <c r="G426" s="10">
        <v>308411.09999999998</v>
      </c>
      <c r="H426" s="32">
        <f>IF(F426="USD",VLOOKUP(A426,'FOREX CONV'!$A$2:$F$871,2,FALSE),IF(F426="GBP",VLOOKUP(A426,'FOREX CONV'!$A$2:$F$871,3,FALSE),IF(F426="EUR",VLOOKUP(A426,'FOREX CONV'!$A$2:$F$871,4,FALSE),IF(F426="YEN",VLOOKUP(A426,'FOREX CONV'!$A$2:$F$871,5,FALSE),1))))</f>
        <v>1</v>
      </c>
      <c r="I426" s="33">
        <f t="shared" si="6"/>
        <v>308411.09999999998</v>
      </c>
      <c r="J426" t="str">
        <f>VLOOKUP(C426,'REGION CLASSIFICATION'!$A$2:$B$67,2,FALSE)</f>
        <v>INDIA</v>
      </c>
    </row>
    <row r="427" spans="1:10" ht="15" customHeight="1" x14ac:dyDescent="0.35">
      <c r="A427" s="13">
        <v>41999</v>
      </c>
      <c r="B427" s="2" t="s">
        <v>13</v>
      </c>
      <c r="C427" s="7" t="s">
        <v>33</v>
      </c>
      <c r="D427" s="8">
        <v>56</v>
      </c>
      <c r="E427" s="7" t="s">
        <v>9</v>
      </c>
      <c r="F427" s="7" t="s">
        <v>34</v>
      </c>
      <c r="G427" s="9">
        <v>311273</v>
      </c>
      <c r="H427" s="32">
        <f>IF(F427="USD",VLOOKUP(A427,'FOREX CONV'!$A$2:$F$871,2,FALSE),IF(F427="GBP",VLOOKUP(A427,'FOREX CONV'!$A$2:$F$871,3,FALSE),IF(F427="EUR",VLOOKUP(A427,'FOREX CONV'!$A$2:$F$871,4,FALSE),IF(F427="YEN",VLOOKUP(A427,'FOREX CONV'!$A$2:$F$871,5,FALSE),1))))</f>
        <v>1</v>
      </c>
      <c r="I427" s="33">
        <f t="shared" si="6"/>
        <v>311273</v>
      </c>
      <c r="J427" t="str">
        <f>VLOOKUP(C427,'REGION CLASSIFICATION'!$A$2:$B$67,2,FALSE)</f>
        <v>INDIA</v>
      </c>
    </row>
    <row r="428" spans="1:10" ht="15" customHeight="1" x14ac:dyDescent="0.35">
      <c r="A428" s="13">
        <v>42006</v>
      </c>
      <c r="B428" s="2" t="s">
        <v>15</v>
      </c>
      <c r="C428" s="7" t="s">
        <v>33</v>
      </c>
      <c r="D428" s="7">
        <v>100</v>
      </c>
      <c r="E428" s="7" t="s">
        <v>9</v>
      </c>
      <c r="F428" s="7" t="s">
        <v>34</v>
      </c>
      <c r="G428" s="10">
        <v>318541</v>
      </c>
      <c r="H428" s="32">
        <f>IF(F428="USD",VLOOKUP(A428,'FOREX CONV'!$A$2:$F$871,2,FALSE),IF(F428="GBP",VLOOKUP(A428,'FOREX CONV'!$A$2:$F$871,3,FALSE),IF(F428="EUR",VLOOKUP(A428,'FOREX CONV'!$A$2:$F$871,4,FALSE),IF(F428="YEN",VLOOKUP(A428,'FOREX CONV'!$A$2:$F$871,5,FALSE),1))))</f>
        <v>1</v>
      </c>
      <c r="I428" s="33">
        <f t="shared" si="6"/>
        <v>318541</v>
      </c>
      <c r="J428" t="str">
        <f>VLOOKUP(C428,'REGION CLASSIFICATION'!$A$2:$B$67,2,FALSE)</f>
        <v>INDIA</v>
      </c>
    </row>
    <row r="429" spans="1:10" ht="15" customHeight="1" x14ac:dyDescent="0.35">
      <c r="A429" s="13">
        <v>42006</v>
      </c>
      <c r="B429" s="2" t="s">
        <v>15</v>
      </c>
      <c r="C429" s="7" t="s">
        <v>33</v>
      </c>
      <c r="D429" s="7">
        <v>100</v>
      </c>
      <c r="E429" s="7" t="s">
        <v>9</v>
      </c>
      <c r="F429" s="7" t="s">
        <v>34</v>
      </c>
      <c r="G429" s="10">
        <v>319066</v>
      </c>
      <c r="H429" s="32">
        <f>IF(F429="USD",VLOOKUP(A429,'FOREX CONV'!$A$2:$F$871,2,FALSE),IF(F429="GBP",VLOOKUP(A429,'FOREX CONV'!$A$2:$F$871,3,FALSE),IF(F429="EUR",VLOOKUP(A429,'FOREX CONV'!$A$2:$F$871,4,FALSE),IF(F429="YEN",VLOOKUP(A429,'FOREX CONV'!$A$2:$F$871,5,FALSE),1))))</f>
        <v>1</v>
      </c>
      <c r="I429" s="33">
        <f t="shared" si="6"/>
        <v>319066</v>
      </c>
      <c r="J429" t="str">
        <f>VLOOKUP(C429,'REGION CLASSIFICATION'!$A$2:$B$67,2,FALSE)</f>
        <v>INDIA</v>
      </c>
    </row>
    <row r="430" spans="1:10" ht="15" customHeight="1" x14ac:dyDescent="0.35">
      <c r="A430" s="13">
        <v>42052</v>
      </c>
      <c r="B430" s="2" t="s">
        <v>15</v>
      </c>
      <c r="C430" s="7" t="s">
        <v>33</v>
      </c>
      <c r="D430" s="8">
        <v>100</v>
      </c>
      <c r="E430" s="7" t="s">
        <v>9</v>
      </c>
      <c r="F430" s="7" t="s">
        <v>34</v>
      </c>
      <c r="G430" s="9">
        <v>319066</v>
      </c>
      <c r="H430" s="32">
        <f>IF(F430="USD",VLOOKUP(A430,'FOREX CONV'!$A$2:$F$871,2,FALSE),IF(F430="GBP",VLOOKUP(A430,'FOREX CONV'!$A$2:$F$871,3,FALSE),IF(F430="EUR",VLOOKUP(A430,'FOREX CONV'!$A$2:$F$871,4,FALSE),IF(F430="YEN",VLOOKUP(A430,'FOREX CONV'!$A$2:$F$871,5,FALSE),1))))</f>
        <v>1</v>
      </c>
      <c r="I430" s="33">
        <f t="shared" si="6"/>
        <v>319066</v>
      </c>
      <c r="J430" t="str">
        <f>VLOOKUP(C430,'REGION CLASSIFICATION'!$A$2:$B$67,2,FALSE)</f>
        <v>INDIA</v>
      </c>
    </row>
    <row r="431" spans="1:10" ht="15" customHeight="1" x14ac:dyDescent="0.35">
      <c r="A431" s="13">
        <v>42090</v>
      </c>
      <c r="B431" s="2" t="s">
        <v>15</v>
      </c>
      <c r="C431" s="7" t="s">
        <v>33</v>
      </c>
      <c r="D431" s="8">
        <v>100</v>
      </c>
      <c r="E431" s="7" t="s">
        <v>9</v>
      </c>
      <c r="F431" s="7" t="s">
        <v>34</v>
      </c>
      <c r="G431" s="9">
        <v>319464</v>
      </c>
      <c r="H431" s="32">
        <f>IF(F431="USD",VLOOKUP(A431,'FOREX CONV'!$A$2:$F$871,2,FALSE),IF(F431="GBP",VLOOKUP(A431,'FOREX CONV'!$A$2:$F$871,3,FALSE),IF(F431="EUR",VLOOKUP(A431,'FOREX CONV'!$A$2:$F$871,4,FALSE),IF(F431="YEN",VLOOKUP(A431,'FOREX CONV'!$A$2:$F$871,5,FALSE),1))))</f>
        <v>1</v>
      </c>
      <c r="I431" s="33">
        <f t="shared" si="6"/>
        <v>319464</v>
      </c>
      <c r="J431" t="str">
        <f>VLOOKUP(C431,'REGION CLASSIFICATION'!$A$2:$B$67,2,FALSE)</f>
        <v>INDIA</v>
      </c>
    </row>
    <row r="432" spans="1:10" ht="15" customHeight="1" x14ac:dyDescent="0.35">
      <c r="A432" s="13">
        <v>41762</v>
      </c>
      <c r="B432" s="2" t="s">
        <v>15</v>
      </c>
      <c r="C432" s="7" t="s">
        <v>33</v>
      </c>
      <c r="D432" s="7">
        <v>100</v>
      </c>
      <c r="E432" s="7" t="s">
        <v>69</v>
      </c>
      <c r="F432" s="7" t="s">
        <v>72</v>
      </c>
      <c r="G432" s="10">
        <v>330069</v>
      </c>
      <c r="H432" s="32">
        <f>IF(F432="USD",VLOOKUP(A432,'FOREX CONV'!$A$2:$F$871,2,FALSE),IF(F432="GBP",VLOOKUP(A432,'FOREX CONV'!$A$2:$F$871,3,FALSE),IF(F432="EUR",VLOOKUP(A432,'FOREX CONV'!$A$2:$F$871,4,FALSE),IF(F432="YEN",VLOOKUP(A432,'FOREX CONV'!$A$2:$F$871,5,FALSE),1))))</f>
        <v>1</v>
      </c>
      <c r="I432" s="33">
        <f t="shared" si="6"/>
        <v>330069</v>
      </c>
      <c r="J432" t="str">
        <f>VLOOKUP(C432,'REGION CLASSIFICATION'!$A$2:$B$67,2,FALSE)</f>
        <v>INDIA</v>
      </c>
    </row>
    <row r="433" spans="1:10" ht="15" customHeight="1" x14ac:dyDescent="0.35">
      <c r="A433" s="13">
        <v>41731</v>
      </c>
      <c r="B433" s="2" t="s">
        <v>15</v>
      </c>
      <c r="C433" s="7" t="s">
        <v>33</v>
      </c>
      <c r="D433" s="7">
        <v>100</v>
      </c>
      <c r="E433" s="7" t="s">
        <v>69</v>
      </c>
      <c r="F433" s="7" t="s">
        <v>72</v>
      </c>
      <c r="G433" s="10">
        <v>335570</v>
      </c>
      <c r="H433" s="32">
        <f>IF(F433="USD",VLOOKUP(A433,'FOREX CONV'!$A$2:$F$871,2,FALSE),IF(F433="GBP",VLOOKUP(A433,'FOREX CONV'!$A$2:$F$871,3,FALSE),IF(F433="EUR",VLOOKUP(A433,'FOREX CONV'!$A$2:$F$871,4,FALSE),IF(F433="YEN",VLOOKUP(A433,'FOREX CONV'!$A$2:$F$871,5,FALSE),1))))</f>
        <v>1</v>
      </c>
      <c r="I433" s="33">
        <f t="shared" si="6"/>
        <v>335570</v>
      </c>
      <c r="J433" t="str">
        <f>VLOOKUP(C433,'REGION CLASSIFICATION'!$A$2:$B$67,2,FALSE)</f>
        <v>INDIA</v>
      </c>
    </row>
    <row r="434" spans="1:10" ht="15" customHeight="1" x14ac:dyDescent="0.35">
      <c r="A434" s="13">
        <v>42070</v>
      </c>
      <c r="B434" s="2" t="s">
        <v>7</v>
      </c>
      <c r="C434" s="2" t="s">
        <v>33</v>
      </c>
      <c r="D434" s="3">
        <v>175</v>
      </c>
      <c r="E434" s="2" t="s">
        <v>9</v>
      </c>
      <c r="F434" s="2" t="s">
        <v>34</v>
      </c>
      <c r="G434" s="4">
        <v>339946</v>
      </c>
      <c r="H434" s="32">
        <f>IF(F434="USD",VLOOKUP(A434,'FOREX CONV'!$A$2:$F$871,2,FALSE),IF(F434="GBP",VLOOKUP(A434,'FOREX CONV'!$A$2:$F$871,3,FALSE),IF(F434="EUR",VLOOKUP(A434,'FOREX CONV'!$A$2:$F$871,4,FALSE),IF(F434="YEN",VLOOKUP(A434,'FOREX CONV'!$A$2:$F$871,5,FALSE),1))))</f>
        <v>1</v>
      </c>
      <c r="I434" s="33">
        <f t="shared" si="6"/>
        <v>339946</v>
      </c>
      <c r="J434" t="str">
        <f>VLOOKUP(C434,'REGION CLASSIFICATION'!$A$2:$B$67,2,FALSE)</f>
        <v>INDIA</v>
      </c>
    </row>
    <row r="435" spans="1:10" ht="15" customHeight="1" x14ac:dyDescent="0.35">
      <c r="A435" s="13">
        <v>42079</v>
      </c>
      <c r="B435" s="2" t="s">
        <v>7</v>
      </c>
      <c r="C435" s="7" t="s">
        <v>33</v>
      </c>
      <c r="D435" s="8">
        <v>175</v>
      </c>
      <c r="E435" s="7" t="s">
        <v>9</v>
      </c>
      <c r="F435" s="7" t="s">
        <v>34</v>
      </c>
      <c r="G435" s="9">
        <v>342586</v>
      </c>
      <c r="H435" s="32">
        <f>IF(F435="USD",VLOOKUP(A435,'FOREX CONV'!$A$2:$F$871,2,FALSE),IF(F435="GBP",VLOOKUP(A435,'FOREX CONV'!$A$2:$F$871,3,FALSE),IF(F435="EUR",VLOOKUP(A435,'FOREX CONV'!$A$2:$F$871,4,FALSE),IF(F435="YEN",VLOOKUP(A435,'FOREX CONV'!$A$2:$F$871,5,FALSE),1))))</f>
        <v>1</v>
      </c>
      <c r="I435" s="33">
        <f t="shared" si="6"/>
        <v>342586</v>
      </c>
      <c r="J435" t="str">
        <f>VLOOKUP(C435,'REGION CLASSIFICATION'!$A$2:$B$67,2,FALSE)</f>
        <v>INDIA</v>
      </c>
    </row>
    <row r="436" spans="1:10" ht="15" customHeight="1" x14ac:dyDescent="0.35">
      <c r="A436" s="13">
        <v>42025</v>
      </c>
      <c r="B436" s="2" t="s">
        <v>7</v>
      </c>
      <c r="C436" s="7" t="s">
        <v>33</v>
      </c>
      <c r="D436" s="7">
        <v>175</v>
      </c>
      <c r="E436" s="7" t="s">
        <v>9</v>
      </c>
      <c r="F436" s="7" t="s">
        <v>34</v>
      </c>
      <c r="G436" s="10">
        <v>347373</v>
      </c>
      <c r="H436" s="32">
        <f>IF(F436="USD",VLOOKUP(A436,'FOREX CONV'!$A$2:$F$871,2,FALSE),IF(F436="GBP",VLOOKUP(A436,'FOREX CONV'!$A$2:$F$871,3,FALSE),IF(F436="EUR",VLOOKUP(A436,'FOREX CONV'!$A$2:$F$871,4,FALSE),IF(F436="YEN",VLOOKUP(A436,'FOREX CONV'!$A$2:$F$871,5,FALSE),1))))</f>
        <v>1</v>
      </c>
      <c r="I436" s="33">
        <f t="shared" si="6"/>
        <v>347373</v>
      </c>
      <c r="J436" t="str">
        <f>VLOOKUP(C436,'REGION CLASSIFICATION'!$A$2:$B$67,2,FALSE)</f>
        <v>INDIA</v>
      </c>
    </row>
    <row r="437" spans="1:10" ht="15" customHeight="1" x14ac:dyDescent="0.35">
      <c r="A437" s="13">
        <v>42025</v>
      </c>
      <c r="B437" s="2" t="s">
        <v>7</v>
      </c>
      <c r="C437" s="7" t="s">
        <v>33</v>
      </c>
      <c r="D437" s="7">
        <v>175</v>
      </c>
      <c r="E437" s="7" t="s">
        <v>9</v>
      </c>
      <c r="F437" s="7" t="s">
        <v>34</v>
      </c>
      <c r="G437" s="10">
        <v>348143</v>
      </c>
      <c r="H437" s="32">
        <f>IF(F437="USD",VLOOKUP(A437,'FOREX CONV'!$A$2:$F$871,2,FALSE),IF(F437="GBP",VLOOKUP(A437,'FOREX CONV'!$A$2:$F$871,3,FALSE),IF(F437="EUR",VLOOKUP(A437,'FOREX CONV'!$A$2:$F$871,4,FALSE),IF(F437="YEN",VLOOKUP(A437,'FOREX CONV'!$A$2:$F$871,5,FALSE),1))))</f>
        <v>1</v>
      </c>
      <c r="I437" s="33">
        <f t="shared" si="6"/>
        <v>348143</v>
      </c>
      <c r="J437" t="str">
        <f>VLOOKUP(C437,'REGION CLASSIFICATION'!$A$2:$B$67,2,FALSE)</f>
        <v>INDIA</v>
      </c>
    </row>
    <row r="438" spans="1:10" ht="15" customHeight="1" x14ac:dyDescent="0.35">
      <c r="A438" s="13">
        <v>41881</v>
      </c>
      <c r="B438" s="2" t="s">
        <v>25</v>
      </c>
      <c r="C438" s="7" t="s">
        <v>37</v>
      </c>
      <c r="D438" s="10">
        <v>1993</v>
      </c>
      <c r="E438" s="7" t="s">
        <v>69</v>
      </c>
      <c r="F438" t="s">
        <v>10</v>
      </c>
      <c r="G438" s="10">
        <v>358740</v>
      </c>
      <c r="H438" s="32">
        <f>IF(F438="USD",VLOOKUP(A438,'FOREX CONV'!$A$2:$F$871,2,FALSE),IF(F438="GBP",VLOOKUP(A438,'FOREX CONV'!$A$2:$F$871,3,FALSE),IF(F438="EUR",VLOOKUP(A438,'FOREX CONV'!$A$2:$F$871,4,FALSE),IF(F438="YEN",VLOOKUP(A438,'FOREX CONV'!$A$2:$F$871,5,FALSE),1))))</f>
        <v>60.474499999999999</v>
      </c>
      <c r="I438" s="33">
        <f t="shared" si="6"/>
        <v>21694622.129999999</v>
      </c>
      <c r="J438" t="str">
        <f>VLOOKUP(C438,'REGION CLASSIFICATION'!$A$2:$B$67,2,FALSE)</f>
        <v>MENA</v>
      </c>
    </row>
    <row r="439" spans="1:10" ht="15" customHeight="1" x14ac:dyDescent="0.35">
      <c r="A439" s="13">
        <v>41732</v>
      </c>
      <c r="B439" s="2" t="s">
        <v>13</v>
      </c>
      <c r="C439" s="7" t="s">
        <v>33</v>
      </c>
      <c r="D439" s="7">
        <v>35</v>
      </c>
      <c r="E439" s="7" t="s">
        <v>69</v>
      </c>
      <c r="F439" s="7" t="s">
        <v>72</v>
      </c>
      <c r="G439" s="10">
        <v>361013</v>
      </c>
      <c r="H439" s="32">
        <f>IF(F439="USD",VLOOKUP(A439,'FOREX CONV'!$A$2:$F$871,2,FALSE),IF(F439="GBP",VLOOKUP(A439,'FOREX CONV'!$A$2:$F$871,3,FALSE),IF(F439="EUR",VLOOKUP(A439,'FOREX CONV'!$A$2:$F$871,4,FALSE),IF(F439="YEN",VLOOKUP(A439,'FOREX CONV'!$A$2:$F$871,5,FALSE),1))))</f>
        <v>1</v>
      </c>
      <c r="I439" s="33">
        <f t="shared" si="6"/>
        <v>361013</v>
      </c>
      <c r="J439" t="str">
        <f>VLOOKUP(C439,'REGION CLASSIFICATION'!$A$2:$B$67,2,FALSE)</f>
        <v>INDIA</v>
      </c>
    </row>
    <row r="440" spans="1:10" ht="15" customHeight="1" x14ac:dyDescent="0.35">
      <c r="A440" s="13">
        <v>41988</v>
      </c>
      <c r="B440" s="2" t="s">
        <v>15</v>
      </c>
      <c r="C440" s="7" t="s">
        <v>21</v>
      </c>
      <c r="D440" s="8">
        <v>8485.1139999999996</v>
      </c>
      <c r="E440" s="7" t="s">
        <v>9</v>
      </c>
      <c r="F440" t="s">
        <v>10</v>
      </c>
      <c r="G440" s="9">
        <v>371223.7</v>
      </c>
      <c r="H440" s="32">
        <f>IF(F440="USD",VLOOKUP(A440,'FOREX CONV'!$A$2:$F$871,2,FALSE),IF(F440="GBP",VLOOKUP(A440,'FOREX CONV'!$A$2:$F$871,3,FALSE),IF(F440="EUR",VLOOKUP(A440,'FOREX CONV'!$A$2:$F$871,4,FALSE),IF(F440="YEN",VLOOKUP(A440,'FOREX CONV'!$A$2:$F$871,5,FALSE),1))))</f>
        <v>62.652900000000002</v>
      </c>
      <c r="I440" s="33">
        <f t="shared" si="6"/>
        <v>23258241.353730001</v>
      </c>
      <c r="J440" t="str">
        <f>VLOOKUP(C440,'REGION CLASSIFICATION'!$A$2:$B$67,2,FALSE)</f>
        <v>EU</v>
      </c>
    </row>
    <row r="441" spans="1:10" ht="15" customHeight="1" x14ac:dyDescent="0.35">
      <c r="A441" s="13">
        <v>42068</v>
      </c>
      <c r="B441" s="2" t="s">
        <v>11</v>
      </c>
      <c r="C441" s="7" t="s">
        <v>33</v>
      </c>
      <c r="D441" s="8">
        <v>25</v>
      </c>
      <c r="E441" s="7" t="s">
        <v>9</v>
      </c>
      <c r="F441" s="7" t="s">
        <v>34</v>
      </c>
      <c r="G441" s="9">
        <v>372938</v>
      </c>
      <c r="H441" s="32">
        <f>IF(F441="USD",VLOOKUP(A441,'FOREX CONV'!$A$2:$F$871,2,FALSE),IF(F441="GBP",VLOOKUP(A441,'FOREX CONV'!$A$2:$F$871,3,FALSE),IF(F441="EUR",VLOOKUP(A441,'FOREX CONV'!$A$2:$F$871,4,FALSE),IF(F441="YEN",VLOOKUP(A441,'FOREX CONV'!$A$2:$F$871,5,FALSE),1))))</f>
        <v>1</v>
      </c>
      <c r="I441" s="33">
        <f t="shared" si="6"/>
        <v>372938</v>
      </c>
      <c r="J441" t="str">
        <f>VLOOKUP(C441,'REGION CLASSIFICATION'!$A$2:$B$67,2,FALSE)</f>
        <v>INDIA</v>
      </c>
    </row>
    <row r="442" spans="1:10" ht="15" customHeight="1" x14ac:dyDescent="0.35">
      <c r="A442" s="13">
        <v>41950</v>
      </c>
      <c r="B442" s="2" t="s">
        <v>13</v>
      </c>
      <c r="C442" s="7" t="s">
        <v>33</v>
      </c>
      <c r="D442" s="8">
        <v>70</v>
      </c>
      <c r="E442" s="7" t="s">
        <v>9</v>
      </c>
      <c r="F442" s="7" t="s">
        <v>34</v>
      </c>
      <c r="G442" s="9">
        <v>389091</v>
      </c>
      <c r="H442" s="32">
        <f>IF(F442="USD",VLOOKUP(A442,'FOREX CONV'!$A$2:$F$871,2,FALSE),IF(F442="GBP",VLOOKUP(A442,'FOREX CONV'!$A$2:$F$871,3,FALSE),IF(F442="EUR",VLOOKUP(A442,'FOREX CONV'!$A$2:$F$871,4,FALSE),IF(F442="YEN",VLOOKUP(A442,'FOREX CONV'!$A$2:$F$871,5,FALSE),1))))</f>
        <v>1</v>
      </c>
      <c r="I442" s="33">
        <f t="shared" si="6"/>
        <v>389091</v>
      </c>
      <c r="J442" t="str">
        <f>VLOOKUP(C442,'REGION CLASSIFICATION'!$A$2:$B$67,2,FALSE)</f>
        <v>INDIA</v>
      </c>
    </row>
    <row r="443" spans="1:10" ht="15" customHeight="1" x14ac:dyDescent="0.35">
      <c r="A443" s="13">
        <v>41884</v>
      </c>
      <c r="B443" s="2" t="s">
        <v>25</v>
      </c>
      <c r="C443" s="7" t="s">
        <v>29</v>
      </c>
      <c r="D443" s="10">
        <v>3000</v>
      </c>
      <c r="E443" s="7" t="s">
        <v>69</v>
      </c>
      <c r="F443" t="s">
        <v>10</v>
      </c>
      <c r="G443" s="10">
        <v>390000</v>
      </c>
      <c r="H443" s="32">
        <f>IF(F443="USD",VLOOKUP(A443,'FOREX CONV'!$A$2:$F$871,2,FALSE),IF(F443="GBP",VLOOKUP(A443,'FOREX CONV'!$A$2:$F$871,3,FALSE),IF(F443="EUR",VLOOKUP(A443,'FOREX CONV'!$A$2:$F$871,4,FALSE),IF(F443="YEN",VLOOKUP(A443,'FOREX CONV'!$A$2:$F$871,5,FALSE),1))))</f>
        <v>62.180999999999997</v>
      </c>
      <c r="I443" s="33">
        <f t="shared" si="6"/>
        <v>24250590</v>
      </c>
      <c r="J443" t="str">
        <f>VLOOKUP(C443,'REGION CLASSIFICATION'!$A$2:$B$67,2,FALSE)</f>
        <v>EU</v>
      </c>
    </row>
    <row r="444" spans="1:10" ht="15" customHeight="1" x14ac:dyDescent="0.35">
      <c r="A444" s="13">
        <v>41962</v>
      </c>
      <c r="B444" s="2" t="s">
        <v>25</v>
      </c>
      <c r="C444" s="7" t="s">
        <v>29</v>
      </c>
      <c r="D444" s="8">
        <v>3000</v>
      </c>
      <c r="E444" s="7" t="s">
        <v>9</v>
      </c>
      <c r="F444" t="s">
        <v>10</v>
      </c>
      <c r="G444" s="9">
        <v>390000</v>
      </c>
      <c r="H444" s="32">
        <f>IF(F444="USD",VLOOKUP(A444,'FOREX CONV'!$A$2:$F$871,2,FALSE),IF(F444="GBP",VLOOKUP(A444,'FOREX CONV'!$A$2:$F$871,3,FALSE),IF(F444="EUR",VLOOKUP(A444,'FOREX CONV'!$A$2:$F$871,4,FALSE),IF(F444="YEN",VLOOKUP(A444,'FOREX CONV'!$A$2:$F$871,5,FALSE),1))))</f>
        <v>61.828000000000003</v>
      </c>
      <c r="I444" s="33">
        <f t="shared" si="6"/>
        <v>24112920</v>
      </c>
      <c r="J444" t="str">
        <f>VLOOKUP(C444,'REGION CLASSIFICATION'!$A$2:$B$67,2,FALSE)</f>
        <v>EU</v>
      </c>
    </row>
    <row r="445" spans="1:10" ht="15" customHeight="1" x14ac:dyDescent="0.35">
      <c r="A445" s="13">
        <v>42079</v>
      </c>
      <c r="B445" s="2" t="s">
        <v>7</v>
      </c>
      <c r="C445" s="7" t="s">
        <v>33</v>
      </c>
      <c r="D445" s="8">
        <v>200</v>
      </c>
      <c r="E445" s="7" t="s">
        <v>9</v>
      </c>
      <c r="F445" s="7" t="s">
        <v>34</v>
      </c>
      <c r="G445" s="9">
        <v>391109</v>
      </c>
      <c r="H445" s="32">
        <f>IF(F445="USD",VLOOKUP(A445,'FOREX CONV'!$A$2:$F$871,2,FALSE),IF(F445="GBP",VLOOKUP(A445,'FOREX CONV'!$A$2:$F$871,3,FALSE),IF(F445="EUR",VLOOKUP(A445,'FOREX CONV'!$A$2:$F$871,4,FALSE),IF(F445="YEN",VLOOKUP(A445,'FOREX CONV'!$A$2:$F$871,5,FALSE),1))))</f>
        <v>1</v>
      </c>
      <c r="I445" s="33">
        <f t="shared" si="6"/>
        <v>391109</v>
      </c>
      <c r="J445" t="str">
        <f>VLOOKUP(C445,'REGION CLASSIFICATION'!$A$2:$B$67,2,FALSE)</f>
        <v>INDIA</v>
      </c>
    </row>
    <row r="446" spans="1:10" ht="15" customHeight="1" x14ac:dyDescent="0.35">
      <c r="A446" s="13">
        <v>41883</v>
      </c>
      <c r="B446" s="2" t="s">
        <v>15</v>
      </c>
      <c r="C446" s="7" t="s">
        <v>33</v>
      </c>
      <c r="D446" s="7">
        <v>125</v>
      </c>
      <c r="E446" s="7" t="s">
        <v>69</v>
      </c>
      <c r="F446" s="7" t="s">
        <v>72</v>
      </c>
      <c r="G446" s="10">
        <v>398833</v>
      </c>
      <c r="H446" s="32">
        <f>IF(F446="USD",VLOOKUP(A446,'FOREX CONV'!$A$2:$F$871,2,FALSE),IF(F446="GBP",VLOOKUP(A446,'FOREX CONV'!$A$2:$F$871,3,FALSE),IF(F446="EUR",VLOOKUP(A446,'FOREX CONV'!$A$2:$F$871,4,FALSE),IF(F446="YEN",VLOOKUP(A446,'FOREX CONV'!$A$2:$F$871,5,FALSE),1))))</f>
        <v>1</v>
      </c>
      <c r="I446" s="33">
        <f t="shared" si="6"/>
        <v>398833</v>
      </c>
      <c r="J446" t="str">
        <f>VLOOKUP(C446,'REGION CLASSIFICATION'!$A$2:$B$67,2,FALSE)</f>
        <v>INDIA</v>
      </c>
    </row>
    <row r="447" spans="1:10" ht="15" customHeight="1" x14ac:dyDescent="0.35">
      <c r="A447" s="13">
        <v>41759</v>
      </c>
      <c r="B447" s="2" t="s">
        <v>11</v>
      </c>
      <c r="C447" s="7" t="s">
        <v>33</v>
      </c>
      <c r="D447" s="7">
        <v>42</v>
      </c>
      <c r="E447" s="7" t="s">
        <v>69</v>
      </c>
      <c r="F447" s="7" t="s">
        <v>72</v>
      </c>
      <c r="G447" s="10">
        <v>399924</v>
      </c>
      <c r="H447" s="32">
        <f>IF(F447="USD",VLOOKUP(A447,'FOREX CONV'!$A$2:$F$871,2,FALSE),IF(F447="GBP",VLOOKUP(A447,'FOREX CONV'!$A$2:$F$871,3,FALSE),IF(F447="EUR",VLOOKUP(A447,'FOREX CONV'!$A$2:$F$871,4,FALSE),IF(F447="YEN",VLOOKUP(A447,'FOREX CONV'!$A$2:$F$871,5,FALSE),1))))</f>
        <v>1</v>
      </c>
      <c r="I447" s="33">
        <f t="shared" si="6"/>
        <v>399924</v>
      </c>
      <c r="J447" t="str">
        <f>VLOOKUP(C447,'REGION CLASSIFICATION'!$A$2:$B$67,2,FALSE)</f>
        <v>INDIA</v>
      </c>
    </row>
    <row r="448" spans="1:10" ht="15" customHeight="1" x14ac:dyDescent="0.35">
      <c r="A448" s="13">
        <v>41761</v>
      </c>
      <c r="B448" s="2" t="s">
        <v>15</v>
      </c>
      <c r="C448" s="7" t="s">
        <v>21</v>
      </c>
      <c r="D448" s="10">
        <v>8400</v>
      </c>
      <c r="E448" s="7" t="s">
        <v>69</v>
      </c>
      <c r="F448" t="s">
        <v>10</v>
      </c>
      <c r="G448" s="10">
        <v>409500</v>
      </c>
      <c r="H448" s="32">
        <f>IF(F448="USD",VLOOKUP(A448,'FOREX CONV'!$A$2:$F$871,2,FALSE),IF(F448="GBP",VLOOKUP(A448,'FOREX CONV'!$A$2:$F$871,3,FALSE),IF(F448="EUR",VLOOKUP(A448,'FOREX CONV'!$A$2:$F$871,4,FALSE),IF(F448="YEN",VLOOKUP(A448,'FOREX CONV'!$A$2:$F$871,5,FALSE),1))))</f>
        <v>62.452500000000001</v>
      </c>
      <c r="I448" s="33">
        <f t="shared" si="6"/>
        <v>25574298.75</v>
      </c>
      <c r="J448" t="str">
        <f>VLOOKUP(C448,'REGION CLASSIFICATION'!$A$2:$B$67,2,FALSE)</f>
        <v>EU</v>
      </c>
    </row>
    <row r="449" spans="1:10" ht="15" customHeight="1" x14ac:dyDescent="0.35">
      <c r="A449" s="13">
        <v>41792</v>
      </c>
      <c r="B449" s="2" t="s">
        <v>15</v>
      </c>
      <c r="C449" s="7" t="s">
        <v>21</v>
      </c>
      <c r="D449" s="10">
        <v>8400</v>
      </c>
      <c r="E449" s="7" t="s">
        <v>69</v>
      </c>
      <c r="F449" t="s">
        <v>10</v>
      </c>
      <c r="G449" s="10">
        <v>409500</v>
      </c>
      <c r="H449" s="32">
        <f>IF(F449="USD",VLOOKUP(A449,'FOREX CONV'!$A$2:$F$871,2,FALSE),IF(F449="GBP",VLOOKUP(A449,'FOREX CONV'!$A$2:$F$871,3,FALSE),IF(F449="EUR",VLOOKUP(A449,'FOREX CONV'!$A$2:$F$871,4,FALSE),IF(F449="YEN",VLOOKUP(A449,'FOREX CONV'!$A$2:$F$871,5,FALSE),1))))</f>
        <v>62.5045</v>
      </c>
      <c r="I449" s="33">
        <f t="shared" si="6"/>
        <v>25595592.75</v>
      </c>
      <c r="J449" t="str">
        <f>VLOOKUP(C449,'REGION CLASSIFICATION'!$A$2:$B$67,2,FALSE)</f>
        <v>EU</v>
      </c>
    </row>
    <row r="450" spans="1:10" ht="15" customHeight="1" x14ac:dyDescent="0.35">
      <c r="A450" s="13">
        <v>41815</v>
      </c>
      <c r="B450" s="2" t="s">
        <v>7</v>
      </c>
      <c r="C450" s="7" t="s">
        <v>33</v>
      </c>
      <c r="D450" s="7">
        <v>200</v>
      </c>
      <c r="E450" s="7" t="s">
        <v>69</v>
      </c>
      <c r="F450" s="7" t="s">
        <v>72</v>
      </c>
      <c r="G450" s="10">
        <v>411732</v>
      </c>
      <c r="H450" s="32">
        <f>IF(F450="USD",VLOOKUP(A450,'FOREX CONV'!$A$2:$F$871,2,FALSE),IF(F450="GBP",VLOOKUP(A450,'FOREX CONV'!$A$2:$F$871,3,FALSE),IF(F450="EUR",VLOOKUP(A450,'FOREX CONV'!$A$2:$F$871,4,FALSE),IF(F450="YEN",VLOOKUP(A450,'FOREX CONV'!$A$2:$F$871,5,FALSE),1))))</f>
        <v>1</v>
      </c>
      <c r="I450" s="33">
        <f t="shared" si="6"/>
        <v>411732</v>
      </c>
      <c r="J450" t="str">
        <f>VLOOKUP(C450,'REGION CLASSIFICATION'!$A$2:$B$67,2,FALSE)</f>
        <v>INDIA</v>
      </c>
    </row>
    <row r="451" spans="1:10" ht="15" customHeight="1" x14ac:dyDescent="0.35">
      <c r="A451" s="13">
        <v>42063</v>
      </c>
      <c r="B451" s="2" t="s">
        <v>7</v>
      </c>
      <c r="C451" s="7" t="s">
        <v>33</v>
      </c>
      <c r="D451" s="8">
        <v>200</v>
      </c>
      <c r="E451" s="7" t="s">
        <v>9</v>
      </c>
      <c r="F451" s="7" t="s">
        <v>34</v>
      </c>
      <c r="G451" s="9">
        <v>490977</v>
      </c>
      <c r="H451" s="32">
        <f>IF(F451="USD",VLOOKUP(A451,'FOREX CONV'!$A$2:$F$871,2,FALSE),IF(F451="GBP",VLOOKUP(A451,'FOREX CONV'!$A$2:$F$871,3,FALSE),IF(F451="EUR",VLOOKUP(A451,'FOREX CONV'!$A$2:$F$871,4,FALSE),IF(F451="YEN",VLOOKUP(A451,'FOREX CONV'!$A$2:$F$871,5,FALSE),1))))</f>
        <v>1</v>
      </c>
      <c r="I451" s="33">
        <f t="shared" ref="I451:I514" si="7">G451*H451</f>
        <v>490977</v>
      </c>
      <c r="J451" t="str">
        <f>VLOOKUP(C451,'REGION CLASSIFICATION'!$A$2:$B$67,2,FALSE)</f>
        <v>INDIA</v>
      </c>
    </row>
    <row r="452" spans="1:10" ht="15" customHeight="1" x14ac:dyDescent="0.35">
      <c r="A452" s="13">
        <v>42025</v>
      </c>
      <c r="B452" s="2" t="s">
        <v>7</v>
      </c>
      <c r="C452" s="7" t="s">
        <v>33</v>
      </c>
      <c r="D452" s="7">
        <v>250</v>
      </c>
      <c r="E452" s="7" t="s">
        <v>9</v>
      </c>
      <c r="F452" s="7" t="s">
        <v>34</v>
      </c>
      <c r="G452" s="10">
        <v>497498</v>
      </c>
      <c r="H452" s="32">
        <f>IF(F452="USD",VLOOKUP(A452,'FOREX CONV'!$A$2:$F$871,2,FALSE),IF(F452="GBP",VLOOKUP(A452,'FOREX CONV'!$A$2:$F$871,3,FALSE),IF(F452="EUR",VLOOKUP(A452,'FOREX CONV'!$A$2:$F$871,4,FALSE),IF(F452="YEN",VLOOKUP(A452,'FOREX CONV'!$A$2:$F$871,5,FALSE),1))))</f>
        <v>1</v>
      </c>
      <c r="I452" s="33">
        <f t="shared" si="7"/>
        <v>497498</v>
      </c>
      <c r="J452" t="str">
        <f>VLOOKUP(C452,'REGION CLASSIFICATION'!$A$2:$B$67,2,FALSE)</f>
        <v>INDIA</v>
      </c>
    </row>
    <row r="453" spans="1:10" ht="15" customHeight="1" x14ac:dyDescent="0.35">
      <c r="A453" s="13">
        <v>41864</v>
      </c>
      <c r="B453" s="2" t="s">
        <v>7</v>
      </c>
      <c r="C453" s="7" t="s">
        <v>33</v>
      </c>
      <c r="D453" s="7">
        <v>250</v>
      </c>
      <c r="E453" s="7" t="s">
        <v>69</v>
      </c>
      <c r="F453" s="7" t="s">
        <v>72</v>
      </c>
      <c r="G453" s="10">
        <v>516250</v>
      </c>
      <c r="H453" s="32">
        <f>IF(F453="USD",VLOOKUP(A453,'FOREX CONV'!$A$2:$F$871,2,FALSE),IF(F453="GBP",VLOOKUP(A453,'FOREX CONV'!$A$2:$F$871,3,FALSE),IF(F453="EUR",VLOOKUP(A453,'FOREX CONV'!$A$2:$F$871,4,FALSE),IF(F453="YEN",VLOOKUP(A453,'FOREX CONV'!$A$2:$F$871,5,FALSE),1))))</f>
        <v>1</v>
      </c>
      <c r="I453" s="33">
        <f t="shared" si="7"/>
        <v>516250</v>
      </c>
      <c r="J453" t="str">
        <f>VLOOKUP(C453,'REGION CLASSIFICATION'!$A$2:$B$67,2,FALSE)</f>
        <v>INDIA</v>
      </c>
    </row>
    <row r="454" spans="1:10" ht="15" customHeight="1" x14ac:dyDescent="0.35">
      <c r="A454" s="13">
        <v>41832</v>
      </c>
      <c r="B454" s="2" t="s">
        <v>7</v>
      </c>
      <c r="C454" s="7" t="s">
        <v>33</v>
      </c>
      <c r="D454" s="7">
        <v>250</v>
      </c>
      <c r="E454" s="7" t="s">
        <v>69</v>
      </c>
      <c r="F454" s="7" t="s">
        <v>72</v>
      </c>
      <c r="G454" s="10">
        <v>519665</v>
      </c>
      <c r="H454" s="32">
        <f>IF(F454="USD",VLOOKUP(A454,'FOREX CONV'!$A$2:$F$871,2,FALSE),IF(F454="GBP",VLOOKUP(A454,'FOREX CONV'!$A$2:$F$871,3,FALSE),IF(F454="EUR",VLOOKUP(A454,'FOREX CONV'!$A$2:$F$871,4,FALSE),IF(F454="YEN",VLOOKUP(A454,'FOREX CONV'!$A$2:$F$871,5,FALSE),1))))</f>
        <v>1</v>
      </c>
      <c r="I454" s="33">
        <f t="shared" si="7"/>
        <v>519665</v>
      </c>
      <c r="J454" t="str">
        <f>VLOOKUP(C454,'REGION CLASSIFICATION'!$A$2:$B$67,2,FALSE)</f>
        <v>INDIA</v>
      </c>
    </row>
    <row r="455" spans="1:10" ht="15" customHeight="1" x14ac:dyDescent="0.35">
      <c r="A455" s="13">
        <v>41731</v>
      </c>
      <c r="B455" s="2" t="s">
        <v>15</v>
      </c>
      <c r="C455" s="7" t="s">
        <v>33</v>
      </c>
      <c r="D455" s="7">
        <v>150</v>
      </c>
      <c r="E455" s="7" t="s">
        <v>69</v>
      </c>
      <c r="F455" s="7" t="s">
        <v>72</v>
      </c>
      <c r="G455" s="10">
        <v>533955</v>
      </c>
      <c r="H455" s="32">
        <f>IF(F455="USD",VLOOKUP(A455,'FOREX CONV'!$A$2:$F$871,2,FALSE),IF(F455="GBP",VLOOKUP(A455,'FOREX CONV'!$A$2:$F$871,3,FALSE),IF(F455="EUR",VLOOKUP(A455,'FOREX CONV'!$A$2:$F$871,4,FALSE),IF(F455="YEN",VLOOKUP(A455,'FOREX CONV'!$A$2:$F$871,5,FALSE),1))))</f>
        <v>1</v>
      </c>
      <c r="I455" s="33">
        <f t="shared" si="7"/>
        <v>533955</v>
      </c>
      <c r="J455" t="str">
        <f>VLOOKUP(C455,'REGION CLASSIFICATION'!$A$2:$B$67,2,FALSE)</f>
        <v>INDIA</v>
      </c>
    </row>
    <row r="456" spans="1:10" ht="15" customHeight="1" x14ac:dyDescent="0.35">
      <c r="A456" s="13">
        <v>42093</v>
      </c>
      <c r="B456" s="2" t="s">
        <v>15</v>
      </c>
      <c r="C456" s="7" t="s">
        <v>33</v>
      </c>
      <c r="D456" s="8">
        <v>150</v>
      </c>
      <c r="E456" s="7" t="s">
        <v>9</v>
      </c>
      <c r="F456" s="7" t="s">
        <v>34</v>
      </c>
      <c r="G456" s="9">
        <v>535739</v>
      </c>
      <c r="H456" s="32">
        <f>IF(F456="USD",VLOOKUP(A456,'FOREX CONV'!$A$2:$F$871,2,FALSE),IF(F456="GBP",VLOOKUP(A456,'FOREX CONV'!$A$2:$F$871,3,FALSE),IF(F456="EUR",VLOOKUP(A456,'FOREX CONV'!$A$2:$F$871,4,FALSE),IF(F456="YEN",VLOOKUP(A456,'FOREX CONV'!$A$2:$F$871,5,FALSE),1))))</f>
        <v>1</v>
      </c>
      <c r="I456" s="33">
        <f t="shared" si="7"/>
        <v>535739</v>
      </c>
      <c r="J456" t="str">
        <f>VLOOKUP(C456,'REGION CLASSIFICATION'!$A$2:$B$67,2,FALSE)</f>
        <v>INDIA</v>
      </c>
    </row>
    <row r="457" spans="1:10" ht="15" customHeight="1" x14ac:dyDescent="0.35">
      <c r="A457" s="13">
        <v>41853</v>
      </c>
      <c r="B457" s="2" t="s">
        <v>13</v>
      </c>
      <c r="C457" s="7" t="s">
        <v>33</v>
      </c>
      <c r="D457" s="7">
        <v>100</v>
      </c>
      <c r="E457" s="7" t="s">
        <v>69</v>
      </c>
      <c r="F457" s="7" t="s">
        <v>72</v>
      </c>
      <c r="G457" s="10">
        <v>555845</v>
      </c>
      <c r="H457" s="32">
        <f>IF(F457="USD",VLOOKUP(A457,'FOREX CONV'!$A$2:$F$871,2,FALSE),IF(F457="GBP",VLOOKUP(A457,'FOREX CONV'!$A$2:$F$871,3,FALSE),IF(F457="EUR",VLOOKUP(A457,'FOREX CONV'!$A$2:$F$871,4,FALSE),IF(F457="YEN",VLOOKUP(A457,'FOREX CONV'!$A$2:$F$871,5,FALSE),1))))</f>
        <v>1</v>
      </c>
      <c r="I457" s="33">
        <f t="shared" si="7"/>
        <v>555845</v>
      </c>
      <c r="J457" t="str">
        <f>VLOOKUP(C457,'REGION CLASSIFICATION'!$A$2:$B$67,2,FALSE)</f>
        <v>INDIA</v>
      </c>
    </row>
    <row r="458" spans="1:10" ht="15" customHeight="1" x14ac:dyDescent="0.35">
      <c r="A458" s="13">
        <v>42007</v>
      </c>
      <c r="B458" s="2" t="s">
        <v>13</v>
      </c>
      <c r="C458" s="7" t="s">
        <v>33</v>
      </c>
      <c r="D458" s="7">
        <v>100</v>
      </c>
      <c r="E458" s="7" t="s">
        <v>9</v>
      </c>
      <c r="F458" s="7" t="s">
        <v>34</v>
      </c>
      <c r="G458" s="10">
        <v>555845</v>
      </c>
      <c r="H458" s="32">
        <f>IF(F458="USD",VLOOKUP(A458,'FOREX CONV'!$A$2:$F$871,2,FALSE),IF(F458="GBP",VLOOKUP(A458,'FOREX CONV'!$A$2:$F$871,3,FALSE),IF(F458="EUR",VLOOKUP(A458,'FOREX CONV'!$A$2:$F$871,4,FALSE),IF(F458="YEN",VLOOKUP(A458,'FOREX CONV'!$A$2:$F$871,5,FALSE),1))))</f>
        <v>1</v>
      </c>
      <c r="I458" s="33">
        <f t="shared" si="7"/>
        <v>555845</v>
      </c>
      <c r="J458" t="str">
        <f>VLOOKUP(C458,'REGION CLASSIFICATION'!$A$2:$B$67,2,FALSE)</f>
        <v>INDIA</v>
      </c>
    </row>
    <row r="459" spans="1:10" ht="15" customHeight="1" x14ac:dyDescent="0.35">
      <c r="A459" s="13">
        <v>41996</v>
      </c>
      <c r="B459" s="2" t="s">
        <v>13</v>
      </c>
      <c r="C459" s="7" t="s">
        <v>33</v>
      </c>
      <c r="D459" s="8">
        <v>50</v>
      </c>
      <c r="E459" s="7" t="s">
        <v>9</v>
      </c>
      <c r="F459" s="7" t="s">
        <v>34</v>
      </c>
      <c r="G459" s="9">
        <v>573036</v>
      </c>
      <c r="H459" s="32">
        <f>IF(F459="USD",VLOOKUP(A459,'FOREX CONV'!$A$2:$F$871,2,FALSE),IF(F459="GBP",VLOOKUP(A459,'FOREX CONV'!$A$2:$F$871,3,FALSE),IF(F459="EUR",VLOOKUP(A459,'FOREX CONV'!$A$2:$F$871,4,FALSE),IF(F459="YEN",VLOOKUP(A459,'FOREX CONV'!$A$2:$F$871,5,FALSE),1))))</f>
        <v>1</v>
      </c>
      <c r="I459" s="33">
        <f t="shared" si="7"/>
        <v>573036</v>
      </c>
      <c r="J459" t="str">
        <f>VLOOKUP(C459,'REGION CLASSIFICATION'!$A$2:$B$67,2,FALSE)</f>
        <v>INDIA</v>
      </c>
    </row>
    <row r="460" spans="1:10" ht="15" customHeight="1" x14ac:dyDescent="0.35">
      <c r="A460" s="13">
        <v>41996</v>
      </c>
      <c r="B460" s="2" t="s">
        <v>13</v>
      </c>
      <c r="C460" s="7" t="s">
        <v>33</v>
      </c>
      <c r="D460" s="8">
        <v>50</v>
      </c>
      <c r="E460" s="7" t="s">
        <v>9</v>
      </c>
      <c r="F460" s="7" t="s">
        <v>34</v>
      </c>
      <c r="G460" s="9">
        <v>573036</v>
      </c>
      <c r="H460" s="32">
        <f>IF(F460="USD",VLOOKUP(A460,'FOREX CONV'!$A$2:$F$871,2,FALSE),IF(F460="GBP",VLOOKUP(A460,'FOREX CONV'!$A$2:$F$871,3,FALSE),IF(F460="EUR",VLOOKUP(A460,'FOREX CONV'!$A$2:$F$871,4,FALSE),IF(F460="YEN",VLOOKUP(A460,'FOREX CONV'!$A$2:$F$871,5,FALSE),1))))</f>
        <v>1</v>
      </c>
      <c r="I460" s="33">
        <f t="shared" si="7"/>
        <v>573036</v>
      </c>
      <c r="J460" t="str">
        <f>VLOOKUP(C460,'REGION CLASSIFICATION'!$A$2:$B$67,2,FALSE)</f>
        <v>INDIA</v>
      </c>
    </row>
    <row r="461" spans="1:10" ht="15" customHeight="1" x14ac:dyDescent="0.35">
      <c r="A461" s="13">
        <v>42066</v>
      </c>
      <c r="B461" s="2" t="s">
        <v>7</v>
      </c>
      <c r="C461" s="2" t="s">
        <v>33</v>
      </c>
      <c r="D461" s="3">
        <v>300</v>
      </c>
      <c r="E461" s="2" t="s">
        <v>9</v>
      </c>
      <c r="F461" s="2" t="s">
        <v>34</v>
      </c>
      <c r="G461" s="4">
        <v>585761</v>
      </c>
      <c r="H461" s="32">
        <f>IF(F461="USD",VLOOKUP(A461,'FOREX CONV'!$A$2:$F$871,2,FALSE),IF(F461="GBP",VLOOKUP(A461,'FOREX CONV'!$A$2:$F$871,3,FALSE),IF(F461="EUR",VLOOKUP(A461,'FOREX CONV'!$A$2:$F$871,4,FALSE),IF(F461="YEN",VLOOKUP(A461,'FOREX CONV'!$A$2:$F$871,5,FALSE),1))))</f>
        <v>1</v>
      </c>
      <c r="I461" s="33">
        <f t="shared" si="7"/>
        <v>585761</v>
      </c>
      <c r="J461" t="str">
        <f>VLOOKUP(C461,'REGION CLASSIFICATION'!$A$2:$B$67,2,FALSE)</f>
        <v>INDIA</v>
      </c>
    </row>
    <row r="462" spans="1:10" ht="15" customHeight="1" x14ac:dyDescent="0.35">
      <c r="A462" s="13">
        <v>42079</v>
      </c>
      <c r="B462" s="2" t="s">
        <v>7</v>
      </c>
      <c r="C462" s="7" t="s">
        <v>33</v>
      </c>
      <c r="D462" s="8">
        <v>300</v>
      </c>
      <c r="E462" s="7" t="s">
        <v>9</v>
      </c>
      <c r="F462" s="7" t="s">
        <v>34</v>
      </c>
      <c r="G462" s="9">
        <v>587261</v>
      </c>
      <c r="H462" s="32">
        <f>IF(F462="USD",VLOOKUP(A462,'FOREX CONV'!$A$2:$F$871,2,FALSE),IF(F462="GBP",VLOOKUP(A462,'FOREX CONV'!$A$2:$F$871,3,FALSE),IF(F462="EUR",VLOOKUP(A462,'FOREX CONV'!$A$2:$F$871,4,FALSE),IF(F462="YEN",VLOOKUP(A462,'FOREX CONV'!$A$2:$F$871,5,FALSE),1))))</f>
        <v>1</v>
      </c>
      <c r="I462" s="33">
        <f t="shared" si="7"/>
        <v>587261</v>
      </c>
      <c r="J462" t="str">
        <f>VLOOKUP(C462,'REGION CLASSIFICATION'!$A$2:$B$67,2,FALSE)</f>
        <v>INDIA</v>
      </c>
    </row>
    <row r="463" spans="1:10" ht="15" customHeight="1" x14ac:dyDescent="0.35">
      <c r="A463" s="13">
        <v>42025</v>
      </c>
      <c r="B463" s="2" t="s">
        <v>7</v>
      </c>
      <c r="C463" s="7" t="s">
        <v>33</v>
      </c>
      <c r="D463" s="7">
        <v>300</v>
      </c>
      <c r="E463" s="7" t="s">
        <v>9</v>
      </c>
      <c r="F463" s="7" t="s">
        <v>34</v>
      </c>
      <c r="G463" s="10">
        <v>596817</v>
      </c>
      <c r="H463" s="32">
        <f>IF(F463="USD",VLOOKUP(A463,'FOREX CONV'!$A$2:$F$871,2,FALSE),IF(F463="GBP",VLOOKUP(A463,'FOREX CONV'!$A$2:$F$871,3,FALSE),IF(F463="EUR",VLOOKUP(A463,'FOREX CONV'!$A$2:$F$871,4,FALSE),IF(F463="YEN",VLOOKUP(A463,'FOREX CONV'!$A$2:$F$871,5,FALSE),1))))</f>
        <v>1</v>
      </c>
      <c r="I463" s="33">
        <f t="shared" si="7"/>
        <v>596817</v>
      </c>
      <c r="J463" t="str">
        <f>VLOOKUP(C463,'REGION CLASSIFICATION'!$A$2:$B$67,2,FALSE)</f>
        <v>INDIA</v>
      </c>
    </row>
    <row r="464" spans="1:10" ht="15" customHeight="1" x14ac:dyDescent="0.35">
      <c r="A464" s="13">
        <v>42025</v>
      </c>
      <c r="B464" s="2" t="s">
        <v>7</v>
      </c>
      <c r="C464" s="7" t="s">
        <v>33</v>
      </c>
      <c r="D464" s="7">
        <v>300</v>
      </c>
      <c r="E464" s="7" t="s">
        <v>9</v>
      </c>
      <c r="F464" s="7" t="s">
        <v>34</v>
      </c>
      <c r="G464" s="10">
        <v>596817</v>
      </c>
      <c r="H464" s="32">
        <f>IF(F464="USD",VLOOKUP(A464,'FOREX CONV'!$A$2:$F$871,2,FALSE),IF(F464="GBP",VLOOKUP(A464,'FOREX CONV'!$A$2:$F$871,3,FALSE),IF(F464="EUR",VLOOKUP(A464,'FOREX CONV'!$A$2:$F$871,4,FALSE),IF(F464="YEN",VLOOKUP(A464,'FOREX CONV'!$A$2:$F$871,5,FALSE),1))))</f>
        <v>1</v>
      </c>
      <c r="I464" s="33">
        <f t="shared" si="7"/>
        <v>596817</v>
      </c>
      <c r="J464" t="str">
        <f>VLOOKUP(C464,'REGION CLASSIFICATION'!$A$2:$B$67,2,FALSE)</f>
        <v>INDIA</v>
      </c>
    </row>
    <row r="465" spans="1:10" ht="15" customHeight="1" x14ac:dyDescent="0.35">
      <c r="A465" s="13">
        <v>41864</v>
      </c>
      <c r="B465" s="2" t="s">
        <v>7</v>
      </c>
      <c r="C465" s="7" t="s">
        <v>33</v>
      </c>
      <c r="D465" s="7">
        <v>300</v>
      </c>
      <c r="E465" s="7" t="s">
        <v>69</v>
      </c>
      <c r="F465" s="7" t="s">
        <v>72</v>
      </c>
      <c r="G465" s="10">
        <v>616098</v>
      </c>
      <c r="H465" s="32">
        <f>IF(F465="USD",VLOOKUP(A465,'FOREX CONV'!$A$2:$F$871,2,FALSE),IF(F465="GBP",VLOOKUP(A465,'FOREX CONV'!$A$2:$F$871,3,FALSE),IF(F465="EUR",VLOOKUP(A465,'FOREX CONV'!$A$2:$F$871,4,FALSE),IF(F465="YEN",VLOOKUP(A465,'FOREX CONV'!$A$2:$F$871,5,FALSE),1))))</f>
        <v>1</v>
      </c>
      <c r="I465" s="33">
        <f t="shared" si="7"/>
        <v>616098</v>
      </c>
      <c r="J465" t="str">
        <f>VLOOKUP(C465,'REGION CLASSIFICATION'!$A$2:$B$67,2,FALSE)</f>
        <v>INDIA</v>
      </c>
    </row>
    <row r="466" spans="1:10" ht="15" customHeight="1" x14ac:dyDescent="0.35">
      <c r="A466" s="13">
        <v>41815</v>
      </c>
      <c r="B466" s="2" t="s">
        <v>7</v>
      </c>
      <c r="C466" s="7" t="s">
        <v>33</v>
      </c>
      <c r="D466" s="7">
        <v>300</v>
      </c>
      <c r="E466" s="7" t="s">
        <v>69</v>
      </c>
      <c r="F466" s="7" t="s">
        <v>72</v>
      </c>
      <c r="G466" s="10">
        <v>617598</v>
      </c>
      <c r="H466" s="32">
        <f>IF(F466="USD",VLOOKUP(A466,'FOREX CONV'!$A$2:$F$871,2,FALSE),IF(F466="GBP",VLOOKUP(A466,'FOREX CONV'!$A$2:$F$871,3,FALSE),IF(F466="EUR",VLOOKUP(A466,'FOREX CONV'!$A$2:$F$871,4,FALSE),IF(F466="YEN",VLOOKUP(A466,'FOREX CONV'!$A$2:$F$871,5,FALSE),1))))</f>
        <v>1</v>
      </c>
      <c r="I466" s="33">
        <f t="shared" si="7"/>
        <v>617598</v>
      </c>
      <c r="J466" t="str">
        <f>VLOOKUP(C466,'REGION CLASSIFICATION'!$A$2:$B$67,2,FALSE)</f>
        <v>INDIA</v>
      </c>
    </row>
    <row r="467" spans="1:10" ht="15" customHeight="1" x14ac:dyDescent="0.35">
      <c r="A467" s="13">
        <v>41731</v>
      </c>
      <c r="B467" s="2" t="s">
        <v>13</v>
      </c>
      <c r="C467" s="7" t="s">
        <v>33</v>
      </c>
      <c r="D467" s="7">
        <v>65</v>
      </c>
      <c r="E467" s="7" t="s">
        <v>69</v>
      </c>
      <c r="F467" s="7" t="s">
        <v>72</v>
      </c>
      <c r="G467" s="10">
        <v>670452</v>
      </c>
      <c r="H467" s="32">
        <f>IF(F467="USD",VLOOKUP(A467,'FOREX CONV'!$A$2:$F$871,2,FALSE),IF(F467="GBP",VLOOKUP(A467,'FOREX CONV'!$A$2:$F$871,3,FALSE),IF(F467="EUR",VLOOKUP(A467,'FOREX CONV'!$A$2:$F$871,4,FALSE),IF(F467="YEN",VLOOKUP(A467,'FOREX CONV'!$A$2:$F$871,5,FALSE),1))))</f>
        <v>1</v>
      </c>
      <c r="I467" s="33">
        <f t="shared" si="7"/>
        <v>670452</v>
      </c>
      <c r="J467" t="str">
        <f>VLOOKUP(C467,'REGION CLASSIFICATION'!$A$2:$B$67,2,FALSE)</f>
        <v>INDIA</v>
      </c>
    </row>
    <row r="468" spans="1:10" ht="15" customHeight="1" x14ac:dyDescent="0.35">
      <c r="A468" s="13">
        <v>41822</v>
      </c>
      <c r="B468" s="2" t="s">
        <v>13</v>
      </c>
      <c r="C468" s="7" t="s">
        <v>33</v>
      </c>
      <c r="D468" s="7">
        <v>65</v>
      </c>
      <c r="E468" s="7" t="s">
        <v>69</v>
      </c>
      <c r="F468" s="7" t="s">
        <v>72</v>
      </c>
      <c r="G468" s="10">
        <v>670452</v>
      </c>
      <c r="H468" s="32">
        <f>IF(F468="USD",VLOOKUP(A468,'FOREX CONV'!$A$2:$F$871,2,FALSE),IF(F468="GBP",VLOOKUP(A468,'FOREX CONV'!$A$2:$F$871,3,FALSE),IF(F468="EUR",VLOOKUP(A468,'FOREX CONV'!$A$2:$F$871,4,FALSE),IF(F468="YEN",VLOOKUP(A468,'FOREX CONV'!$A$2:$F$871,5,FALSE),1))))</f>
        <v>1</v>
      </c>
      <c r="I468" s="33">
        <f t="shared" si="7"/>
        <v>670452</v>
      </c>
      <c r="J468" t="str">
        <f>VLOOKUP(C468,'REGION CLASSIFICATION'!$A$2:$B$67,2,FALSE)</f>
        <v>INDIA</v>
      </c>
    </row>
    <row r="469" spans="1:10" ht="15" customHeight="1" x14ac:dyDescent="0.35">
      <c r="A469" s="13">
        <v>42052</v>
      </c>
      <c r="B469" s="2" t="s">
        <v>15</v>
      </c>
      <c r="C469" s="7" t="s">
        <v>33</v>
      </c>
      <c r="D469" s="8">
        <v>200</v>
      </c>
      <c r="E469" s="7" t="s">
        <v>9</v>
      </c>
      <c r="F469" s="7" t="s">
        <v>34</v>
      </c>
      <c r="G469" s="9">
        <v>671140</v>
      </c>
      <c r="H469" s="32">
        <f>IF(F469="USD",VLOOKUP(A469,'FOREX CONV'!$A$2:$F$871,2,FALSE),IF(F469="GBP",VLOOKUP(A469,'FOREX CONV'!$A$2:$F$871,3,FALSE),IF(F469="EUR",VLOOKUP(A469,'FOREX CONV'!$A$2:$F$871,4,FALSE),IF(F469="YEN",VLOOKUP(A469,'FOREX CONV'!$A$2:$F$871,5,FALSE),1))))</f>
        <v>1</v>
      </c>
      <c r="I469" s="33">
        <f t="shared" si="7"/>
        <v>671140</v>
      </c>
      <c r="J469" t="str">
        <f>VLOOKUP(C469,'REGION CLASSIFICATION'!$A$2:$B$67,2,FALSE)</f>
        <v>INDIA</v>
      </c>
    </row>
    <row r="470" spans="1:10" ht="15" customHeight="1" x14ac:dyDescent="0.35">
      <c r="A470" s="13">
        <v>42079</v>
      </c>
      <c r="B470" s="2" t="s">
        <v>7</v>
      </c>
      <c r="C470" s="7" t="s">
        <v>33</v>
      </c>
      <c r="D470" s="8">
        <v>350</v>
      </c>
      <c r="E470" s="7" t="s">
        <v>9</v>
      </c>
      <c r="F470" s="7" t="s">
        <v>34</v>
      </c>
      <c r="G470" s="9">
        <v>681638</v>
      </c>
      <c r="H470" s="32">
        <f>IF(F470="USD",VLOOKUP(A470,'FOREX CONV'!$A$2:$F$871,2,FALSE),IF(F470="GBP",VLOOKUP(A470,'FOREX CONV'!$A$2:$F$871,3,FALSE),IF(F470="EUR",VLOOKUP(A470,'FOREX CONV'!$A$2:$F$871,4,FALSE),IF(F470="YEN",VLOOKUP(A470,'FOREX CONV'!$A$2:$F$871,5,FALSE),1))))</f>
        <v>1</v>
      </c>
      <c r="I470" s="33">
        <f t="shared" si="7"/>
        <v>681638</v>
      </c>
      <c r="J470" t="str">
        <f>VLOOKUP(C470,'REGION CLASSIFICATION'!$A$2:$B$67,2,FALSE)</f>
        <v>INDIA</v>
      </c>
    </row>
    <row r="471" spans="1:10" ht="15" customHeight="1" x14ac:dyDescent="0.35">
      <c r="A471" s="13">
        <v>41790</v>
      </c>
      <c r="B471" s="2" t="s">
        <v>15</v>
      </c>
      <c r="C471" s="7" t="s">
        <v>33</v>
      </c>
      <c r="D471" s="7">
        <v>220</v>
      </c>
      <c r="E471" s="7" t="s">
        <v>69</v>
      </c>
      <c r="F471" s="7" t="s">
        <v>72</v>
      </c>
      <c r="G471" s="10">
        <v>726151</v>
      </c>
      <c r="H471" s="32">
        <f>IF(F471="USD",VLOOKUP(A471,'FOREX CONV'!$A$2:$F$871,2,FALSE),IF(F471="GBP",VLOOKUP(A471,'FOREX CONV'!$A$2:$F$871,3,FALSE),IF(F471="EUR",VLOOKUP(A471,'FOREX CONV'!$A$2:$F$871,4,FALSE),IF(F471="YEN",VLOOKUP(A471,'FOREX CONV'!$A$2:$F$871,5,FALSE),1))))</f>
        <v>1</v>
      </c>
      <c r="I471" s="33">
        <f t="shared" si="7"/>
        <v>726151</v>
      </c>
      <c r="J471" t="str">
        <f>VLOOKUP(C471,'REGION CLASSIFICATION'!$A$2:$B$67,2,FALSE)</f>
        <v>INDIA</v>
      </c>
    </row>
    <row r="472" spans="1:10" ht="15" customHeight="1" x14ac:dyDescent="0.35">
      <c r="A472" s="13">
        <v>42093</v>
      </c>
      <c r="B472" s="2" t="s">
        <v>15</v>
      </c>
      <c r="C472" s="7" t="s">
        <v>33</v>
      </c>
      <c r="D472" s="8">
        <v>225</v>
      </c>
      <c r="E472" s="7" t="s">
        <v>9</v>
      </c>
      <c r="F472" s="7" t="s">
        <v>34</v>
      </c>
      <c r="G472" s="9">
        <v>742289</v>
      </c>
      <c r="H472" s="32">
        <f>IF(F472="USD",VLOOKUP(A472,'FOREX CONV'!$A$2:$F$871,2,FALSE),IF(F472="GBP",VLOOKUP(A472,'FOREX CONV'!$A$2:$F$871,3,FALSE),IF(F472="EUR",VLOOKUP(A472,'FOREX CONV'!$A$2:$F$871,4,FALSE),IF(F472="YEN",VLOOKUP(A472,'FOREX CONV'!$A$2:$F$871,5,FALSE),1))))</f>
        <v>1</v>
      </c>
      <c r="I472" s="33">
        <f t="shared" si="7"/>
        <v>742289</v>
      </c>
      <c r="J472" t="str">
        <f>VLOOKUP(C472,'REGION CLASSIFICATION'!$A$2:$B$67,2,FALSE)</f>
        <v>INDIA</v>
      </c>
    </row>
    <row r="473" spans="1:10" ht="15" customHeight="1" x14ac:dyDescent="0.35">
      <c r="A473" s="13">
        <v>42024</v>
      </c>
      <c r="B473" s="2" t="s">
        <v>7</v>
      </c>
      <c r="C473" s="7" t="s">
        <v>33</v>
      </c>
      <c r="D473" s="7">
        <v>375</v>
      </c>
      <c r="E473" s="7" t="s">
        <v>9</v>
      </c>
      <c r="F473" s="7" t="s">
        <v>34</v>
      </c>
      <c r="G473" s="10">
        <v>753248</v>
      </c>
      <c r="H473" s="32">
        <f>IF(F473="USD",VLOOKUP(A473,'FOREX CONV'!$A$2:$F$871,2,FALSE),IF(F473="GBP",VLOOKUP(A473,'FOREX CONV'!$A$2:$F$871,3,FALSE),IF(F473="EUR",VLOOKUP(A473,'FOREX CONV'!$A$2:$F$871,4,FALSE),IF(F473="YEN",VLOOKUP(A473,'FOREX CONV'!$A$2:$F$871,5,FALSE),1))))</f>
        <v>1</v>
      </c>
      <c r="I473" s="33">
        <f t="shared" si="7"/>
        <v>753248</v>
      </c>
      <c r="J473" t="str">
        <f>VLOOKUP(C473,'REGION CLASSIFICATION'!$A$2:$B$67,2,FALSE)</f>
        <v>INDIA</v>
      </c>
    </row>
    <row r="474" spans="1:10" ht="15" customHeight="1" x14ac:dyDescent="0.35">
      <c r="A474" s="13">
        <v>42007</v>
      </c>
      <c r="B474" s="2" t="s">
        <v>15</v>
      </c>
      <c r="C474" s="7" t="s">
        <v>33</v>
      </c>
      <c r="D474" s="7">
        <v>300</v>
      </c>
      <c r="E474" s="7" t="s">
        <v>9</v>
      </c>
      <c r="F474" s="7" t="s">
        <v>34</v>
      </c>
      <c r="G474" s="10">
        <v>776925</v>
      </c>
      <c r="H474" s="32">
        <f>IF(F474="USD",VLOOKUP(A474,'FOREX CONV'!$A$2:$F$871,2,FALSE),IF(F474="GBP",VLOOKUP(A474,'FOREX CONV'!$A$2:$F$871,3,FALSE),IF(F474="EUR",VLOOKUP(A474,'FOREX CONV'!$A$2:$F$871,4,FALSE),IF(F474="YEN",VLOOKUP(A474,'FOREX CONV'!$A$2:$F$871,5,FALSE),1))))</f>
        <v>1</v>
      </c>
      <c r="I474" s="33">
        <f t="shared" si="7"/>
        <v>776925</v>
      </c>
      <c r="J474" t="str">
        <f>VLOOKUP(C474,'REGION CLASSIFICATION'!$A$2:$B$67,2,FALSE)</f>
        <v>INDIA</v>
      </c>
    </row>
    <row r="475" spans="1:10" ht="15" customHeight="1" x14ac:dyDescent="0.35">
      <c r="A475" s="13">
        <v>41984</v>
      </c>
      <c r="B475" s="2" t="s">
        <v>15</v>
      </c>
      <c r="C475" s="7" t="s">
        <v>33</v>
      </c>
      <c r="D475" s="8">
        <v>230</v>
      </c>
      <c r="E475" s="7" t="s">
        <v>9</v>
      </c>
      <c r="F475" s="7" t="s">
        <v>34</v>
      </c>
      <c r="G475" s="9">
        <v>778137</v>
      </c>
      <c r="H475" s="32">
        <f>IF(F475="USD",VLOOKUP(A475,'FOREX CONV'!$A$2:$F$871,2,FALSE),IF(F475="GBP",VLOOKUP(A475,'FOREX CONV'!$A$2:$F$871,3,FALSE),IF(F475="EUR",VLOOKUP(A475,'FOREX CONV'!$A$2:$F$871,4,FALSE),IF(F475="YEN",VLOOKUP(A475,'FOREX CONV'!$A$2:$F$871,5,FALSE),1))))</f>
        <v>1</v>
      </c>
      <c r="I475" s="33">
        <f t="shared" si="7"/>
        <v>778137</v>
      </c>
      <c r="J475" t="str">
        <f>VLOOKUP(C475,'REGION CLASSIFICATION'!$A$2:$B$67,2,FALSE)</f>
        <v>INDIA</v>
      </c>
    </row>
    <row r="476" spans="1:10" ht="15" customHeight="1" x14ac:dyDescent="0.35">
      <c r="A476" s="13">
        <v>42005</v>
      </c>
      <c r="B476" s="2" t="s">
        <v>15</v>
      </c>
      <c r="C476" s="7" t="s">
        <v>33</v>
      </c>
      <c r="D476" s="7">
        <v>230</v>
      </c>
      <c r="E476" s="7" t="s">
        <v>9</v>
      </c>
      <c r="F476" s="7" t="s">
        <v>34</v>
      </c>
      <c r="G476" s="10">
        <v>778137</v>
      </c>
      <c r="H476" s="32">
        <f>IF(F476="USD",VLOOKUP(A476,'FOREX CONV'!$A$2:$F$871,2,FALSE),IF(F476="GBP",VLOOKUP(A476,'FOREX CONV'!$A$2:$F$871,3,FALSE),IF(F476="EUR",VLOOKUP(A476,'FOREX CONV'!$A$2:$F$871,4,FALSE),IF(F476="YEN",VLOOKUP(A476,'FOREX CONV'!$A$2:$F$871,5,FALSE),1))))</f>
        <v>1</v>
      </c>
      <c r="I476" s="33">
        <f t="shared" si="7"/>
        <v>778137</v>
      </c>
      <c r="J476" t="str">
        <f>VLOOKUP(C476,'REGION CLASSIFICATION'!$A$2:$B$67,2,FALSE)</f>
        <v>INDIA</v>
      </c>
    </row>
    <row r="477" spans="1:10" ht="15" customHeight="1" x14ac:dyDescent="0.35">
      <c r="A477" s="13">
        <v>41793</v>
      </c>
      <c r="B477" s="2" t="s">
        <v>13</v>
      </c>
      <c r="C477" s="7" t="s">
        <v>33</v>
      </c>
      <c r="D477" s="7">
        <v>70</v>
      </c>
      <c r="E477" s="7" t="s">
        <v>69</v>
      </c>
      <c r="F477" s="7" t="s">
        <v>72</v>
      </c>
      <c r="G477" s="10">
        <v>818295</v>
      </c>
      <c r="H477" s="32">
        <f>IF(F477="USD",VLOOKUP(A477,'FOREX CONV'!$A$2:$F$871,2,FALSE),IF(F477="GBP",VLOOKUP(A477,'FOREX CONV'!$A$2:$F$871,3,FALSE),IF(F477="EUR",VLOOKUP(A477,'FOREX CONV'!$A$2:$F$871,4,FALSE),IF(F477="YEN",VLOOKUP(A477,'FOREX CONV'!$A$2:$F$871,5,FALSE),1))))</f>
        <v>1</v>
      </c>
      <c r="I477" s="33">
        <f t="shared" si="7"/>
        <v>818295</v>
      </c>
      <c r="J477" t="str">
        <f>VLOOKUP(C477,'REGION CLASSIFICATION'!$A$2:$B$67,2,FALSE)</f>
        <v>INDIA</v>
      </c>
    </row>
    <row r="478" spans="1:10" ht="15" customHeight="1" x14ac:dyDescent="0.35">
      <c r="A478" s="13">
        <v>41581</v>
      </c>
      <c r="B478" s="2" t="s">
        <v>15</v>
      </c>
      <c r="C478" s="7" t="s">
        <v>33</v>
      </c>
      <c r="D478" s="7">
        <v>250</v>
      </c>
      <c r="E478" s="7" t="s">
        <v>69</v>
      </c>
      <c r="F478" s="7" t="s">
        <v>72</v>
      </c>
      <c r="G478" s="10">
        <v>825172</v>
      </c>
      <c r="H478" s="32">
        <f>IF(F478="USD",VLOOKUP(A478,'FOREX CONV'!$A$2:$F$871,2,FALSE),IF(F478="GBP",VLOOKUP(A478,'FOREX CONV'!$A$2:$F$871,3,FALSE),IF(F478="EUR",VLOOKUP(A478,'FOREX CONV'!$A$2:$F$871,4,FALSE),IF(F478="YEN",VLOOKUP(A478,'FOREX CONV'!$A$2:$F$871,5,FALSE),1))))</f>
        <v>1</v>
      </c>
      <c r="I478" s="33">
        <f t="shared" si="7"/>
        <v>825172</v>
      </c>
      <c r="J478" t="str">
        <f>VLOOKUP(C478,'REGION CLASSIFICATION'!$A$2:$B$67,2,FALSE)</f>
        <v>INDIA</v>
      </c>
    </row>
    <row r="479" spans="1:10" ht="15" customHeight="1" x14ac:dyDescent="0.35">
      <c r="A479" s="13">
        <v>41981</v>
      </c>
      <c r="B479" s="2" t="s">
        <v>15</v>
      </c>
      <c r="C479" s="7" t="s">
        <v>33</v>
      </c>
      <c r="D479" s="8">
        <v>275</v>
      </c>
      <c r="E479" s="7" t="s">
        <v>9</v>
      </c>
      <c r="F479" s="7" t="s">
        <v>34</v>
      </c>
      <c r="G479" s="9">
        <v>892561</v>
      </c>
      <c r="H479" s="32">
        <f>IF(F479="USD",VLOOKUP(A479,'FOREX CONV'!$A$2:$F$871,2,FALSE),IF(F479="GBP",VLOOKUP(A479,'FOREX CONV'!$A$2:$F$871,3,FALSE),IF(F479="EUR",VLOOKUP(A479,'FOREX CONV'!$A$2:$F$871,4,FALSE),IF(F479="YEN",VLOOKUP(A479,'FOREX CONV'!$A$2:$F$871,5,FALSE),1))))</f>
        <v>1</v>
      </c>
      <c r="I479" s="33">
        <f t="shared" si="7"/>
        <v>892561</v>
      </c>
      <c r="J479" t="str">
        <f>VLOOKUP(C479,'REGION CLASSIFICATION'!$A$2:$B$67,2,FALSE)</f>
        <v>INDIA</v>
      </c>
    </row>
    <row r="480" spans="1:10" ht="15" customHeight="1" x14ac:dyDescent="0.35">
      <c r="A480" s="13">
        <v>42054</v>
      </c>
      <c r="B480" s="2" t="s">
        <v>11</v>
      </c>
      <c r="C480" s="7" t="s">
        <v>33</v>
      </c>
      <c r="D480" s="8">
        <v>58</v>
      </c>
      <c r="E480" s="7" t="s">
        <v>9</v>
      </c>
      <c r="F480" s="7" t="s">
        <v>34</v>
      </c>
      <c r="G480" s="9">
        <v>893519</v>
      </c>
      <c r="H480" s="32">
        <f>IF(F480="USD",VLOOKUP(A480,'FOREX CONV'!$A$2:$F$871,2,FALSE),IF(F480="GBP",VLOOKUP(A480,'FOREX CONV'!$A$2:$F$871,3,FALSE),IF(F480="EUR",VLOOKUP(A480,'FOREX CONV'!$A$2:$F$871,4,FALSE),IF(F480="YEN",VLOOKUP(A480,'FOREX CONV'!$A$2:$F$871,5,FALSE),1))))</f>
        <v>1</v>
      </c>
      <c r="I480" s="33">
        <f t="shared" si="7"/>
        <v>893519</v>
      </c>
      <c r="J480" t="str">
        <f>VLOOKUP(C480,'REGION CLASSIFICATION'!$A$2:$B$67,2,FALSE)</f>
        <v>INDIA</v>
      </c>
    </row>
    <row r="481" spans="1:10" ht="15" customHeight="1" x14ac:dyDescent="0.35">
      <c r="A481" s="13">
        <v>41854</v>
      </c>
      <c r="B481" s="2" t="s">
        <v>13</v>
      </c>
      <c r="C481" s="7" t="s">
        <v>33</v>
      </c>
      <c r="D481" s="7">
        <v>104</v>
      </c>
      <c r="E481" s="7" t="s">
        <v>69</v>
      </c>
      <c r="F481" s="7" t="s">
        <v>72</v>
      </c>
      <c r="G481" s="10">
        <v>954720</v>
      </c>
      <c r="H481" s="32">
        <f>IF(F481="USD",VLOOKUP(A481,'FOREX CONV'!$A$2:$F$871,2,FALSE),IF(F481="GBP",VLOOKUP(A481,'FOREX CONV'!$A$2:$F$871,3,FALSE),IF(F481="EUR",VLOOKUP(A481,'FOREX CONV'!$A$2:$F$871,4,FALSE),IF(F481="YEN",VLOOKUP(A481,'FOREX CONV'!$A$2:$F$871,5,FALSE),1))))</f>
        <v>1</v>
      </c>
      <c r="I481" s="33">
        <f t="shared" si="7"/>
        <v>954720</v>
      </c>
      <c r="J481" t="str">
        <f>VLOOKUP(C481,'REGION CLASSIFICATION'!$A$2:$B$67,2,FALSE)</f>
        <v>INDIA</v>
      </c>
    </row>
    <row r="482" spans="1:10" ht="15" customHeight="1" x14ac:dyDescent="0.35">
      <c r="A482" s="13">
        <v>41579</v>
      </c>
      <c r="B482" s="2" t="s">
        <v>15</v>
      </c>
      <c r="C482" s="7" t="s">
        <v>33</v>
      </c>
      <c r="D482" s="7">
        <v>300</v>
      </c>
      <c r="E482" s="7" t="s">
        <v>69</v>
      </c>
      <c r="F482" s="7" t="s">
        <v>72</v>
      </c>
      <c r="G482" s="10">
        <v>997426</v>
      </c>
      <c r="H482" s="32">
        <f>IF(F482="USD",VLOOKUP(A482,'FOREX CONV'!$A$2:$F$871,2,FALSE),IF(F482="GBP",VLOOKUP(A482,'FOREX CONV'!$A$2:$F$871,3,FALSE),IF(F482="EUR",VLOOKUP(A482,'FOREX CONV'!$A$2:$F$871,4,FALSE),IF(F482="YEN",VLOOKUP(A482,'FOREX CONV'!$A$2:$F$871,5,FALSE),1))))</f>
        <v>1</v>
      </c>
      <c r="I482" s="33">
        <f t="shared" si="7"/>
        <v>997426</v>
      </c>
      <c r="J482" t="str">
        <f>VLOOKUP(C482,'REGION CLASSIFICATION'!$A$2:$B$67,2,FALSE)</f>
        <v>INDIA</v>
      </c>
    </row>
    <row r="483" spans="1:10" ht="15" customHeight="1" x14ac:dyDescent="0.35">
      <c r="A483" s="13">
        <v>41817</v>
      </c>
      <c r="B483" s="2" t="s">
        <v>7</v>
      </c>
      <c r="C483" s="7" t="s">
        <v>33</v>
      </c>
      <c r="D483" s="7">
        <v>500</v>
      </c>
      <c r="E483" s="7" t="s">
        <v>69</v>
      </c>
      <c r="F483" s="7" t="s">
        <v>72</v>
      </c>
      <c r="G483" s="10">
        <v>1030330</v>
      </c>
      <c r="H483" s="32">
        <f>IF(F483="USD",VLOOKUP(A483,'FOREX CONV'!$A$2:$F$871,2,FALSE),IF(F483="GBP",VLOOKUP(A483,'FOREX CONV'!$A$2:$F$871,3,FALSE),IF(F483="EUR",VLOOKUP(A483,'FOREX CONV'!$A$2:$F$871,4,FALSE),IF(F483="YEN",VLOOKUP(A483,'FOREX CONV'!$A$2:$F$871,5,FALSE),1))))</f>
        <v>1</v>
      </c>
      <c r="I483" s="33">
        <f t="shared" si="7"/>
        <v>1030330</v>
      </c>
      <c r="J483" t="str">
        <f>VLOOKUP(C483,'REGION CLASSIFICATION'!$A$2:$B$67,2,FALSE)</f>
        <v>INDIA</v>
      </c>
    </row>
    <row r="484" spans="1:10" ht="15" customHeight="1" x14ac:dyDescent="0.35">
      <c r="A484" s="13">
        <v>41822</v>
      </c>
      <c r="B484" s="2" t="s">
        <v>15</v>
      </c>
      <c r="C484" s="7" t="s">
        <v>33</v>
      </c>
      <c r="D484" s="7">
        <v>405</v>
      </c>
      <c r="E484" s="7" t="s">
        <v>69</v>
      </c>
      <c r="F484" s="7" t="s">
        <v>72</v>
      </c>
      <c r="G484" s="10">
        <v>1159232</v>
      </c>
      <c r="H484" s="32">
        <f>IF(F484="USD",VLOOKUP(A484,'FOREX CONV'!$A$2:$F$871,2,FALSE),IF(F484="GBP",VLOOKUP(A484,'FOREX CONV'!$A$2:$F$871,3,FALSE),IF(F484="EUR",VLOOKUP(A484,'FOREX CONV'!$A$2:$F$871,4,FALSE),IF(F484="YEN",VLOOKUP(A484,'FOREX CONV'!$A$2:$F$871,5,FALSE),1))))</f>
        <v>1</v>
      </c>
      <c r="I484" s="33">
        <f t="shared" si="7"/>
        <v>1159232</v>
      </c>
      <c r="J484" t="str">
        <f>VLOOKUP(C484,'REGION CLASSIFICATION'!$A$2:$B$67,2,FALSE)</f>
        <v>INDIA</v>
      </c>
    </row>
    <row r="485" spans="1:10" ht="15" customHeight="1" x14ac:dyDescent="0.35">
      <c r="A485" s="13">
        <v>41885</v>
      </c>
      <c r="B485" s="2" t="s">
        <v>15</v>
      </c>
      <c r="C485" s="7" t="s">
        <v>33</v>
      </c>
      <c r="D485" s="7">
        <v>350</v>
      </c>
      <c r="E485" s="7" t="s">
        <v>69</v>
      </c>
      <c r="F485" s="7" t="s">
        <v>72</v>
      </c>
      <c r="G485" s="10">
        <v>1163664</v>
      </c>
      <c r="H485" s="32">
        <f>IF(F485="USD",VLOOKUP(A485,'FOREX CONV'!$A$2:$F$871,2,FALSE),IF(F485="GBP",VLOOKUP(A485,'FOREX CONV'!$A$2:$F$871,3,FALSE),IF(F485="EUR",VLOOKUP(A485,'FOREX CONV'!$A$2:$F$871,4,FALSE),IF(F485="YEN",VLOOKUP(A485,'FOREX CONV'!$A$2:$F$871,5,FALSE),1))))</f>
        <v>1</v>
      </c>
      <c r="I485" s="33">
        <f t="shared" si="7"/>
        <v>1163664</v>
      </c>
      <c r="J485" t="str">
        <f>VLOOKUP(C485,'REGION CLASSIFICATION'!$A$2:$B$67,2,FALSE)</f>
        <v>INDIA</v>
      </c>
    </row>
    <row r="486" spans="1:10" ht="15" customHeight="1" x14ac:dyDescent="0.35">
      <c r="A486" s="13">
        <v>41760</v>
      </c>
      <c r="B486" s="2" t="s">
        <v>13</v>
      </c>
      <c r="C486" s="7" t="s">
        <v>33</v>
      </c>
      <c r="D486" s="7">
        <v>130</v>
      </c>
      <c r="E486" s="7" t="s">
        <v>69</v>
      </c>
      <c r="F486" s="7" t="s">
        <v>72</v>
      </c>
      <c r="G486" s="10">
        <v>1193400</v>
      </c>
      <c r="H486" s="32">
        <f>IF(F486="USD",VLOOKUP(A486,'FOREX CONV'!$A$2:$F$871,2,FALSE),IF(F486="GBP",VLOOKUP(A486,'FOREX CONV'!$A$2:$F$871,3,FALSE),IF(F486="EUR",VLOOKUP(A486,'FOREX CONV'!$A$2:$F$871,4,FALSE),IF(F486="YEN",VLOOKUP(A486,'FOREX CONV'!$A$2:$F$871,5,FALSE),1))))</f>
        <v>1</v>
      </c>
      <c r="I486" s="33">
        <f t="shared" si="7"/>
        <v>1193400</v>
      </c>
      <c r="J486" t="str">
        <f>VLOOKUP(C486,'REGION CLASSIFICATION'!$A$2:$B$67,2,FALSE)</f>
        <v>INDIA</v>
      </c>
    </row>
    <row r="487" spans="1:10" ht="15" customHeight="1" x14ac:dyDescent="0.35">
      <c r="A487" s="13">
        <v>41949</v>
      </c>
      <c r="B487" s="2" t="s">
        <v>15</v>
      </c>
      <c r="C487" s="7" t="s">
        <v>33</v>
      </c>
      <c r="D487" s="8">
        <v>450</v>
      </c>
      <c r="E487" s="7" t="s">
        <v>9</v>
      </c>
      <c r="F487" s="7" t="s">
        <v>34</v>
      </c>
      <c r="G487" s="9">
        <v>1197990</v>
      </c>
      <c r="H487" s="32">
        <f>IF(F487="USD",VLOOKUP(A487,'FOREX CONV'!$A$2:$F$871,2,FALSE),IF(F487="GBP",VLOOKUP(A487,'FOREX CONV'!$A$2:$F$871,3,FALSE),IF(F487="EUR",VLOOKUP(A487,'FOREX CONV'!$A$2:$F$871,4,FALSE),IF(F487="YEN",VLOOKUP(A487,'FOREX CONV'!$A$2:$F$871,5,FALSE),1))))</f>
        <v>1</v>
      </c>
      <c r="I487" s="33">
        <f t="shared" si="7"/>
        <v>1197990</v>
      </c>
      <c r="J487" t="str">
        <f>VLOOKUP(C487,'REGION CLASSIFICATION'!$A$2:$B$67,2,FALSE)</f>
        <v>INDIA</v>
      </c>
    </row>
    <row r="488" spans="1:10" ht="15" customHeight="1" x14ac:dyDescent="0.35">
      <c r="A488" s="13">
        <v>41953</v>
      </c>
      <c r="B488" s="2" t="s">
        <v>15</v>
      </c>
      <c r="C488" s="7" t="s">
        <v>33</v>
      </c>
      <c r="D488" s="8">
        <v>365</v>
      </c>
      <c r="E488" s="7" t="s">
        <v>9</v>
      </c>
      <c r="F488" s="7" t="s">
        <v>34</v>
      </c>
      <c r="G488" s="9">
        <v>1204751</v>
      </c>
      <c r="H488" s="32">
        <f>IF(F488="USD",VLOOKUP(A488,'FOREX CONV'!$A$2:$F$871,2,FALSE),IF(F488="GBP",VLOOKUP(A488,'FOREX CONV'!$A$2:$F$871,3,FALSE),IF(F488="EUR",VLOOKUP(A488,'FOREX CONV'!$A$2:$F$871,4,FALSE),IF(F488="YEN",VLOOKUP(A488,'FOREX CONV'!$A$2:$F$871,5,FALSE),1))))</f>
        <v>1</v>
      </c>
      <c r="I488" s="33">
        <f t="shared" si="7"/>
        <v>1204751</v>
      </c>
      <c r="J488" t="str">
        <f>VLOOKUP(C488,'REGION CLASSIFICATION'!$A$2:$B$67,2,FALSE)</f>
        <v>INDIA</v>
      </c>
    </row>
    <row r="489" spans="1:10" ht="15" customHeight="1" x14ac:dyDescent="0.35">
      <c r="A489" s="13">
        <v>41885</v>
      </c>
      <c r="B489" s="2" t="s">
        <v>25</v>
      </c>
      <c r="C489" s="7" t="s">
        <v>33</v>
      </c>
      <c r="D489" s="7">
        <v>45</v>
      </c>
      <c r="E489" s="7" t="s">
        <v>69</v>
      </c>
      <c r="F489" s="7" t="s">
        <v>72</v>
      </c>
      <c r="G489" s="10">
        <v>1242308</v>
      </c>
      <c r="H489" s="32">
        <f>IF(F489="USD",VLOOKUP(A489,'FOREX CONV'!$A$2:$F$871,2,FALSE),IF(F489="GBP",VLOOKUP(A489,'FOREX CONV'!$A$2:$F$871,3,FALSE),IF(F489="EUR",VLOOKUP(A489,'FOREX CONV'!$A$2:$F$871,4,FALSE),IF(F489="YEN",VLOOKUP(A489,'FOREX CONV'!$A$2:$F$871,5,FALSE),1))))</f>
        <v>1</v>
      </c>
      <c r="I489" s="33">
        <f t="shared" si="7"/>
        <v>1242308</v>
      </c>
      <c r="J489" t="str">
        <f>VLOOKUP(C489,'REGION CLASSIFICATION'!$A$2:$B$67,2,FALSE)</f>
        <v>INDIA</v>
      </c>
    </row>
    <row r="490" spans="1:10" ht="15" customHeight="1" x14ac:dyDescent="0.35">
      <c r="A490" s="13">
        <v>41791</v>
      </c>
      <c r="B490" s="2" t="s">
        <v>13</v>
      </c>
      <c r="C490" s="7" t="s">
        <v>33</v>
      </c>
      <c r="D490" s="7">
        <v>150</v>
      </c>
      <c r="E490" s="7" t="s">
        <v>69</v>
      </c>
      <c r="F490" s="7" t="s">
        <v>72</v>
      </c>
      <c r="G490" s="10">
        <v>1377000</v>
      </c>
      <c r="H490" s="32">
        <f>IF(F490="USD",VLOOKUP(A490,'FOREX CONV'!$A$2:$F$871,2,FALSE),IF(F490="GBP",VLOOKUP(A490,'FOREX CONV'!$A$2:$F$871,3,FALSE),IF(F490="EUR",VLOOKUP(A490,'FOREX CONV'!$A$2:$F$871,4,FALSE),IF(F490="YEN",VLOOKUP(A490,'FOREX CONV'!$A$2:$F$871,5,FALSE),1))))</f>
        <v>1</v>
      </c>
      <c r="I490" s="33">
        <f t="shared" si="7"/>
        <v>1377000</v>
      </c>
      <c r="J490" t="str">
        <f>VLOOKUP(C490,'REGION CLASSIFICATION'!$A$2:$B$67,2,FALSE)</f>
        <v>INDIA</v>
      </c>
    </row>
    <row r="491" spans="1:10" ht="15" customHeight="1" x14ac:dyDescent="0.35">
      <c r="A491" s="13">
        <v>42004</v>
      </c>
      <c r="B491" s="2" t="s">
        <v>15</v>
      </c>
      <c r="C491" s="7" t="s">
        <v>33</v>
      </c>
      <c r="D491" s="8">
        <v>500</v>
      </c>
      <c r="E491" s="7" t="s">
        <v>9</v>
      </c>
      <c r="F491" s="7" t="s">
        <v>34</v>
      </c>
      <c r="G491" s="9">
        <v>1422900</v>
      </c>
      <c r="H491" s="32">
        <f>IF(F491="USD",VLOOKUP(A491,'FOREX CONV'!$A$2:$F$871,2,FALSE),IF(F491="GBP",VLOOKUP(A491,'FOREX CONV'!$A$2:$F$871,3,FALSE),IF(F491="EUR",VLOOKUP(A491,'FOREX CONV'!$A$2:$F$871,4,FALSE),IF(F491="YEN",VLOOKUP(A491,'FOREX CONV'!$A$2:$F$871,5,FALSE),1))))</f>
        <v>1</v>
      </c>
      <c r="I491" s="33">
        <f t="shared" si="7"/>
        <v>1422900</v>
      </c>
      <c r="J491" t="str">
        <f>VLOOKUP(C491,'REGION CLASSIFICATION'!$A$2:$B$67,2,FALSE)</f>
        <v>INDIA</v>
      </c>
    </row>
    <row r="492" spans="1:10" ht="15" customHeight="1" x14ac:dyDescent="0.35">
      <c r="A492" s="13">
        <v>41953</v>
      </c>
      <c r="B492" s="2" t="s">
        <v>15</v>
      </c>
      <c r="C492" s="7" t="s">
        <v>33</v>
      </c>
      <c r="D492" s="8">
        <v>500</v>
      </c>
      <c r="E492" s="7" t="s">
        <v>9</v>
      </c>
      <c r="F492" s="7" t="s">
        <v>34</v>
      </c>
      <c r="G492" s="9">
        <v>1440000</v>
      </c>
      <c r="H492" s="32">
        <f>IF(F492="USD",VLOOKUP(A492,'FOREX CONV'!$A$2:$F$871,2,FALSE),IF(F492="GBP",VLOOKUP(A492,'FOREX CONV'!$A$2:$F$871,3,FALSE),IF(F492="EUR",VLOOKUP(A492,'FOREX CONV'!$A$2:$F$871,4,FALSE),IF(F492="YEN",VLOOKUP(A492,'FOREX CONV'!$A$2:$F$871,5,FALSE),1))))</f>
        <v>1</v>
      </c>
      <c r="I492" s="33">
        <f t="shared" si="7"/>
        <v>1440000</v>
      </c>
      <c r="J492" t="str">
        <f>VLOOKUP(C492,'REGION CLASSIFICATION'!$A$2:$B$67,2,FALSE)</f>
        <v>INDIA</v>
      </c>
    </row>
    <row r="493" spans="1:10" ht="15" customHeight="1" x14ac:dyDescent="0.35">
      <c r="A493" s="13">
        <v>41981</v>
      </c>
      <c r="B493" s="2" t="s">
        <v>15</v>
      </c>
      <c r="C493" s="7" t="s">
        <v>33</v>
      </c>
      <c r="D493" s="8">
        <v>450</v>
      </c>
      <c r="E493" s="7" t="s">
        <v>9</v>
      </c>
      <c r="F493" s="7" t="s">
        <v>34</v>
      </c>
      <c r="G493" s="9">
        <v>1460554</v>
      </c>
      <c r="H493" s="32">
        <f>IF(F493="USD",VLOOKUP(A493,'FOREX CONV'!$A$2:$F$871,2,FALSE),IF(F493="GBP",VLOOKUP(A493,'FOREX CONV'!$A$2:$F$871,3,FALSE),IF(F493="EUR",VLOOKUP(A493,'FOREX CONV'!$A$2:$F$871,4,FALSE),IF(F493="YEN",VLOOKUP(A493,'FOREX CONV'!$A$2:$F$871,5,FALSE),1))))</f>
        <v>1</v>
      </c>
      <c r="I493" s="33">
        <f t="shared" si="7"/>
        <v>1460554</v>
      </c>
      <c r="J493" t="str">
        <f>VLOOKUP(C493,'REGION CLASSIFICATION'!$A$2:$B$67,2,FALSE)</f>
        <v>INDIA</v>
      </c>
    </row>
    <row r="494" spans="1:10" ht="15" customHeight="1" x14ac:dyDescent="0.35">
      <c r="A494" s="13">
        <v>41822</v>
      </c>
      <c r="B494" s="2" t="s">
        <v>15</v>
      </c>
      <c r="C494" s="7" t="s">
        <v>33</v>
      </c>
      <c r="D494" s="7">
        <v>500</v>
      </c>
      <c r="E494" s="7" t="s">
        <v>69</v>
      </c>
      <c r="F494" s="7" t="s">
        <v>72</v>
      </c>
      <c r="G494" s="10">
        <v>1650344</v>
      </c>
      <c r="H494" s="32">
        <f>IF(F494="USD",VLOOKUP(A494,'FOREX CONV'!$A$2:$F$871,2,FALSE),IF(F494="GBP",VLOOKUP(A494,'FOREX CONV'!$A$2:$F$871,3,FALSE),IF(F494="EUR",VLOOKUP(A494,'FOREX CONV'!$A$2:$F$871,4,FALSE),IF(F494="YEN",VLOOKUP(A494,'FOREX CONV'!$A$2:$F$871,5,FALSE),1))))</f>
        <v>1</v>
      </c>
      <c r="I494" s="33">
        <f t="shared" si="7"/>
        <v>1650344</v>
      </c>
      <c r="J494" t="str">
        <f>VLOOKUP(C494,'REGION CLASSIFICATION'!$A$2:$B$67,2,FALSE)</f>
        <v>INDIA</v>
      </c>
    </row>
    <row r="495" spans="1:10" ht="15" customHeight="1" x14ac:dyDescent="0.35">
      <c r="A495" s="13">
        <v>42007</v>
      </c>
      <c r="B495" s="2" t="s">
        <v>15</v>
      </c>
      <c r="C495" s="7" t="s">
        <v>33</v>
      </c>
      <c r="D495" s="7">
        <v>500</v>
      </c>
      <c r="E495" s="7" t="s">
        <v>9</v>
      </c>
      <c r="F495" s="7" t="s">
        <v>34</v>
      </c>
      <c r="G495" s="10">
        <v>1677849</v>
      </c>
      <c r="H495" s="32">
        <f>IF(F495="USD",VLOOKUP(A495,'FOREX CONV'!$A$2:$F$871,2,FALSE),IF(F495="GBP",VLOOKUP(A495,'FOREX CONV'!$A$2:$F$871,3,FALSE),IF(F495="EUR",VLOOKUP(A495,'FOREX CONV'!$A$2:$F$871,4,FALSE),IF(F495="YEN",VLOOKUP(A495,'FOREX CONV'!$A$2:$F$871,5,FALSE),1))))</f>
        <v>1</v>
      </c>
      <c r="I495" s="33">
        <f t="shared" si="7"/>
        <v>1677849</v>
      </c>
      <c r="J495" t="str">
        <f>VLOOKUP(C495,'REGION CLASSIFICATION'!$A$2:$B$67,2,FALSE)</f>
        <v>INDIA</v>
      </c>
    </row>
    <row r="496" spans="1:10" ht="15" customHeight="1" x14ac:dyDescent="0.35">
      <c r="A496" s="13">
        <v>41760</v>
      </c>
      <c r="B496" s="2" t="s">
        <v>7</v>
      </c>
      <c r="C496" s="7" t="s">
        <v>33</v>
      </c>
      <c r="D496" s="7">
        <v>700</v>
      </c>
      <c r="E496" s="7" t="s">
        <v>69</v>
      </c>
      <c r="F496" s="7" t="s">
        <v>72</v>
      </c>
      <c r="G496" s="10">
        <v>1718420</v>
      </c>
      <c r="H496" s="32">
        <f>IF(F496="USD",VLOOKUP(A496,'FOREX CONV'!$A$2:$F$871,2,FALSE),IF(F496="GBP",VLOOKUP(A496,'FOREX CONV'!$A$2:$F$871,3,FALSE),IF(F496="EUR",VLOOKUP(A496,'FOREX CONV'!$A$2:$F$871,4,FALSE),IF(F496="YEN",VLOOKUP(A496,'FOREX CONV'!$A$2:$F$871,5,FALSE),1))))</f>
        <v>1</v>
      </c>
      <c r="I496" s="33">
        <f t="shared" si="7"/>
        <v>1718420</v>
      </c>
      <c r="J496" t="str">
        <f>VLOOKUP(C496,'REGION CLASSIFICATION'!$A$2:$B$67,2,FALSE)</f>
        <v>INDIA</v>
      </c>
    </row>
    <row r="497" spans="1:10" ht="15" customHeight="1" x14ac:dyDescent="0.35">
      <c r="A497" s="13">
        <v>41853</v>
      </c>
      <c r="B497" s="2" t="s">
        <v>13</v>
      </c>
      <c r="C497" s="7" t="s">
        <v>33</v>
      </c>
      <c r="D497" s="7">
        <v>200</v>
      </c>
      <c r="E497" s="7" t="s">
        <v>69</v>
      </c>
      <c r="F497" s="7" t="s">
        <v>72</v>
      </c>
      <c r="G497" s="10">
        <v>1836000</v>
      </c>
      <c r="H497" s="32">
        <f>IF(F497="USD",VLOOKUP(A497,'FOREX CONV'!$A$2:$F$871,2,FALSE),IF(F497="GBP",VLOOKUP(A497,'FOREX CONV'!$A$2:$F$871,3,FALSE),IF(F497="EUR",VLOOKUP(A497,'FOREX CONV'!$A$2:$F$871,4,FALSE),IF(F497="YEN",VLOOKUP(A497,'FOREX CONV'!$A$2:$F$871,5,FALSE),1))))</f>
        <v>1</v>
      </c>
      <c r="I497" s="33">
        <f t="shared" si="7"/>
        <v>1836000</v>
      </c>
      <c r="J497" t="str">
        <f>VLOOKUP(C497,'REGION CLASSIFICATION'!$A$2:$B$67,2,FALSE)</f>
        <v>INDIA</v>
      </c>
    </row>
    <row r="498" spans="1:10" ht="15" customHeight="1" x14ac:dyDescent="0.35">
      <c r="A498" s="13">
        <v>42093</v>
      </c>
      <c r="B498" s="2" t="s">
        <v>15</v>
      </c>
      <c r="C498" s="7" t="s">
        <v>33</v>
      </c>
      <c r="D498" s="8">
        <v>650</v>
      </c>
      <c r="E498" s="7" t="s">
        <v>9</v>
      </c>
      <c r="F498" s="7" t="s">
        <v>34</v>
      </c>
      <c r="G498" s="9">
        <v>1868750</v>
      </c>
      <c r="H498" s="32">
        <f>IF(F498="USD",VLOOKUP(A498,'FOREX CONV'!$A$2:$F$871,2,FALSE),IF(F498="GBP",VLOOKUP(A498,'FOREX CONV'!$A$2:$F$871,3,FALSE),IF(F498="EUR",VLOOKUP(A498,'FOREX CONV'!$A$2:$F$871,4,FALSE),IF(F498="YEN",VLOOKUP(A498,'FOREX CONV'!$A$2:$F$871,5,FALSE),1))))</f>
        <v>1</v>
      </c>
      <c r="I498" s="33">
        <f t="shared" si="7"/>
        <v>1868750</v>
      </c>
      <c r="J498" t="str">
        <f>VLOOKUP(C498,'REGION CLASSIFICATION'!$A$2:$B$67,2,FALSE)</f>
        <v>INDIA</v>
      </c>
    </row>
    <row r="499" spans="1:10" ht="15" customHeight="1" x14ac:dyDescent="0.35">
      <c r="A499" s="13">
        <v>42025</v>
      </c>
      <c r="B499" s="2" t="s">
        <v>7</v>
      </c>
      <c r="C499" s="7" t="s">
        <v>33</v>
      </c>
      <c r="D499" s="10">
        <v>1000</v>
      </c>
      <c r="E499" s="7" t="s">
        <v>9</v>
      </c>
      <c r="F499" s="7" t="s">
        <v>34</v>
      </c>
      <c r="G499" s="10">
        <v>1994390</v>
      </c>
      <c r="H499" s="32">
        <f>IF(F499="USD",VLOOKUP(A499,'FOREX CONV'!$A$2:$F$871,2,FALSE),IF(F499="GBP",VLOOKUP(A499,'FOREX CONV'!$A$2:$F$871,3,FALSE),IF(F499="EUR",VLOOKUP(A499,'FOREX CONV'!$A$2:$F$871,4,FALSE),IF(F499="YEN",VLOOKUP(A499,'FOREX CONV'!$A$2:$F$871,5,FALSE),1))))</f>
        <v>1</v>
      </c>
      <c r="I499" s="33">
        <f t="shared" si="7"/>
        <v>1994390</v>
      </c>
      <c r="J499" t="str">
        <f>VLOOKUP(C499,'REGION CLASSIFICATION'!$A$2:$B$67,2,FALSE)</f>
        <v>INDIA</v>
      </c>
    </row>
    <row r="500" spans="1:10" ht="15" customHeight="1" x14ac:dyDescent="0.35">
      <c r="A500" s="13">
        <v>41882</v>
      </c>
      <c r="B500" s="2" t="s">
        <v>13</v>
      </c>
      <c r="C500" s="7" t="s">
        <v>33</v>
      </c>
      <c r="D500" s="7">
        <v>221</v>
      </c>
      <c r="E500" s="7" t="s">
        <v>69</v>
      </c>
      <c r="F500" s="7" t="s">
        <v>72</v>
      </c>
      <c r="G500" s="10">
        <v>2028780</v>
      </c>
      <c r="H500" s="32">
        <f>IF(F500="USD",VLOOKUP(A500,'FOREX CONV'!$A$2:$F$871,2,FALSE),IF(F500="GBP",VLOOKUP(A500,'FOREX CONV'!$A$2:$F$871,3,FALSE),IF(F500="EUR",VLOOKUP(A500,'FOREX CONV'!$A$2:$F$871,4,FALSE),IF(F500="YEN",VLOOKUP(A500,'FOREX CONV'!$A$2:$F$871,5,FALSE),1))))</f>
        <v>1</v>
      </c>
      <c r="I500" s="33">
        <f t="shared" si="7"/>
        <v>2028780</v>
      </c>
      <c r="J500" t="str">
        <f>VLOOKUP(C500,'REGION CLASSIFICATION'!$A$2:$B$67,2,FALSE)</f>
        <v>INDIA</v>
      </c>
    </row>
    <row r="501" spans="1:10" ht="15" customHeight="1" x14ac:dyDescent="0.35">
      <c r="A501" s="13">
        <v>41853</v>
      </c>
      <c r="B501" s="2" t="s">
        <v>13</v>
      </c>
      <c r="C501" s="7" t="s">
        <v>33</v>
      </c>
      <c r="D501" s="7">
        <v>225</v>
      </c>
      <c r="E501" s="7" t="s">
        <v>69</v>
      </c>
      <c r="F501" s="7" t="s">
        <v>72</v>
      </c>
      <c r="G501" s="10">
        <v>2065500</v>
      </c>
      <c r="H501" s="32">
        <f>IF(F501="USD",VLOOKUP(A501,'FOREX CONV'!$A$2:$F$871,2,FALSE),IF(F501="GBP",VLOOKUP(A501,'FOREX CONV'!$A$2:$F$871,3,FALSE),IF(F501="EUR",VLOOKUP(A501,'FOREX CONV'!$A$2:$F$871,4,FALSE),IF(F501="YEN",VLOOKUP(A501,'FOREX CONV'!$A$2:$F$871,5,FALSE),1))))</f>
        <v>1</v>
      </c>
      <c r="I501" s="33">
        <f t="shared" si="7"/>
        <v>2065500</v>
      </c>
      <c r="J501" t="str">
        <f>VLOOKUP(C501,'REGION CLASSIFICATION'!$A$2:$B$67,2,FALSE)</f>
        <v>INDIA</v>
      </c>
    </row>
    <row r="502" spans="1:10" ht="15" customHeight="1" x14ac:dyDescent="0.35">
      <c r="A502" s="13">
        <v>41862</v>
      </c>
      <c r="B502" s="2" t="s">
        <v>7</v>
      </c>
      <c r="C502" s="7" t="s">
        <v>33</v>
      </c>
      <c r="D502" s="10">
        <v>1000</v>
      </c>
      <c r="E502" s="7" t="s">
        <v>69</v>
      </c>
      <c r="F502" s="7" t="s">
        <v>72</v>
      </c>
      <c r="G502" s="10">
        <v>2078660</v>
      </c>
      <c r="H502" s="32">
        <f>IF(F502="USD",VLOOKUP(A502,'FOREX CONV'!$A$2:$F$871,2,FALSE),IF(F502="GBP",VLOOKUP(A502,'FOREX CONV'!$A$2:$F$871,3,FALSE),IF(F502="EUR",VLOOKUP(A502,'FOREX CONV'!$A$2:$F$871,4,FALSE),IF(F502="YEN",VLOOKUP(A502,'FOREX CONV'!$A$2:$F$871,5,FALSE),1))))</f>
        <v>1</v>
      </c>
      <c r="I502" s="33">
        <f t="shared" si="7"/>
        <v>2078660</v>
      </c>
      <c r="J502" t="str">
        <f>VLOOKUP(C502,'REGION CLASSIFICATION'!$A$2:$B$67,2,FALSE)</f>
        <v>INDIA</v>
      </c>
    </row>
    <row r="503" spans="1:10" ht="15" customHeight="1" x14ac:dyDescent="0.35">
      <c r="A503" s="13">
        <v>41862</v>
      </c>
      <c r="B503" s="2" t="s">
        <v>7</v>
      </c>
      <c r="C503" s="7" t="s">
        <v>33</v>
      </c>
      <c r="D503" s="10">
        <v>1000</v>
      </c>
      <c r="E503" s="7" t="s">
        <v>69</v>
      </c>
      <c r="F503" s="7" t="s">
        <v>72</v>
      </c>
      <c r="G503" s="10">
        <v>2078660</v>
      </c>
      <c r="H503" s="32">
        <f>IF(F503="USD",VLOOKUP(A503,'FOREX CONV'!$A$2:$F$871,2,FALSE),IF(F503="GBP",VLOOKUP(A503,'FOREX CONV'!$A$2:$F$871,3,FALSE),IF(F503="EUR",VLOOKUP(A503,'FOREX CONV'!$A$2:$F$871,4,FALSE),IF(F503="YEN",VLOOKUP(A503,'FOREX CONV'!$A$2:$F$871,5,FALSE),1))))</f>
        <v>1</v>
      </c>
      <c r="I503" s="33">
        <f t="shared" si="7"/>
        <v>2078660</v>
      </c>
      <c r="J503" t="str">
        <f>VLOOKUP(C503,'REGION CLASSIFICATION'!$A$2:$B$67,2,FALSE)</f>
        <v>INDIA</v>
      </c>
    </row>
    <row r="504" spans="1:10" ht="15" customHeight="1" x14ac:dyDescent="0.35">
      <c r="A504" s="13">
        <v>42061</v>
      </c>
      <c r="B504" s="2" t="s">
        <v>15</v>
      </c>
      <c r="C504" s="7" t="s">
        <v>33</v>
      </c>
      <c r="D504" s="8">
        <v>750</v>
      </c>
      <c r="E504" s="7" t="s">
        <v>9</v>
      </c>
      <c r="F504" s="7" t="s">
        <v>34</v>
      </c>
      <c r="G504" s="9">
        <v>2084135</v>
      </c>
      <c r="H504" s="32">
        <f>IF(F504="USD",VLOOKUP(A504,'FOREX CONV'!$A$2:$F$871,2,FALSE),IF(F504="GBP",VLOOKUP(A504,'FOREX CONV'!$A$2:$F$871,3,FALSE),IF(F504="EUR",VLOOKUP(A504,'FOREX CONV'!$A$2:$F$871,4,FALSE),IF(F504="YEN",VLOOKUP(A504,'FOREX CONV'!$A$2:$F$871,5,FALSE),1))))</f>
        <v>1</v>
      </c>
      <c r="I504" s="33">
        <f t="shared" si="7"/>
        <v>2084135</v>
      </c>
      <c r="J504" t="str">
        <f>VLOOKUP(C504,'REGION CLASSIFICATION'!$A$2:$B$67,2,FALSE)</f>
        <v>INDIA</v>
      </c>
    </row>
    <row r="505" spans="1:10" ht="15" customHeight="1" x14ac:dyDescent="0.35">
      <c r="A505" s="13">
        <v>41852</v>
      </c>
      <c r="B505" s="2" t="s">
        <v>13</v>
      </c>
      <c r="C505" s="7" t="s">
        <v>33</v>
      </c>
      <c r="D505" s="7">
        <v>200</v>
      </c>
      <c r="E505" s="7" t="s">
        <v>69</v>
      </c>
      <c r="F505" s="7" t="s">
        <v>72</v>
      </c>
      <c r="G505" s="10">
        <v>2156280</v>
      </c>
      <c r="H505" s="32">
        <f>IF(F505="USD",VLOOKUP(A505,'FOREX CONV'!$A$2:$F$871,2,FALSE),IF(F505="GBP",VLOOKUP(A505,'FOREX CONV'!$A$2:$F$871,3,FALSE),IF(F505="EUR",VLOOKUP(A505,'FOREX CONV'!$A$2:$F$871,4,FALSE),IF(F505="YEN",VLOOKUP(A505,'FOREX CONV'!$A$2:$F$871,5,FALSE),1))))</f>
        <v>1</v>
      </c>
      <c r="I505" s="33">
        <f t="shared" si="7"/>
        <v>2156280</v>
      </c>
      <c r="J505" t="str">
        <f>VLOOKUP(C505,'REGION CLASSIFICATION'!$A$2:$B$67,2,FALSE)</f>
        <v>INDIA</v>
      </c>
    </row>
    <row r="506" spans="1:10" ht="15" customHeight="1" x14ac:dyDescent="0.35">
      <c r="A506" s="13">
        <v>41997</v>
      </c>
      <c r="B506" s="2" t="s">
        <v>13</v>
      </c>
      <c r="C506" s="7" t="s">
        <v>33</v>
      </c>
      <c r="D506" s="8">
        <v>200</v>
      </c>
      <c r="E506" s="7" t="s">
        <v>9</v>
      </c>
      <c r="F506" s="7" t="s">
        <v>34</v>
      </c>
      <c r="G506" s="9">
        <v>2177343</v>
      </c>
      <c r="H506" s="32">
        <f>IF(F506="USD",VLOOKUP(A506,'FOREX CONV'!$A$2:$F$871,2,FALSE),IF(F506="GBP",VLOOKUP(A506,'FOREX CONV'!$A$2:$F$871,3,FALSE),IF(F506="EUR",VLOOKUP(A506,'FOREX CONV'!$A$2:$F$871,4,FALSE),IF(F506="YEN",VLOOKUP(A506,'FOREX CONV'!$A$2:$F$871,5,FALSE),1))))</f>
        <v>1</v>
      </c>
      <c r="I506" s="33">
        <f t="shared" si="7"/>
        <v>2177343</v>
      </c>
      <c r="J506" t="str">
        <f>VLOOKUP(C506,'REGION CLASSIFICATION'!$A$2:$B$67,2,FALSE)</f>
        <v>INDIA</v>
      </c>
    </row>
    <row r="507" spans="1:10" ht="15" customHeight="1" x14ac:dyDescent="0.35">
      <c r="A507" s="13">
        <v>41730</v>
      </c>
      <c r="B507" s="2" t="s">
        <v>13</v>
      </c>
      <c r="C507" s="7" t="s">
        <v>33</v>
      </c>
      <c r="D507" s="7">
        <v>200</v>
      </c>
      <c r="E507" s="7" t="s">
        <v>69</v>
      </c>
      <c r="F507" s="7" t="s">
        <v>72</v>
      </c>
      <c r="G507" s="10">
        <v>2230536</v>
      </c>
      <c r="H507" s="32">
        <f>IF(F507="USD",VLOOKUP(A507,'FOREX CONV'!$A$2:$F$871,2,FALSE),IF(F507="GBP",VLOOKUP(A507,'FOREX CONV'!$A$2:$F$871,3,FALSE),IF(F507="EUR",VLOOKUP(A507,'FOREX CONV'!$A$2:$F$871,4,FALSE),IF(F507="YEN",VLOOKUP(A507,'FOREX CONV'!$A$2:$F$871,5,FALSE),1))))</f>
        <v>1</v>
      </c>
      <c r="I507" s="33">
        <f t="shared" si="7"/>
        <v>2230536</v>
      </c>
      <c r="J507" t="str">
        <f>VLOOKUP(C507,'REGION CLASSIFICATION'!$A$2:$B$67,2,FALSE)</f>
        <v>INDIA</v>
      </c>
    </row>
    <row r="508" spans="1:10" ht="15" customHeight="1" x14ac:dyDescent="0.35">
      <c r="A508" s="13">
        <v>42093</v>
      </c>
      <c r="B508" s="2" t="s">
        <v>15</v>
      </c>
      <c r="C508" s="7" t="s">
        <v>33</v>
      </c>
      <c r="D508" s="8">
        <v>665</v>
      </c>
      <c r="E508" s="7" t="s">
        <v>9</v>
      </c>
      <c r="F508" s="7" t="s">
        <v>34</v>
      </c>
      <c r="G508" s="9">
        <v>2278579</v>
      </c>
      <c r="H508" s="32">
        <f>IF(F508="USD",VLOOKUP(A508,'FOREX CONV'!$A$2:$F$871,2,FALSE),IF(F508="GBP",VLOOKUP(A508,'FOREX CONV'!$A$2:$F$871,3,FALSE),IF(F508="EUR",VLOOKUP(A508,'FOREX CONV'!$A$2:$F$871,4,FALSE),IF(F508="YEN",VLOOKUP(A508,'FOREX CONV'!$A$2:$F$871,5,FALSE),1))))</f>
        <v>1</v>
      </c>
      <c r="I508" s="33">
        <f t="shared" si="7"/>
        <v>2278579</v>
      </c>
      <c r="J508" t="str">
        <f>VLOOKUP(C508,'REGION CLASSIFICATION'!$A$2:$B$67,2,FALSE)</f>
        <v>INDIA</v>
      </c>
    </row>
    <row r="509" spans="1:10" ht="15" customHeight="1" x14ac:dyDescent="0.35">
      <c r="A509" s="13">
        <v>41885</v>
      </c>
      <c r="B509" s="2" t="s">
        <v>13</v>
      </c>
      <c r="C509" s="7" t="s">
        <v>33</v>
      </c>
      <c r="D509" s="7">
        <v>200</v>
      </c>
      <c r="E509" s="7" t="s">
        <v>69</v>
      </c>
      <c r="F509" s="7" t="s">
        <v>72</v>
      </c>
      <c r="G509" s="10">
        <v>2292144</v>
      </c>
      <c r="H509" s="32">
        <f>IF(F509="USD",VLOOKUP(A509,'FOREX CONV'!$A$2:$F$871,2,FALSE),IF(F509="GBP",VLOOKUP(A509,'FOREX CONV'!$A$2:$F$871,3,FALSE),IF(F509="EUR",VLOOKUP(A509,'FOREX CONV'!$A$2:$F$871,4,FALSE),IF(F509="YEN",VLOOKUP(A509,'FOREX CONV'!$A$2:$F$871,5,FALSE),1))))</f>
        <v>1</v>
      </c>
      <c r="I509" s="33">
        <f t="shared" si="7"/>
        <v>2292144</v>
      </c>
      <c r="J509" t="str">
        <f>VLOOKUP(C509,'REGION CLASSIFICATION'!$A$2:$B$67,2,FALSE)</f>
        <v>INDIA</v>
      </c>
    </row>
    <row r="510" spans="1:10" ht="15" customHeight="1" x14ac:dyDescent="0.35">
      <c r="A510" s="13">
        <v>42063</v>
      </c>
      <c r="B510" s="2" t="s">
        <v>13</v>
      </c>
      <c r="C510" s="7" t="s">
        <v>33</v>
      </c>
      <c r="D510" s="8">
        <v>258</v>
      </c>
      <c r="E510" s="7" t="s">
        <v>9</v>
      </c>
      <c r="F510" s="7" t="s">
        <v>34</v>
      </c>
      <c r="G510" s="9">
        <v>2342124</v>
      </c>
      <c r="H510" s="32">
        <f>IF(F510="USD",VLOOKUP(A510,'FOREX CONV'!$A$2:$F$871,2,FALSE),IF(F510="GBP",VLOOKUP(A510,'FOREX CONV'!$A$2:$F$871,3,FALSE),IF(F510="EUR",VLOOKUP(A510,'FOREX CONV'!$A$2:$F$871,4,FALSE),IF(F510="YEN",VLOOKUP(A510,'FOREX CONV'!$A$2:$F$871,5,FALSE),1))))</f>
        <v>1</v>
      </c>
      <c r="I510" s="33">
        <f t="shared" si="7"/>
        <v>2342124</v>
      </c>
      <c r="J510" t="str">
        <f>VLOOKUP(C510,'REGION CLASSIFICATION'!$A$2:$B$67,2,FALSE)</f>
        <v>INDIA</v>
      </c>
    </row>
    <row r="511" spans="1:10" ht="15" customHeight="1" x14ac:dyDescent="0.35">
      <c r="A511" s="13">
        <v>42075</v>
      </c>
      <c r="B511" s="2" t="s">
        <v>13</v>
      </c>
      <c r="C511" s="7" t="s">
        <v>33</v>
      </c>
      <c r="D511" s="8">
        <v>268</v>
      </c>
      <c r="E511" s="7" t="s">
        <v>9</v>
      </c>
      <c r="F511" s="7" t="s">
        <v>34</v>
      </c>
      <c r="G511" s="9">
        <v>2432904</v>
      </c>
      <c r="H511" s="32">
        <f>IF(F511="USD",VLOOKUP(A511,'FOREX CONV'!$A$2:$F$871,2,FALSE),IF(F511="GBP",VLOOKUP(A511,'FOREX CONV'!$A$2:$F$871,3,FALSE),IF(F511="EUR",VLOOKUP(A511,'FOREX CONV'!$A$2:$F$871,4,FALSE),IF(F511="YEN",VLOOKUP(A511,'FOREX CONV'!$A$2:$F$871,5,FALSE),1))))</f>
        <v>1</v>
      </c>
      <c r="I511" s="33">
        <f t="shared" si="7"/>
        <v>2432904</v>
      </c>
      <c r="J511" t="str">
        <f>VLOOKUP(C511,'REGION CLASSIFICATION'!$A$2:$B$67,2,FALSE)</f>
        <v>INDIA</v>
      </c>
    </row>
    <row r="512" spans="1:10" ht="15" customHeight="1" x14ac:dyDescent="0.35">
      <c r="A512" s="13">
        <v>42094</v>
      </c>
      <c r="B512" s="2" t="s">
        <v>15</v>
      </c>
      <c r="C512" s="7" t="s">
        <v>33</v>
      </c>
      <c r="D512" s="8">
        <v>1000</v>
      </c>
      <c r="E512" s="7" t="s">
        <v>9</v>
      </c>
      <c r="F512" s="7" t="s">
        <v>34</v>
      </c>
      <c r="G512" s="9">
        <v>2598215</v>
      </c>
      <c r="H512" s="32">
        <f>IF(F512="USD",VLOOKUP(A512,'FOREX CONV'!$A$2:$F$871,2,FALSE),IF(F512="GBP",VLOOKUP(A512,'FOREX CONV'!$A$2:$F$871,3,FALSE),IF(F512="EUR",VLOOKUP(A512,'FOREX CONV'!$A$2:$F$871,4,FALSE),IF(F512="YEN",VLOOKUP(A512,'FOREX CONV'!$A$2:$F$871,5,FALSE),1))))</f>
        <v>1</v>
      </c>
      <c r="I512" s="33">
        <f t="shared" si="7"/>
        <v>2598215</v>
      </c>
      <c r="J512" t="str">
        <f>VLOOKUP(C512,'REGION CLASSIFICATION'!$A$2:$B$67,2,FALSE)</f>
        <v>INDIA</v>
      </c>
    </row>
    <row r="513" spans="1:10" ht="15" customHeight="1" x14ac:dyDescent="0.35">
      <c r="A513" s="13">
        <v>42007</v>
      </c>
      <c r="B513" s="2" t="s">
        <v>15</v>
      </c>
      <c r="C513" s="7" t="s">
        <v>33</v>
      </c>
      <c r="D513" s="10">
        <v>1000</v>
      </c>
      <c r="E513" s="7" t="s">
        <v>9</v>
      </c>
      <c r="F513" s="7" t="s">
        <v>34</v>
      </c>
      <c r="G513" s="10">
        <v>2675400</v>
      </c>
      <c r="H513" s="32">
        <f>IF(F513="USD",VLOOKUP(A513,'FOREX CONV'!$A$2:$F$871,2,FALSE),IF(F513="GBP",VLOOKUP(A513,'FOREX CONV'!$A$2:$F$871,3,FALSE),IF(F513="EUR",VLOOKUP(A513,'FOREX CONV'!$A$2:$F$871,4,FALSE),IF(F513="YEN",VLOOKUP(A513,'FOREX CONV'!$A$2:$F$871,5,FALSE),1))))</f>
        <v>1</v>
      </c>
      <c r="I513" s="33">
        <f t="shared" si="7"/>
        <v>2675400</v>
      </c>
      <c r="J513" t="str">
        <f>VLOOKUP(C513,'REGION CLASSIFICATION'!$A$2:$B$67,2,FALSE)</f>
        <v>INDIA</v>
      </c>
    </row>
    <row r="514" spans="1:10" ht="15" customHeight="1" x14ac:dyDescent="0.35">
      <c r="A514" s="13">
        <v>42040</v>
      </c>
      <c r="B514" s="2" t="s">
        <v>15</v>
      </c>
      <c r="C514" s="7" t="s">
        <v>33</v>
      </c>
      <c r="D514" s="8">
        <v>1000</v>
      </c>
      <c r="E514" s="7" t="s">
        <v>9</v>
      </c>
      <c r="F514" s="7" t="s">
        <v>34</v>
      </c>
      <c r="G514" s="9">
        <v>2728772</v>
      </c>
      <c r="H514" s="32">
        <f>IF(F514="USD",VLOOKUP(A514,'FOREX CONV'!$A$2:$F$871,2,FALSE),IF(F514="GBP",VLOOKUP(A514,'FOREX CONV'!$A$2:$F$871,3,FALSE),IF(F514="EUR",VLOOKUP(A514,'FOREX CONV'!$A$2:$F$871,4,FALSE),IF(F514="YEN",VLOOKUP(A514,'FOREX CONV'!$A$2:$F$871,5,FALSE),1))))</f>
        <v>1</v>
      </c>
      <c r="I514" s="33">
        <f t="shared" si="7"/>
        <v>2728772</v>
      </c>
      <c r="J514" t="str">
        <f>VLOOKUP(C514,'REGION CLASSIFICATION'!$A$2:$B$67,2,FALSE)</f>
        <v>INDIA</v>
      </c>
    </row>
    <row r="515" spans="1:10" ht="15" customHeight="1" x14ac:dyDescent="0.35">
      <c r="A515" s="13">
        <v>42054</v>
      </c>
      <c r="B515" s="2" t="s">
        <v>15</v>
      </c>
      <c r="C515" s="7" t="s">
        <v>33</v>
      </c>
      <c r="D515" s="8">
        <v>1000</v>
      </c>
      <c r="E515" s="7" t="s">
        <v>9</v>
      </c>
      <c r="F515" s="7" t="s">
        <v>34</v>
      </c>
      <c r="G515" s="9">
        <v>2728772</v>
      </c>
      <c r="H515" s="32">
        <f>IF(F515="USD",VLOOKUP(A515,'FOREX CONV'!$A$2:$F$871,2,FALSE),IF(F515="GBP",VLOOKUP(A515,'FOREX CONV'!$A$2:$F$871,3,FALSE),IF(F515="EUR",VLOOKUP(A515,'FOREX CONV'!$A$2:$F$871,4,FALSE),IF(F515="YEN",VLOOKUP(A515,'FOREX CONV'!$A$2:$F$871,5,FALSE),1))))</f>
        <v>1</v>
      </c>
      <c r="I515" s="33">
        <f t="shared" ref="I515:I578" si="8">G515*H515</f>
        <v>2728772</v>
      </c>
      <c r="J515" t="str">
        <f>VLOOKUP(C515,'REGION CLASSIFICATION'!$A$2:$B$67,2,FALSE)</f>
        <v>INDIA</v>
      </c>
    </row>
    <row r="516" spans="1:10" ht="15" customHeight="1" x14ac:dyDescent="0.35">
      <c r="A516" s="13">
        <v>42052</v>
      </c>
      <c r="B516" s="2" t="s">
        <v>15</v>
      </c>
      <c r="C516" s="7" t="s">
        <v>33</v>
      </c>
      <c r="D516" s="8">
        <v>1000</v>
      </c>
      <c r="E516" s="7" t="s">
        <v>9</v>
      </c>
      <c r="F516" s="7" t="s">
        <v>34</v>
      </c>
      <c r="G516" s="9">
        <v>2750940</v>
      </c>
      <c r="H516" s="32">
        <f>IF(F516="USD",VLOOKUP(A516,'FOREX CONV'!$A$2:$F$871,2,FALSE),IF(F516="GBP",VLOOKUP(A516,'FOREX CONV'!$A$2:$F$871,3,FALSE),IF(F516="EUR",VLOOKUP(A516,'FOREX CONV'!$A$2:$F$871,4,FALSE),IF(F516="YEN",VLOOKUP(A516,'FOREX CONV'!$A$2:$F$871,5,FALSE),1))))</f>
        <v>1</v>
      </c>
      <c r="I516" s="33">
        <f t="shared" si="8"/>
        <v>2750940</v>
      </c>
      <c r="J516" t="str">
        <f>VLOOKUP(C516,'REGION CLASSIFICATION'!$A$2:$B$67,2,FALSE)</f>
        <v>INDIA</v>
      </c>
    </row>
    <row r="517" spans="1:10" ht="15" customHeight="1" x14ac:dyDescent="0.35">
      <c r="A517" s="13">
        <v>41760</v>
      </c>
      <c r="B517" s="2" t="s">
        <v>13</v>
      </c>
      <c r="C517" s="7" t="s">
        <v>33</v>
      </c>
      <c r="D517" s="7">
        <v>300</v>
      </c>
      <c r="E517" s="7" t="s">
        <v>69</v>
      </c>
      <c r="F517" s="7" t="s">
        <v>72</v>
      </c>
      <c r="G517" s="10">
        <v>2754000</v>
      </c>
      <c r="H517" s="32">
        <f>IF(F517="USD",VLOOKUP(A517,'FOREX CONV'!$A$2:$F$871,2,FALSE),IF(F517="GBP",VLOOKUP(A517,'FOREX CONV'!$A$2:$F$871,3,FALSE),IF(F517="EUR",VLOOKUP(A517,'FOREX CONV'!$A$2:$F$871,4,FALSE),IF(F517="YEN",VLOOKUP(A517,'FOREX CONV'!$A$2:$F$871,5,FALSE),1))))</f>
        <v>1</v>
      </c>
      <c r="I517" s="33">
        <f t="shared" si="8"/>
        <v>2754000</v>
      </c>
      <c r="J517" t="str">
        <f>VLOOKUP(C517,'REGION CLASSIFICATION'!$A$2:$B$67,2,FALSE)</f>
        <v>INDIA</v>
      </c>
    </row>
    <row r="518" spans="1:10" ht="15" customHeight="1" x14ac:dyDescent="0.35">
      <c r="A518" s="13">
        <v>41821</v>
      </c>
      <c r="B518" s="2" t="s">
        <v>13</v>
      </c>
      <c r="C518" s="7" t="s">
        <v>33</v>
      </c>
      <c r="D518" s="7">
        <v>310</v>
      </c>
      <c r="E518" s="7" t="s">
        <v>69</v>
      </c>
      <c r="F518" s="7" t="s">
        <v>72</v>
      </c>
      <c r="G518" s="10">
        <v>2845800</v>
      </c>
      <c r="H518" s="32">
        <f>IF(F518="USD",VLOOKUP(A518,'FOREX CONV'!$A$2:$F$871,2,FALSE),IF(F518="GBP",VLOOKUP(A518,'FOREX CONV'!$A$2:$F$871,3,FALSE),IF(F518="EUR",VLOOKUP(A518,'FOREX CONV'!$A$2:$F$871,4,FALSE),IF(F518="YEN",VLOOKUP(A518,'FOREX CONV'!$A$2:$F$871,5,FALSE),1))))</f>
        <v>1</v>
      </c>
      <c r="I518" s="33">
        <f t="shared" si="8"/>
        <v>2845800</v>
      </c>
      <c r="J518" t="str">
        <f>VLOOKUP(C518,'REGION CLASSIFICATION'!$A$2:$B$67,2,FALSE)</f>
        <v>INDIA</v>
      </c>
    </row>
    <row r="519" spans="1:10" ht="15" customHeight="1" x14ac:dyDescent="0.35">
      <c r="A519" s="13">
        <v>42083</v>
      </c>
      <c r="B519" s="2" t="s">
        <v>15</v>
      </c>
      <c r="C519" s="7" t="s">
        <v>33</v>
      </c>
      <c r="D519" s="8">
        <v>1000</v>
      </c>
      <c r="E519" s="7" t="s">
        <v>9</v>
      </c>
      <c r="F519" s="7" t="s">
        <v>34</v>
      </c>
      <c r="G519" s="9">
        <v>2854980</v>
      </c>
      <c r="H519" s="32">
        <f>IF(F519="USD",VLOOKUP(A519,'FOREX CONV'!$A$2:$F$871,2,FALSE),IF(F519="GBP",VLOOKUP(A519,'FOREX CONV'!$A$2:$F$871,3,FALSE),IF(F519="EUR",VLOOKUP(A519,'FOREX CONV'!$A$2:$F$871,4,FALSE),IF(F519="YEN",VLOOKUP(A519,'FOREX CONV'!$A$2:$F$871,5,FALSE),1))))</f>
        <v>1</v>
      </c>
      <c r="I519" s="33">
        <f t="shared" si="8"/>
        <v>2854980</v>
      </c>
      <c r="J519" t="str">
        <f>VLOOKUP(C519,'REGION CLASSIFICATION'!$A$2:$B$67,2,FALSE)</f>
        <v>INDIA</v>
      </c>
    </row>
    <row r="520" spans="1:10" ht="15" customHeight="1" x14ac:dyDescent="0.35">
      <c r="A520" s="13">
        <v>41885</v>
      </c>
      <c r="B520" s="2" t="s">
        <v>15</v>
      </c>
      <c r="C520" s="7" t="s">
        <v>33</v>
      </c>
      <c r="D520" s="10">
        <v>1000</v>
      </c>
      <c r="E520" s="7" t="s">
        <v>69</v>
      </c>
      <c r="F520" s="7" t="s">
        <v>72</v>
      </c>
      <c r="G520" s="10">
        <v>2880000</v>
      </c>
      <c r="H520" s="32">
        <f>IF(F520="USD",VLOOKUP(A520,'FOREX CONV'!$A$2:$F$871,2,FALSE),IF(F520="GBP",VLOOKUP(A520,'FOREX CONV'!$A$2:$F$871,3,FALSE),IF(F520="EUR",VLOOKUP(A520,'FOREX CONV'!$A$2:$F$871,4,FALSE),IF(F520="YEN",VLOOKUP(A520,'FOREX CONV'!$A$2:$F$871,5,FALSE),1))))</f>
        <v>1</v>
      </c>
      <c r="I520" s="33">
        <f t="shared" si="8"/>
        <v>2880000</v>
      </c>
      <c r="J520" t="str">
        <f>VLOOKUP(C520,'REGION CLASSIFICATION'!$A$2:$B$67,2,FALSE)</f>
        <v>INDIA</v>
      </c>
    </row>
    <row r="521" spans="1:10" ht="15" customHeight="1" x14ac:dyDescent="0.35">
      <c r="A521" s="13">
        <v>41883</v>
      </c>
      <c r="B521" s="2" t="s">
        <v>15</v>
      </c>
      <c r="C521" s="7" t="s">
        <v>33</v>
      </c>
      <c r="D521" s="10">
        <v>1000</v>
      </c>
      <c r="E521" s="7" t="s">
        <v>69</v>
      </c>
      <c r="F521" s="7" t="s">
        <v>72</v>
      </c>
      <c r="G521" s="10">
        <v>2922484</v>
      </c>
      <c r="H521" s="32">
        <f>IF(F521="USD",VLOOKUP(A521,'FOREX CONV'!$A$2:$F$871,2,FALSE),IF(F521="GBP",VLOOKUP(A521,'FOREX CONV'!$A$2:$F$871,3,FALSE),IF(F521="EUR",VLOOKUP(A521,'FOREX CONV'!$A$2:$F$871,4,FALSE),IF(F521="YEN",VLOOKUP(A521,'FOREX CONV'!$A$2:$F$871,5,FALSE),1))))</f>
        <v>1</v>
      </c>
      <c r="I521" s="33">
        <f t="shared" si="8"/>
        <v>2922484</v>
      </c>
      <c r="J521" t="str">
        <f>VLOOKUP(C521,'REGION CLASSIFICATION'!$A$2:$B$67,2,FALSE)</f>
        <v>INDIA</v>
      </c>
    </row>
    <row r="522" spans="1:10" ht="15" customHeight="1" x14ac:dyDescent="0.35">
      <c r="A522" s="13">
        <v>41884</v>
      </c>
      <c r="B522" s="2" t="s">
        <v>15</v>
      </c>
      <c r="C522" s="7" t="s">
        <v>33</v>
      </c>
      <c r="D522" s="10">
        <v>1000</v>
      </c>
      <c r="E522" s="7" t="s">
        <v>69</v>
      </c>
      <c r="F522" s="7" t="s">
        <v>72</v>
      </c>
      <c r="G522" s="10">
        <v>2922484</v>
      </c>
      <c r="H522" s="32">
        <f>IF(F522="USD",VLOOKUP(A522,'FOREX CONV'!$A$2:$F$871,2,FALSE),IF(F522="GBP",VLOOKUP(A522,'FOREX CONV'!$A$2:$F$871,3,FALSE),IF(F522="EUR",VLOOKUP(A522,'FOREX CONV'!$A$2:$F$871,4,FALSE),IF(F522="YEN",VLOOKUP(A522,'FOREX CONV'!$A$2:$F$871,5,FALSE),1))))</f>
        <v>1</v>
      </c>
      <c r="I522" s="33">
        <f t="shared" si="8"/>
        <v>2922484</v>
      </c>
      <c r="J522" t="str">
        <f>VLOOKUP(C522,'REGION CLASSIFICATION'!$A$2:$B$67,2,FALSE)</f>
        <v>INDIA</v>
      </c>
    </row>
    <row r="523" spans="1:10" ht="15" customHeight="1" x14ac:dyDescent="0.35">
      <c r="A523" s="13">
        <v>41579</v>
      </c>
      <c r="B523" s="2" t="s">
        <v>15</v>
      </c>
      <c r="C523" s="7" t="s">
        <v>33</v>
      </c>
      <c r="D523" s="10">
        <v>1000</v>
      </c>
      <c r="E523" s="7" t="s">
        <v>69</v>
      </c>
      <c r="F523" s="7" t="s">
        <v>72</v>
      </c>
      <c r="G523" s="10">
        <v>2922484</v>
      </c>
      <c r="H523" s="32">
        <f>IF(F523="USD",VLOOKUP(A523,'FOREX CONV'!$A$2:$F$871,2,FALSE),IF(F523="GBP",VLOOKUP(A523,'FOREX CONV'!$A$2:$F$871,3,FALSE),IF(F523="EUR",VLOOKUP(A523,'FOREX CONV'!$A$2:$F$871,4,FALSE),IF(F523="YEN",VLOOKUP(A523,'FOREX CONV'!$A$2:$F$871,5,FALSE),1))))</f>
        <v>1</v>
      </c>
      <c r="I523" s="33">
        <f t="shared" si="8"/>
        <v>2922484</v>
      </c>
      <c r="J523" t="str">
        <f>VLOOKUP(C523,'REGION CLASSIFICATION'!$A$2:$B$67,2,FALSE)</f>
        <v>INDIA</v>
      </c>
    </row>
    <row r="524" spans="1:10" ht="15" customHeight="1" x14ac:dyDescent="0.35">
      <c r="A524" s="13">
        <v>41580</v>
      </c>
      <c r="B524" s="2" t="s">
        <v>15</v>
      </c>
      <c r="C524" s="7" t="s">
        <v>33</v>
      </c>
      <c r="D524" s="10">
        <v>1000</v>
      </c>
      <c r="E524" s="7" t="s">
        <v>69</v>
      </c>
      <c r="F524" s="7" t="s">
        <v>72</v>
      </c>
      <c r="G524" s="10">
        <v>2922484</v>
      </c>
      <c r="H524" s="32">
        <f>IF(F524="USD",VLOOKUP(A524,'FOREX CONV'!$A$2:$F$871,2,FALSE),IF(F524="GBP",VLOOKUP(A524,'FOREX CONV'!$A$2:$F$871,3,FALSE),IF(F524="EUR",VLOOKUP(A524,'FOREX CONV'!$A$2:$F$871,4,FALSE),IF(F524="YEN",VLOOKUP(A524,'FOREX CONV'!$A$2:$F$871,5,FALSE),1))))</f>
        <v>1</v>
      </c>
      <c r="I524" s="33">
        <f t="shared" si="8"/>
        <v>2922484</v>
      </c>
      <c r="J524" t="str">
        <f>VLOOKUP(C524,'REGION CLASSIFICATION'!$A$2:$B$67,2,FALSE)</f>
        <v>INDIA</v>
      </c>
    </row>
    <row r="525" spans="1:10" ht="15" customHeight="1" x14ac:dyDescent="0.35">
      <c r="A525" s="13">
        <v>41949</v>
      </c>
      <c r="B525" s="2" t="s">
        <v>15</v>
      </c>
      <c r="C525" s="7" t="s">
        <v>33</v>
      </c>
      <c r="D525" s="8">
        <v>1000</v>
      </c>
      <c r="E525" s="7" t="s">
        <v>9</v>
      </c>
      <c r="F525" s="7" t="s">
        <v>34</v>
      </c>
      <c r="G525" s="9">
        <v>2922484</v>
      </c>
      <c r="H525" s="32">
        <f>IF(F525="USD",VLOOKUP(A525,'FOREX CONV'!$A$2:$F$871,2,FALSE),IF(F525="GBP",VLOOKUP(A525,'FOREX CONV'!$A$2:$F$871,3,FALSE),IF(F525="EUR",VLOOKUP(A525,'FOREX CONV'!$A$2:$F$871,4,FALSE),IF(F525="YEN",VLOOKUP(A525,'FOREX CONV'!$A$2:$F$871,5,FALSE),1))))</f>
        <v>1</v>
      </c>
      <c r="I525" s="33">
        <f t="shared" si="8"/>
        <v>2922484</v>
      </c>
      <c r="J525" t="str">
        <f>VLOOKUP(C525,'REGION CLASSIFICATION'!$A$2:$B$67,2,FALSE)</f>
        <v>INDIA</v>
      </c>
    </row>
    <row r="526" spans="1:10" ht="15" customHeight="1" x14ac:dyDescent="0.35">
      <c r="A526" s="13">
        <v>41960</v>
      </c>
      <c r="B526" s="2" t="s">
        <v>15</v>
      </c>
      <c r="C526" s="7" t="s">
        <v>33</v>
      </c>
      <c r="D526" s="8">
        <v>1000</v>
      </c>
      <c r="E526" s="7" t="s">
        <v>9</v>
      </c>
      <c r="F526" s="7" t="s">
        <v>34</v>
      </c>
      <c r="G526" s="9">
        <v>2922484</v>
      </c>
      <c r="H526" s="32">
        <f>IF(F526="USD",VLOOKUP(A526,'FOREX CONV'!$A$2:$F$871,2,FALSE),IF(F526="GBP",VLOOKUP(A526,'FOREX CONV'!$A$2:$F$871,3,FALSE),IF(F526="EUR",VLOOKUP(A526,'FOREX CONV'!$A$2:$F$871,4,FALSE),IF(F526="YEN",VLOOKUP(A526,'FOREX CONV'!$A$2:$F$871,5,FALSE),1))))</f>
        <v>1</v>
      </c>
      <c r="I526" s="33">
        <f t="shared" si="8"/>
        <v>2922484</v>
      </c>
      <c r="J526" t="str">
        <f>VLOOKUP(C526,'REGION CLASSIFICATION'!$A$2:$B$67,2,FALSE)</f>
        <v>INDIA</v>
      </c>
    </row>
    <row r="527" spans="1:10" ht="15" customHeight="1" x14ac:dyDescent="0.35">
      <c r="A527" s="13">
        <v>42003</v>
      </c>
      <c r="B527" s="2" t="s">
        <v>15</v>
      </c>
      <c r="C527" s="7" t="s">
        <v>33</v>
      </c>
      <c r="D527" s="8">
        <v>1000</v>
      </c>
      <c r="E527" s="7" t="s">
        <v>9</v>
      </c>
      <c r="F527" s="7" t="s">
        <v>34</v>
      </c>
      <c r="G527" s="9">
        <v>2922484</v>
      </c>
      <c r="H527" s="32">
        <f>IF(F527="USD",VLOOKUP(A527,'FOREX CONV'!$A$2:$F$871,2,FALSE),IF(F527="GBP",VLOOKUP(A527,'FOREX CONV'!$A$2:$F$871,3,FALSE),IF(F527="EUR",VLOOKUP(A527,'FOREX CONV'!$A$2:$F$871,4,FALSE),IF(F527="YEN",VLOOKUP(A527,'FOREX CONV'!$A$2:$F$871,5,FALSE),1))))</f>
        <v>1</v>
      </c>
      <c r="I527" s="33">
        <f t="shared" si="8"/>
        <v>2922484</v>
      </c>
      <c r="J527" t="str">
        <f>VLOOKUP(C527,'REGION CLASSIFICATION'!$A$2:$B$67,2,FALSE)</f>
        <v>INDIA</v>
      </c>
    </row>
    <row r="528" spans="1:10" ht="15" customHeight="1" x14ac:dyDescent="0.35">
      <c r="A528" s="13">
        <v>42006</v>
      </c>
      <c r="B528" s="2" t="s">
        <v>15</v>
      </c>
      <c r="C528" s="7" t="s">
        <v>33</v>
      </c>
      <c r="D528" s="10">
        <v>1000</v>
      </c>
      <c r="E528" s="7" t="s">
        <v>9</v>
      </c>
      <c r="F528" s="7" t="s">
        <v>34</v>
      </c>
      <c r="G528" s="10">
        <v>2922484</v>
      </c>
      <c r="H528" s="32">
        <f>IF(F528="USD",VLOOKUP(A528,'FOREX CONV'!$A$2:$F$871,2,FALSE),IF(F528="GBP",VLOOKUP(A528,'FOREX CONV'!$A$2:$F$871,3,FALSE),IF(F528="EUR",VLOOKUP(A528,'FOREX CONV'!$A$2:$F$871,4,FALSE),IF(F528="YEN",VLOOKUP(A528,'FOREX CONV'!$A$2:$F$871,5,FALSE),1))))</f>
        <v>1</v>
      </c>
      <c r="I528" s="33">
        <f t="shared" si="8"/>
        <v>2922484</v>
      </c>
      <c r="J528" t="str">
        <f>VLOOKUP(C528,'REGION CLASSIFICATION'!$A$2:$B$67,2,FALSE)</f>
        <v>INDIA</v>
      </c>
    </row>
    <row r="529" spans="1:10" ht="15" customHeight="1" x14ac:dyDescent="0.35">
      <c r="A529" s="13">
        <v>42004</v>
      </c>
      <c r="B529" s="2" t="s">
        <v>13</v>
      </c>
      <c r="C529" s="7" t="s">
        <v>33</v>
      </c>
      <c r="D529" s="7">
        <v>323</v>
      </c>
      <c r="E529" s="7" t="s">
        <v>9</v>
      </c>
      <c r="F529" s="7" t="s">
        <v>34</v>
      </c>
      <c r="G529" s="10">
        <v>2932194</v>
      </c>
      <c r="H529" s="32">
        <f>IF(F529="USD",VLOOKUP(A529,'FOREX CONV'!$A$2:$F$871,2,FALSE),IF(F529="GBP",VLOOKUP(A529,'FOREX CONV'!$A$2:$F$871,3,FALSE),IF(F529="EUR",VLOOKUP(A529,'FOREX CONV'!$A$2:$F$871,4,FALSE),IF(F529="YEN",VLOOKUP(A529,'FOREX CONV'!$A$2:$F$871,5,FALSE),1))))</f>
        <v>1</v>
      </c>
      <c r="I529" s="33">
        <f t="shared" si="8"/>
        <v>2932194</v>
      </c>
      <c r="J529" t="str">
        <f>VLOOKUP(C529,'REGION CLASSIFICATION'!$A$2:$B$67,2,FALSE)</f>
        <v>INDIA</v>
      </c>
    </row>
    <row r="530" spans="1:10" ht="15" customHeight="1" x14ac:dyDescent="0.35">
      <c r="A530" s="13">
        <v>42093</v>
      </c>
      <c r="B530" s="2" t="s">
        <v>15</v>
      </c>
      <c r="C530" s="7" t="s">
        <v>33</v>
      </c>
      <c r="D530" s="8">
        <v>1000</v>
      </c>
      <c r="E530" s="7" t="s">
        <v>9</v>
      </c>
      <c r="F530" s="7" t="s">
        <v>34</v>
      </c>
      <c r="G530" s="9">
        <v>2983500</v>
      </c>
      <c r="H530" s="32">
        <f>IF(F530="USD",VLOOKUP(A530,'FOREX CONV'!$A$2:$F$871,2,FALSE),IF(F530="GBP",VLOOKUP(A530,'FOREX CONV'!$A$2:$F$871,3,FALSE),IF(F530="EUR",VLOOKUP(A530,'FOREX CONV'!$A$2:$F$871,4,FALSE),IF(F530="YEN",VLOOKUP(A530,'FOREX CONV'!$A$2:$F$871,5,FALSE),1))))</f>
        <v>1</v>
      </c>
      <c r="I530" s="33">
        <f t="shared" si="8"/>
        <v>2983500</v>
      </c>
      <c r="J530" t="str">
        <f>VLOOKUP(C530,'REGION CLASSIFICATION'!$A$2:$B$67,2,FALSE)</f>
        <v>INDIA</v>
      </c>
    </row>
    <row r="531" spans="1:10" ht="15" customHeight="1" x14ac:dyDescent="0.35">
      <c r="A531" s="13">
        <v>42094</v>
      </c>
      <c r="B531" s="2" t="s">
        <v>15</v>
      </c>
      <c r="C531" s="7" t="s">
        <v>33</v>
      </c>
      <c r="D531" s="8">
        <v>1000</v>
      </c>
      <c r="E531" s="7" t="s">
        <v>9</v>
      </c>
      <c r="F531" s="7" t="s">
        <v>34</v>
      </c>
      <c r="G531" s="9">
        <v>2983500</v>
      </c>
      <c r="H531" s="32">
        <f>IF(F531="USD",VLOOKUP(A531,'FOREX CONV'!$A$2:$F$871,2,FALSE),IF(F531="GBP",VLOOKUP(A531,'FOREX CONV'!$A$2:$F$871,3,FALSE),IF(F531="EUR",VLOOKUP(A531,'FOREX CONV'!$A$2:$F$871,4,FALSE),IF(F531="YEN",VLOOKUP(A531,'FOREX CONV'!$A$2:$F$871,5,FALSE),1))))</f>
        <v>1</v>
      </c>
      <c r="I531" s="33">
        <f t="shared" si="8"/>
        <v>2983500</v>
      </c>
      <c r="J531" t="str">
        <f>VLOOKUP(C531,'REGION CLASSIFICATION'!$A$2:$B$67,2,FALSE)</f>
        <v>INDIA</v>
      </c>
    </row>
    <row r="532" spans="1:10" ht="15" customHeight="1" x14ac:dyDescent="0.35">
      <c r="A532" s="13">
        <v>41762</v>
      </c>
      <c r="B532" s="2" t="s">
        <v>15</v>
      </c>
      <c r="C532" s="7" t="s">
        <v>33</v>
      </c>
      <c r="D532" s="7">
        <v>915</v>
      </c>
      <c r="E532" s="7" t="s">
        <v>69</v>
      </c>
      <c r="F532" s="7" t="s">
        <v>72</v>
      </c>
      <c r="G532" s="10">
        <v>3003350</v>
      </c>
      <c r="H532" s="32">
        <f>IF(F532="USD",VLOOKUP(A532,'FOREX CONV'!$A$2:$F$871,2,FALSE),IF(F532="GBP",VLOOKUP(A532,'FOREX CONV'!$A$2:$F$871,3,FALSE),IF(F532="EUR",VLOOKUP(A532,'FOREX CONV'!$A$2:$F$871,4,FALSE),IF(F532="YEN",VLOOKUP(A532,'FOREX CONV'!$A$2:$F$871,5,FALSE),1))))</f>
        <v>1</v>
      </c>
      <c r="I532" s="33">
        <f t="shared" si="8"/>
        <v>3003350</v>
      </c>
      <c r="J532" t="str">
        <f>VLOOKUP(C532,'REGION CLASSIFICATION'!$A$2:$B$67,2,FALSE)</f>
        <v>INDIA</v>
      </c>
    </row>
    <row r="533" spans="1:10" ht="15" customHeight="1" x14ac:dyDescent="0.35">
      <c r="A533" s="13">
        <v>42005</v>
      </c>
      <c r="B533" s="2" t="s">
        <v>25</v>
      </c>
      <c r="C533" s="7" t="s">
        <v>33</v>
      </c>
      <c r="D533" s="7">
        <v>110</v>
      </c>
      <c r="E533" s="7" t="s">
        <v>9</v>
      </c>
      <c r="F533" s="7" t="s">
        <v>34</v>
      </c>
      <c r="G533" s="10">
        <v>3036754</v>
      </c>
      <c r="H533" s="32">
        <f>IF(F533="USD",VLOOKUP(A533,'FOREX CONV'!$A$2:$F$871,2,FALSE),IF(F533="GBP",VLOOKUP(A533,'FOREX CONV'!$A$2:$F$871,3,FALSE),IF(F533="EUR",VLOOKUP(A533,'FOREX CONV'!$A$2:$F$871,4,FALSE),IF(F533="YEN",VLOOKUP(A533,'FOREX CONV'!$A$2:$F$871,5,FALSE),1))))</f>
        <v>1</v>
      </c>
      <c r="I533" s="33">
        <f t="shared" si="8"/>
        <v>3036754</v>
      </c>
      <c r="J533" t="str">
        <f>VLOOKUP(C533,'REGION CLASSIFICATION'!$A$2:$B$67,2,FALSE)</f>
        <v>INDIA</v>
      </c>
    </row>
    <row r="534" spans="1:10" ht="15" customHeight="1" x14ac:dyDescent="0.35">
      <c r="A534" s="13">
        <v>42004</v>
      </c>
      <c r="B534" s="2" t="s">
        <v>13</v>
      </c>
      <c r="C534" s="7" t="s">
        <v>33</v>
      </c>
      <c r="D534" s="8">
        <v>300</v>
      </c>
      <c r="E534" s="7" t="s">
        <v>9</v>
      </c>
      <c r="F534" s="7" t="s">
        <v>34</v>
      </c>
      <c r="G534" s="9">
        <v>3079890</v>
      </c>
      <c r="H534" s="32">
        <f>IF(F534="USD",VLOOKUP(A534,'FOREX CONV'!$A$2:$F$871,2,FALSE),IF(F534="GBP",VLOOKUP(A534,'FOREX CONV'!$A$2:$F$871,3,FALSE),IF(F534="EUR",VLOOKUP(A534,'FOREX CONV'!$A$2:$F$871,4,FALSE),IF(F534="YEN",VLOOKUP(A534,'FOREX CONV'!$A$2:$F$871,5,FALSE),1))))</f>
        <v>1</v>
      </c>
      <c r="I534" s="33">
        <f t="shared" si="8"/>
        <v>3079890</v>
      </c>
      <c r="J534" t="str">
        <f>VLOOKUP(C534,'REGION CLASSIFICATION'!$A$2:$B$67,2,FALSE)</f>
        <v>INDIA</v>
      </c>
    </row>
    <row r="535" spans="1:10" ht="15" customHeight="1" x14ac:dyDescent="0.35">
      <c r="A535" s="13">
        <v>42074</v>
      </c>
      <c r="B535" s="2" t="s">
        <v>13</v>
      </c>
      <c r="C535" s="7" t="s">
        <v>33</v>
      </c>
      <c r="D535" s="8">
        <v>300</v>
      </c>
      <c r="E535" s="7" t="s">
        <v>9</v>
      </c>
      <c r="F535" s="7" t="s">
        <v>34</v>
      </c>
      <c r="G535" s="9">
        <v>3120282</v>
      </c>
      <c r="H535" s="32">
        <f>IF(F535="USD",VLOOKUP(A535,'FOREX CONV'!$A$2:$F$871,2,FALSE),IF(F535="GBP",VLOOKUP(A535,'FOREX CONV'!$A$2:$F$871,3,FALSE),IF(F535="EUR",VLOOKUP(A535,'FOREX CONV'!$A$2:$F$871,4,FALSE),IF(F535="YEN",VLOOKUP(A535,'FOREX CONV'!$A$2:$F$871,5,FALSE),1))))</f>
        <v>1</v>
      </c>
      <c r="I535" s="33">
        <f t="shared" si="8"/>
        <v>3120282</v>
      </c>
      <c r="J535" t="str">
        <f>VLOOKUP(C535,'REGION CLASSIFICATION'!$A$2:$B$67,2,FALSE)</f>
        <v>INDIA</v>
      </c>
    </row>
    <row r="536" spans="1:10" ht="15" customHeight="1" x14ac:dyDescent="0.35">
      <c r="A536" s="13">
        <v>42007</v>
      </c>
      <c r="B536" s="2" t="s">
        <v>15</v>
      </c>
      <c r="C536" s="7" t="s">
        <v>33</v>
      </c>
      <c r="D536" s="10">
        <v>1000</v>
      </c>
      <c r="E536" s="7" t="s">
        <v>9</v>
      </c>
      <c r="F536" s="7" t="s">
        <v>34</v>
      </c>
      <c r="G536" s="10">
        <v>3128777</v>
      </c>
      <c r="H536" s="32">
        <f>IF(F536="USD",VLOOKUP(A536,'FOREX CONV'!$A$2:$F$871,2,FALSE),IF(F536="GBP",VLOOKUP(A536,'FOREX CONV'!$A$2:$F$871,3,FALSE),IF(F536="EUR",VLOOKUP(A536,'FOREX CONV'!$A$2:$F$871,4,FALSE),IF(F536="YEN",VLOOKUP(A536,'FOREX CONV'!$A$2:$F$871,5,FALSE),1))))</f>
        <v>1</v>
      </c>
      <c r="I536" s="33">
        <f t="shared" si="8"/>
        <v>3128777</v>
      </c>
      <c r="J536" t="str">
        <f>VLOOKUP(C536,'REGION CLASSIFICATION'!$A$2:$B$67,2,FALSE)</f>
        <v>INDIA</v>
      </c>
    </row>
    <row r="537" spans="1:10" ht="15" customHeight="1" x14ac:dyDescent="0.35">
      <c r="A537" s="13">
        <v>41732</v>
      </c>
      <c r="B537" s="2" t="s">
        <v>15</v>
      </c>
      <c r="C537" s="7" t="s">
        <v>33</v>
      </c>
      <c r="D537" s="10">
        <v>1000</v>
      </c>
      <c r="E537" s="7" t="s">
        <v>69</v>
      </c>
      <c r="F537" s="7" t="s">
        <v>72</v>
      </c>
      <c r="G537" s="10">
        <v>3163159</v>
      </c>
      <c r="H537" s="32">
        <f>IF(F537="USD",VLOOKUP(A537,'FOREX CONV'!$A$2:$F$871,2,FALSE),IF(F537="GBP",VLOOKUP(A537,'FOREX CONV'!$A$2:$F$871,3,FALSE),IF(F537="EUR",VLOOKUP(A537,'FOREX CONV'!$A$2:$F$871,4,FALSE),IF(F537="YEN",VLOOKUP(A537,'FOREX CONV'!$A$2:$F$871,5,FALSE),1))))</f>
        <v>1</v>
      </c>
      <c r="I537" s="33">
        <f t="shared" si="8"/>
        <v>3163159</v>
      </c>
      <c r="J537" t="str">
        <f>VLOOKUP(C537,'REGION CLASSIFICATION'!$A$2:$B$67,2,FALSE)</f>
        <v>INDIA</v>
      </c>
    </row>
    <row r="538" spans="1:10" ht="15" customHeight="1" x14ac:dyDescent="0.35">
      <c r="A538" s="13">
        <v>41761</v>
      </c>
      <c r="B538" s="2" t="s">
        <v>15</v>
      </c>
      <c r="C538" s="7" t="s">
        <v>33</v>
      </c>
      <c r="D538" s="10">
        <v>1000</v>
      </c>
      <c r="E538" s="7" t="s">
        <v>69</v>
      </c>
      <c r="F538" s="7" t="s">
        <v>72</v>
      </c>
      <c r="G538" s="10">
        <v>3163159</v>
      </c>
      <c r="H538" s="32">
        <f>IF(F538="USD",VLOOKUP(A538,'FOREX CONV'!$A$2:$F$871,2,FALSE),IF(F538="GBP",VLOOKUP(A538,'FOREX CONV'!$A$2:$F$871,3,FALSE),IF(F538="EUR",VLOOKUP(A538,'FOREX CONV'!$A$2:$F$871,4,FALSE),IF(F538="YEN",VLOOKUP(A538,'FOREX CONV'!$A$2:$F$871,5,FALSE),1))))</f>
        <v>1</v>
      </c>
      <c r="I538" s="33">
        <f t="shared" si="8"/>
        <v>3163159</v>
      </c>
      <c r="J538" t="str">
        <f>VLOOKUP(C538,'REGION CLASSIFICATION'!$A$2:$B$67,2,FALSE)</f>
        <v>INDIA</v>
      </c>
    </row>
    <row r="539" spans="1:10" ht="15" customHeight="1" x14ac:dyDescent="0.35">
      <c r="A539" s="13">
        <v>41883</v>
      </c>
      <c r="B539" s="2" t="s">
        <v>13</v>
      </c>
      <c r="C539" s="7" t="s">
        <v>33</v>
      </c>
      <c r="D539" s="7">
        <v>345</v>
      </c>
      <c r="E539" s="7" t="s">
        <v>69</v>
      </c>
      <c r="F539" s="7" t="s">
        <v>72</v>
      </c>
      <c r="G539" s="10">
        <v>3167100</v>
      </c>
      <c r="H539" s="32">
        <f>IF(F539="USD",VLOOKUP(A539,'FOREX CONV'!$A$2:$F$871,2,FALSE),IF(F539="GBP",VLOOKUP(A539,'FOREX CONV'!$A$2:$F$871,3,FALSE),IF(F539="EUR",VLOOKUP(A539,'FOREX CONV'!$A$2:$F$871,4,FALSE),IF(F539="YEN",VLOOKUP(A539,'FOREX CONV'!$A$2:$F$871,5,FALSE),1))))</f>
        <v>1</v>
      </c>
      <c r="I539" s="33">
        <f t="shared" si="8"/>
        <v>3167100</v>
      </c>
      <c r="J539" t="str">
        <f>VLOOKUP(C539,'REGION CLASSIFICATION'!$A$2:$B$67,2,FALSE)</f>
        <v>INDIA</v>
      </c>
    </row>
    <row r="540" spans="1:10" ht="15" customHeight="1" x14ac:dyDescent="0.35">
      <c r="A540" s="13">
        <v>41996</v>
      </c>
      <c r="B540" s="2" t="s">
        <v>13</v>
      </c>
      <c r="C540" s="7" t="s">
        <v>33</v>
      </c>
      <c r="D540" s="8">
        <v>355</v>
      </c>
      <c r="E540" s="7" t="s">
        <v>9</v>
      </c>
      <c r="F540" s="7" t="s">
        <v>34</v>
      </c>
      <c r="G540" s="9">
        <v>3258900</v>
      </c>
      <c r="H540" s="32">
        <f>IF(F540="USD",VLOOKUP(A540,'FOREX CONV'!$A$2:$F$871,2,FALSE),IF(F540="GBP",VLOOKUP(A540,'FOREX CONV'!$A$2:$F$871,3,FALSE),IF(F540="EUR",VLOOKUP(A540,'FOREX CONV'!$A$2:$F$871,4,FALSE),IF(F540="YEN",VLOOKUP(A540,'FOREX CONV'!$A$2:$F$871,5,FALSE),1))))</f>
        <v>1</v>
      </c>
      <c r="I540" s="33">
        <f t="shared" si="8"/>
        <v>3258900</v>
      </c>
      <c r="J540" t="str">
        <f>VLOOKUP(C540,'REGION CLASSIFICATION'!$A$2:$B$67,2,FALSE)</f>
        <v>INDIA</v>
      </c>
    </row>
    <row r="541" spans="1:10" ht="15" customHeight="1" x14ac:dyDescent="0.35">
      <c r="A541" s="13">
        <v>41992</v>
      </c>
      <c r="B541" s="2" t="s">
        <v>15</v>
      </c>
      <c r="C541" s="7" t="s">
        <v>33</v>
      </c>
      <c r="D541" s="8">
        <v>1300</v>
      </c>
      <c r="E541" s="7" t="s">
        <v>9</v>
      </c>
      <c r="F541" s="7" t="s">
        <v>34</v>
      </c>
      <c r="G541" s="9">
        <v>3301740</v>
      </c>
      <c r="H541" s="32">
        <f>IF(F541="USD",VLOOKUP(A541,'FOREX CONV'!$A$2:$F$871,2,FALSE),IF(F541="GBP",VLOOKUP(A541,'FOREX CONV'!$A$2:$F$871,3,FALSE),IF(F541="EUR",VLOOKUP(A541,'FOREX CONV'!$A$2:$F$871,4,FALSE),IF(F541="YEN",VLOOKUP(A541,'FOREX CONV'!$A$2:$F$871,5,FALSE),1))))</f>
        <v>1</v>
      </c>
      <c r="I541" s="33">
        <f t="shared" si="8"/>
        <v>3301740</v>
      </c>
      <c r="J541" t="str">
        <f>VLOOKUP(C541,'REGION CLASSIFICATION'!$A$2:$B$67,2,FALSE)</f>
        <v>INDIA</v>
      </c>
    </row>
    <row r="542" spans="1:10" ht="15" customHeight="1" x14ac:dyDescent="0.35">
      <c r="A542" s="13">
        <v>41791</v>
      </c>
      <c r="B542" s="2" t="s">
        <v>13</v>
      </c>
      <c r="C542" s="7" t="s">
        <v>33</v>
      </c>
      <c r="D542" s="7">
        <v>325</v>
      </c>
      <c r="E542" s="7" t="s">
        <v>69</v>
      </c>
      <c r="F542" s="7" t="s">
        <v>72</v>
      </c>
      <c r="G542" s="10">
        <v>3352261</v>
      </c>
      <c r="H542" s="32">
        <f>IF(F542="USD",VLOOKUP(A542,'FOREX CONV'!$A$2:$F$871,2,FALSE),IF(F542="GBP",VLOOKUP(A542,'FOREX CONV'!$A$2:$F$871,3,FALSE),IF(F542="EUR",VLOOKUP(A542,'FOREX CONV'!$A$2:$F$871,4,FALSE),IF(F542="YEN",VLOOKUP(A542,'FOREX CONV'!$A$2:$F$871,5,FALSE),1))))</f>
        <v>1</v>
      </c>
      <c r="I542" s="33">
        <f t="shared" si="8"/>
        <v>3352261</v>
      </c>
      <c r="J542" t="str">
        <f>VLOOKUP(C542,'REGION CLASSIFICATION'!$A$2:$B$67,2,FALSE)</f>
        <v>INDIA</v>
      </c>
    </row>
    <row r="543" spans="1:10" ht="15" customHeight="1" x14ac:dyDescent="0.35">
      <c r="A543" s="13">
        <v>42089</v>
      </c>
      <c r="B543" s="2" t="s">
        <v>13</v>
      </c>
      <c r="C543" s="7" t="s">
        <v>33</v>
      </c>
      <c r="D543" s="8">
        <v>390</v>
      </c>
      <c r="E543" s="7" t="s">
        <v>9</v>
      </c>
      <c r="F543" s="7" t="s">
        <v>34</v>
      </c>
      <c r="G543" s="9">
        <v>3540420</v>
      </c>
      <c r="H543" s="32">
        <f>IF(F543="USD",VLOOKUP(A543,'FOREX CONV'!$A$2:$F$871,2,FALSE),IF(F543="GBP",VLOOKUP(A543,'FOREX CONV'!$A$2:$F$871,3,FALSE),IF(F543="EUR",VLOOKUP(A543,'FOREX CONV'!$A$2:$F$871,4,FALSE),IF(F543="YEN",VLOOKUP(A543,'FOREX CONV'!$A$2:$F$871,5,FALSE),1))))</f>
        <v>1</v>
      </c>
      <c r="I543" s="33">
        <f t="shared" si="8"/>
        <v>3540420</v>
      </c>
      <c r="J543" t="str">
        <f>VLOOKUP(C543,'REGION CLASSIFICATION'!$A$2:$B$67,2,FALSE)</f>
        <v>INDIA</v>
      </c>
    </row>
    <row r="544" spans="1:10" ht="15" customHeight="1" x14ac:dyDescent="0.35">
      <c r="A544" s="13">
        <v>41762</v>
      </c>
      <c r="B544" s="2" t="s">
        <v>13</v>
      </c>
      <c r="C544" s="7" t="s">
        <v>33</v>
      </c>
      <c r="D544" s="7">
        <v>400</v>
      </c>
      <c r="E544" s="7" t="s">
        <v>69</v>
      </c>
      <c r="F544" s="7" t="s">
        <v>72</v>
      </c>
      <c r="G544" s="10">
        <v>3943202</v>
      </c>
      <c r="H544" s="32">
        <f>IF(F544="USD",VLOOKUP(A544,'FOREX CONV'!$A$2:$F$871,2,FALSE),IF(F544="GBP",VLOOKUP(A544,'FOREX CONV'!$A$2:$F$871,3,FALSE),IF(F544="EUR",VLOOKUP(A544,'FOREX CONV'!$A$2:$F$871,4,FALSE),IF(F544="YEN",VLOOKUP(A544,'FOREX CONV'!$A$2:$F$871,5,FALSE),1))))</f>
        <v>1</v>
      </c>
      <c r="I544" s="33">
        <f t="shared" si="8"/>
        <v>3943202</v>
      </c>
      <c r="J544" t="str">
        <f>VLOOKUP(C544,'REGION CLASSIFICATION'!$A$2:$B$67,2,FALSE)</f>
        <v>INDIA</v>
      </c>
    </row>
    <row r="545" spans="1:10" ht="15" customHeight="1" x14ac:dyDescent="0.35">
      <c r="A545" s="13">
        <v>41823</v>
      </c>
      <c r="B545" s="2" t="s">
        <v>13</v>
      </c>
      <c r="C545" s="7" t="s">
        <v>33</v>
      </c>
      <c r="D545" s="7">
        <v>400</v>
      </c>
      <c r="E545" s="7" t="s">
        <v>69</v>
      </c>
      <c r="F545" s="7" t="s">
        <v>72</v>
      </c>
      <c r="G545" s="10">
        <v>4046022</v>
      </c>
      <c r="H545" s="32">
        <f>IF(F545="USD",VLOOKUP(A545,'FOREX CONV'!$A$2:$F$871,2,FALSE),IF(F545="GBP",VLOOKUP(A545,'FOREX CONV'!$A$2:$F$871,3,FALSE),IF(F545="EUR",VLOOKUP(A545,'FOREX CONV'!$A$2:$F$871,4,FALSE),IF(F545="YEN",VLOOKUP(A545,'FOREX CONV'!$A$2:$F$871,5,FALSE),1))))</f>
        <v>1</v>
      </c>
      <c r="I545" s="33">
        <f t="shared" si="8"/>
        <v>4046022</v>
      </c>
      <c r="J545" t="str">
        <f>VLOOKUP(C545,'REGION CLASSIFICATION'!$A$2:$B$67,2,FALSE)</f>
        <v>INDIA</v>
      </c>
    </row>
    <row r="546" spans="1:10" ht="15" customHeight="1" x14ac:dyDescent="0.35">
      <c r="A546" s="13">
        <v>41793</v>
      </c>
      <c r="B546" s="2" t="s">
        <v>13</v>
      </c>
      <c r="C546" s="7" t="s">
        <v>33</v>
      </c>
      <c r="D546" s="7">
        <v>400</v>
      </c>
      <c r="E546" s="7" t="s">
        <v>69</v>
      </c>
      <c r="F546" s="7" t="s">
        <v>72</v>
      </c>
      <c r="G546" s="10">
        <v>4046271</v>
      </c>
      <c r="H546" s="32">
        <f>IF(F546="USD",VLOOKUP(A546,'FOREX CONV'!$A$2:$F$871,2,FALSE),IF(F546="GBP",VLOOKUP(A546,'FOREX CONV'!$A$2:$F$871,3,FALSE),IF(F546="EUR",VLOOKUP(A546,'FOREX CONV'!$A$2:$F$871,4,FALSE),IF(F546="YEN",VLOOKUP(A546,'FOREX CONV'!$A$2:$F$871,5,FALSE),1))))</f>
        <v>1</v>
      </c>
      <c r="I546" s="33">
        <f t="shared" si="8"/>
        <v>4046271</v>
      </c>
      <c r="J546" t="str">
        <f>VLOOKUP(C546,'REGION CLASSIFICATION'!$A$2:$B$67,2,FALSE)</f>
        <v>INDIA</v>
      </c>
    </row>
    <row r="547" spans="1:10" ht="15" customHeight="1" x14ac:dyDescent="0.35">
      <c r="A547" s="13">
        <v>41853</v>
      </c>
      <c r="B547" s="2" t="s">
        <v>13</v>
      </c>
      <c r="C547" s="7" t="s">
        <v>33</v>
      </c>
      <c r="D547" s="7">
        <v>400</v>
      </c>
      <c r="E547" s="7" t="s">
        <v>69</v>
      </c>
      <c r="F547" s="7" t="s">
        <v>72</v>
      </c>
      <c r="G547" s="10">
        <v>4090363</v>
      </c>
      <c r="H547" s="32">
        <f>IF(F547="USD",VLOOKUP(A547,'FOREX CONV'!$A$2:$F$871,2,FALSE),IF(F547="GBP",VLOOKUP(A547,'FOREX CONV'!$A$2:$F$871,3,FALSE),IF(F547="EUR",VLOOKUP(A547,'FOREX CONV'!$A$2:$F$871,4,FALSE),IF(F547="YEN",VLOOKUP(A547,'FOREX CONV'!$A$2:$F$871,5,FALSE),1))))</f>
        <v>1</v>
      </c>
      <c r="I547" s="33">
        <f t="shared" si="8"/>
        <v>4090363</v>
      </c>
      <c r="J547" t="str">
        <f>VLOOKUP(C547,'REGION CLASSIFICATION'!$A$2:$B$67,2,FALSE)</f>
        <v>INDIA</v>
      </c>
    </row>
    <row r="548" spans="1:10" ht="15" customHeight="1" x14ac:dyDescent="0.35">
      <c r="A548" s="13">
        <v>42058</v>
      </c>
      <c r="B548" s="2" t="s">
        <v>15</v>
      </c>
      <c r="C548" s="7" t="s">
        <v>33</v>
      </c>
      <c r="D548" s="8">
        <v>1500</v>
      </c>
      <c r="E548" s="7" t="s">
        <v>9</v>
      </c>
      <c r="F548" s="7" t="s">
        <v>34</v>
      </c>
      <c r="G548" s="9">
        <v>4093157</v>
      </c>
      <c r="H548" s="32">
        <f>IF(F548="USD",VLOOKUP(A548,'FOREX CONV'!$A$2:$F$871,2,FALSE),IF(F548="GBP",VLOOKUP(A548,'FOREX CONV'!$A$2:$F$871,3,FALSE),IF(F548="EUR",VLOOKUP(A548,'FOREX CONV'!$A$2:$F$871,4,FALSE),IF(F548="YEN",VLOOKUP(A548,'FOREX CONV'!$A$2:$F$871,5,FALSE),1))))</f>
        <v>1</v>
      </c>
      <c r="I548" s="33">
        <f t="shared" si="8"/>
        <v>4093157</v>
      </c>
      <c r="J548" t="str">
        <f>VLOOKUP(C548,'REGION CLASSIFICATION'!$A$2:$B$67,2,FALSE)</f>
        <v>INDIA</v>
      </c>
    </row>
    <row r="549" spans="1:10" ht="15" customHeight="1" x14ac:dyDescent="0.35">
      <c r="A549" s="13">
        <v>41884</v>
      </c>
      <c r="B549" s="2" t="s">
        <v>13</v>
      </c>
      <c r="C549" s="7" t="s">
        <v>33</v>
      </c>
      <c r="D549" s="7">
        <v>400</v>
      </c>
      <c r="E549" s="7" t="s">
        <v>69</v>
      </c>
      <c r="F549" s="7" t="s">
        <v>72</v>
      </c>
      <c r="G549" s="10">
        <v>4113354</v>
      </c>
      <c r="H549" s="32">
        <f>IF(F549="USD",VLOOKUP(A549,'FOREX CONV'!$A$2:$F$871,2,FALSE),IF(F549="GBP",VLOOKUP(A549,'FOREX CONV'!$A$2:$F$871,3,FALSE),IF(F549="EUR",VLOOKUP(A549,'FOREX CONV'!$A$2:$F$871,4,FALSE),IF(F549="YEN",VLOOKUP(A549,'FOREX CONV'!$A$2:$F$871,5,FALSE),1))))</f>
        <v>1</v>
      </c>
      <c r="I549" s="33">
        <f t="shared" si="8"/>
        <v>4113354</v>
      </c>
      <c r="J549" t="str">
        <f>VLOOKUP(C549,'REGION CLASSIFICATION'!$A$2:$B$67,2,FALSE)</f>
        <v>INDIA</v>
      </c>
    </row>
    <row r="550" spans="1:10" ht="15" customHeight="1" x14ac:dyDescent="0.35">
      <c r="A550" s="13">
        <v>41762</v>
      </c>
      <c r="B550" s="2" t="s">
        <v>13</v>
      </c>
      <c r="C550" s="7" t="s">
        <v>33</v>
      </c>
      <c r="D550" s="7">
        <v>400</v>
      </c>
      <c r="E550" s="7" t="s">
        <v>69</v>
      </c>
      <c r="F550" s="7" t="s">
        <v>72</v>
      </c>
      <c r="G550" s="10">
        <v>4312560</v>
      </c>
      <c r="H550" s="32">
        <f>IF(F550="USD",VLOOKUP(A550,'FOREX CONV'!$A$2:$F$871,2,FALSE),IF(F550="GBP",VLOOKUP(A550,'FOREX CONV'!$A$2:$F$871,3,FALSE),IF(F550="EUR",VLOOKUP(A550,'FOREX CONV'!$A$2:$F$871,4,FALSE),IF(F550="YEN",VLOOKUP(A550,'FOREX CONV'!$A$2:$F$871,5,FALSE),1))))</f>
        <v>1</v>
      </c>
      <c r="I550" s="33">
        <f t="shared" si="8"/>
        <v>4312560</v>
      </c>
      <c r="J550" t="str">
        <f>VLOOKUP(C550,'REGION CLASSIFICATION'!$A$2:$B$67,2,FALSE)</f>
        <v>INDIA</v>
      </c>
    </row>
    <row r="551" spans="1:10" ht="15" customHeight="1" x14ac:dyDescent="0.35">
      <c r="A551" s="13">
        <v>41853</v>
      </c>
      <c r="B551" s="2" t="s">
        <v>15</v>
      </c>
      <c r="C551" s="7" t="s">
        <v>33</v>
      </c>
      <c r="D551" s="10">
        <v>1700</v>
      </c>
      <c r="E551" s="7" t="s">
        <v>69</v>
      </c>
      <c r="F551" s="7" t="s">
        <v>72</v>
      </c>
      <c r="G551" s="10">
        <v>4332780</v>
      </c>
      <c r="H551" s="32">
        <f>IF(F551="USD",VLOOKUP(A551,'FOREX CONV'!$A$2:$F$871,2,FALSE),IF(F551="GBP",VLOOKUP(A551,'FOREX CONV'!$A$2:$F$871,3,FALSE),IF(F551="EUR",VLOOKUP(A551,'FOREX CONV'!$A$2:$F$871,4,FALSE),IF(F551="YEN",VLOOKUP(A551,'FOREX CONV'!$A$2:$F$871,5,FALSE),1))))</f>
        <v>1</v>
      </c>
      <c r="I551" s="33">
        <f t="shared" si="8"/>
        <v>4332780</v>
      </c>
      <c r="J551" t="str">
        <f>VLOOKUP(C551,'REGION CLASSIFICATION'!$A$2:$B$67,2,FALSE)</f>
        <v>INDIA</v>
      </c>
    </row>
    <row r="552" spans="1:10" ht="15" customHeight="1" x14ac:dyDescent="0.35">
      <c r="A552" s="13">
        <v>42089</v>
      </c>
      <c r="B552" s="2" t="s">
        <v>15</v>
      </c>
      <c r="C552" s="7" t="s">
        <v>33</v>
      </c>
      <c r="D552" s="8">
        <v>1700</v>
      </c>
      <c r="E552" s="7" t="s">
        <v>9</v>
      </c>
      <c r="F552" s="7" t="s">
        <v>34</v>
      </c>
      <c r="G552" s="9">
        <v>4402574</v>
      </c>
      <c r="H552" s="32">
        <f>IF(F552="USD",VLOOKUP(A552,'FOREX CONV'!$A$2:$F$871,2,FALSE),IF(F552="GBP",VLOOKUP(A552,'FOREX CONV'!$A$2:$F$871,3,FALSE),IF(F552="EUR",VLOOKUP(A552,'FOREX CONV'!$A$2:$F$871,4,FALSE),IF(F552="YEN",VLOOKUP(A552,'FOREX CONV'!$A$2:$F$871,5,FALSE),1))))</f>
        <v>1</v>
      </c>
      <c r="I552" s="33">
        <f t="shared" si="8"/>
        <v>4402574</v>
      </c>
      <c r="J552" t="str">
        <f>VLOOKUP(C552,'REGION CLASSIFICATION'!$A$2:$B$67,2,FALSE)</f>
        <v>INDIA</v>
      </c>
    </row>
    <row r="553" spans="1:10" ht="15" customHeight="1" x14ac:dyDescent="0.35">
      <c r="A553" s="13">
        <v>41885</v>
      </c>
      <c r="B553" s="2" t="s">
        <v>25</v>
      </c>
      <c r="C553" s="7" t="s">
        <v>33</v>
      </c>
      <c r="D553" s="7">
        <v>160</v>
      </c>
      <c r="E553" s="7" t="s">
        <v>69</v>
      </c>
      <c r="F553" s="7" t="s">
        <v>72</v>
      </c>
      <c r="G553" s="10">
        <v>4417096</v>
      </c>
      <c r="H553" s="32">
        <f>IF(F553="USD",VLOOKUP(A553,'FOREX CONV'!$A$2:$F$871,2,FALSE),IF(F553="GBP",VLOOKUP(A553,'FOREX CONV'!$A$2:$F$871,3,FALSE),IF(F553="EUR",VLOOKUP(A553,'FOREX CONV'!$A$2:$F$871,4,FALSE),IF(F553="YEN",VLOOKUP(A553,'FOREX CONV'!$A$2:$F$871,5,FALSE),1))))</f>
        <v>1</v>
      </c>
      <c r="I553" s="33">
        <f t="shared" si="8"/>
        <v>4417096</v>
      </c>
      <c r="J553" t="str">
        <f>VLOOKUP(C553,'REGION CLASSIFICATION'!$A$2:$B$67,2,FALSE)</f>
        <v>INDIA</v>
      </c>
    </row>
    <row r="554" spans="1:10" ht="15" customHeight="1" x14ac:dyDescent="0.35">
      <c r="A554" s="13">
        <v>41793</v>
      </c>
      <c r="B554" s="2" t="s">
        <v>15</v>
      </c>
      <c r="C554" s="7" t="s">
        <v>33</v>
      </c>
      <c r="D554" s="10">
        <v>1500</v>
      </c>
      <c r="E554" s="7" t="s">
        <v>69</v>
      </c>
      <c r="F554" s="7" t="s">
        <v>72</v>
      </c>
      <c r="G554" s="10">
        <v>4439448</v>
      </c>
      <c r="H554" s="32">
        <f>IF(F554="USD",VLOOKUP(A554,'FOREX CONV'!$A$2:$F$871,2,FALSE),IF(F554="GBP",VLOOKUP(A554,'FOREX CONV'!$A$2:$F$871,3,FALSE),IF(F554="EUR",VLOOKUP(A554,'FOREX CONV'!$A$2:$F$871,4,FALSE),IF(F554="YEN",VLOOKUP(A554,'FOREX CONV'!$A$2:$F$871,5,FALSE),1))))</f>
        <v>1</v>
      </c>
      <c r="I554" s="33">
        <f t="shared" si="8"/>
        <v>4439448</v>
      </c>
      <c r="J554" t="str">
        <f>VLOOKUP(C554,'REGION CLASSIFICATION'!$A$2:$B$67,2,FALSE)</f>
        <v>INDIA</v>
      </c>
    </row>
    <row r="555" spans="1:10" ht="15" customHeight="1" x14ac:dyDescent="0.35">
      <c r="A555" s="13">
        <v>42004</v>
      </c>
      <c r="B555" s="2" t="s">
        <v>15</v>
      </c>
      <c r="C555" s="7" t="s">
        <v>33</v>
      </c>
      <c r="D555" s="8">
        <v>1800</v>
      </c>
      <c r="E555" s="7" t="s">
        <v>9</v>
      </c>
      <c r="F555" s="7" t="s">
        <v>34</v>
      </c>
      <c r="G555" s="9">
        <v>4516028</v>
      </c>
      <c r="H555" s="32">
        <f>IF(F555="USD",VLOOKUP(A555,'FOREX CONV'!$A$2:$F$871,2,FALSE),IF(F555="GBP",VLOOKUP(A555,'FOREX CONV'!$A$2:$F$871,3,FALSE),IF(F555="EUR",VLOOKUP(A555,'FOREX CONV'!$A$2:$F$871,4,FALSE),IF(F555="YEN",VLOOKUP(A555,'FOREX CONV'!$A$2:$F$871,5,FALSE),1))))</f>
        <v>1</v>
      </c>
      <c r="I555" s="33">
        <f t="shared" si="8"/>
        <v>4516028</v>
      </c>
      <c r="J555" t="str">
        <f>VLOOKUP(C555,'REGION CLASSIFICATION'!$A$2:$B$67,2,FALSE)</f>
        <v>INDIA</v>
      </c>
    </row>
    <row r="556" spans="1:10" ht="15" customHeight="1" x14ac:dyDescent="0.35">
      <c r="A556" s="13">
        <v>42007</v>
      </c>
      <c r="B556" s="2" t="s">
        <v>13</v>
      </c>
      <c r="C556" s="7" t="s">
        <v>33</v>
      </c>
      <c r="D556" s="7">
        <v>400</v>
      </c>
      <c r="E556" s="7" t="s">
        <v>9</v>
      </c>
      <c r="F556" s="7" t="s">
        <v>34</v>
      </c>
      <c r="G556" s="10">
        <v>4520334</v>
      </c>
      <c r="H556" s="32">
        <f>IF(F556="USD",VLOOKUP(A556,'FOREX CONV'!$A$2:$F$871,2,FALSE),IF(F556="GBP",VLOOKUP(A556,'FOREX CONV'!$A$2:$F$871,3,FALSE),IF(F556="EUR",VLOOKUP(A556,'FOREX CONV'!$A$2:$F$871,4,FALSE),IF(F556="YEN",VLOOKUP(A556,'FOREX CONV'!$A$2:$F$871,5,FALSE),1))))</f>
        <v>1</v>
      </c>
      <c r="I556" s="33">
        <f t="shared" si="8"/>
        <v>4520334</v>
      </c>
      <c r="J556" t="str">
        <f>VLOOKUP(C556,'REGION CLASSIFICATION'!$A$2:$B$67,2,FALSE)</f>
        <v>INDIA</v>
      </c>
    </row>
    <row r="557" spans="1:10" ht="15" customHeight="1" x14ac:dyDescent="0.35">
      <c r="A557" s="13">
        <v>42002</v>
      </c>
      <c r="B557" s="2" t="s">
        <v>13</v>
      </c>
      <c r="C557" s="7" t="s">
        <v>33</v>
      </c>
      <c r="D557" s="8">
        <v>530</v>
      </c>
      <c r="E557" s="7" t="s">
        <v>9</v>
      </c>
      <c r="F557" s="7" t="s">
        <v>34</v>
      </c>
      <c r="G557" s="9">
        <v>4811340</v>
      </c>
      <c r="H557" s="32">
        <f>IF(F557="USD",VLOOKUP(A557,'FOREX CONV'!$A$2:$F$871,2,FALSE),IF(F557="GBP",VLOOKUP(A557,'FOREX CONV'!$A$2:$F$871,3,FALSE),IF(F557="EUR",VLOOKUP(A557,'FOREX CONV'!$A$2:$F$871,4,FALSE),IF(F557="YEN",VLOOKUP(A557,'FOREX CONV'!$A$2:$F$871,5,FALSE),1))))</f>
        <v>1</v>
      </c>
      <c r="I557" s="33">
        <f t="shared" si="8"/>
        <v>4811340</v>
      </c>
      <c r="J557" t="str">
        <f>VLOOKUP(C557,'REGION CLASSIFICATION'!$A$2:$B$67,2,FALSE)</f>
        <v>INDIA</v>
      </c>
    </row>
    <row r="558" spans="1:10" ht="15" customHeight="1" x14ac:dyDescent="0.35">
      <c r="A558" s="13">
        <v>41882</v>
      </c>
      <c r="B558" s="2" t="s">
        <v>13</v>
      </c>
      <c r="C558" s="7" t="s">
        <v>33</v>
      </c>
      <c r="D558" s="7">
        <v>525</v>
      </c>
      <c r="E558" s="7" t="s">
        <v>69</v>
      </c>
      <c r="F558" s="7" t="s">
        <v>72</v>
      </c>
      <c r="G558" s="10">
        <v>4819500</v>
      </c>
      <c r="H558" s="32">
        <f>IF(F558="USD",VLOOKUP(A558,'FOREX CONV'!$A$2:$F$871,2,FALSE),IF(F558="GBP",VLOOKUP(A558,'FOREX CONV'!$A$2:$F$871,3,FALSE),IF(F558="EUR",VLOOKUP(A558,'FOREX CONV'!$A$2:$F$871,4,FALSE),IF(F558="YEN",VLOOKUP(A558,'FOREX CONV'!$A$2:$F$871,5,FALSE),1))))</f>
        <v>1</v>
      </c>
      <c r="I558" s="33">
        <f t="shared" si="8"/>
        <v>4819500</v>
      </c>
      <c r="J558" t="str">
        <f>VLOOKUP(C558,'REGION CLASSIFICATION'!$A$2:$B$67,2,FALSE)</f>
        <v>INDIA</v>
      </c>
    </row>
    <row r="559" spans="1:10" ht="15" customHeight="1" x14ac:dyDescent="0.35">
      <c r="A559" s="13">
        <v>41970</v>
      </c>
      <c r="B559" s="2" t="s">
        <v>15</v>
      </c>
      <c r="C559" s="7" t="s">
        <v>33</v>
      </c>
      <c r="D559" s="8">
        <v>2000</v>
      </c>
      <c r="E559" s="7" t="s">
        <v>9</v>
      </c>
      <c r="F559" s="7" t="s">
        <v>34</v>
      </c>
      <c r="G559" s="9">
        <v>5079600</v>
      </c>
      <c r="H559" s="32">
        <f>IF(F559="USD",VLOOKUP(A559,'FOREX CONV'!$A$2:$F$871,2,FALSE),IF(F559="GBP",VLOOKUP(A559,'FOREX CONV'!$A$2:$F$871,3,FALSE),IF(F559="EUR",VLOOKUP(A559,'FOREX CONV'!$A$2:$F$871,4,FALSE),IF(F559="YEN",VLOOKUP(A559,'FOREX CONV'!$A$2:$F$871,5,FALSE),1))))</f>
        <v>1</v>
      </c>
      <c r="I559" s="33">
        <f t="shared" si="8"/>
        <v>5079600</v>
      </c>
      <c r="J559" t="str">
        <f>VLOOKUP(C559,'REGION CLASSIFICATION'!$A$2:$B$67,2,FALSE)</f>
        <v>INDIA</v>
      </c>
    </row>
    <row r="560" spans="1:10" ht="15" customHeight="1" x14ac:dyDescent="0.35">
      <c r="A560" s="13">
        <v>41760</v>
      </c>
      <c r="B560" s="2" t="s">
        <v>15</v>
      </c>
      <c r="C560" s="7" t="s">
        <v>33</v>
      </c>
      <c r="D560" s="10">
        <v>1575</v>
      </c>
      <c r="E560" s="7" t="s">
        <v>69</v>
      </c>
      <c r="F560" s="7" t="s">
        <v>72</v>
      </c>
      <c r="G560" s="10">
        <v>5207608</v>
      </c>
      <c r="H560" s="32">
        <f>IF(F560="USD",VLOOKUP(A560,'FOREX CONV'!$A$2:$F$871,2,FALSE),IF(F560="GBP",VLOOKUP(A560,'FOREX CONV'!$A$2:$F$871,3,FALSE),IF(F560="EUR",VLOOKUP(A560,'FOREX CONV'!$A$2:$F$871,4,FALSE),IF(F560="YEN",VLOOKUP(A560,'FOREX CONV'!$A$2:$F$871,5,FALSE),1))))</f>
        <v>1</v>
      </c>
      <c r="I560" s="33">
        <f t="shared" si="8"/>
        <v>5207608</v>
      </c>
      <c r="J560" t="str">
        <f>VLOOKUP(C560,'REGION CLASSIFICATION'!$A$2:$B$67,2,FALSE)</f>
        <v>INDIA</v>
      </c>
    </row>
    <row r="561" spans="1:10" ht="15" customHeight="1" x14ac:dyDescent="0.35">
      <c r="A561" s="13">
        <v>42007</v>
      </c>
      <c r="B561" s="2" t="s">
        <v>13</v>
      </c>
      <c r="C561" s="7" t="s">
        <v>33</v>
      </c>
      <c r="D561" s="7">
        <v>577</v>
      </c>
      <c r="E561" s="7" t="s">
        <v>9</v>
      </c>
      <c r="F561" s="7" t="s">
        <v>34</v>
      </c>
      <c r="G561" s="10">
        <v>5238006</v>
      </c>
      <c r="H561" s="32">
        <f>IF(F561="USD",VLOOKUP(A561,'FOREX CONV'!$A$2:$F$871,2,FALSE),IF(F561="GBP",VLOOKUP(A561,'FOREX CONV'!$A$2:$F$871,3,FALSE),IF(F561="EUR",VLOOKUP(A561,'FOREX CONV'!$A$2:$F$871,4,FALSE),IF(F561="YEN",VLOOKUP(A561,'FOREX CONV'!$A$2:$F$871,5,FALSE),1))))</f>
        <v>1</v>
      </c>
      <c r="I561" s="33">
        <f t="shared" si="8"/>
        <v>5238006</v>
      </c>
      <c r="J561" t="str">
        <f>VLOOKUP(C561,'REGION CLASSIFICATION'!$A$2:$B$67,2,FALSE)</f>
        <v>INDIA</v>
      </c>
    </row>
    <row r="562" spans="1:10" ht="15" customHeight="1" x14ac:dyDescent="0.35">
      <c r="A562" s="13">
        <v>41822</v>
      </c>
      <c r="B562" s="2" t="s">
        <v>13</v>
      </c>
      <c r="C562" s="7" t="s">
        <v>33</v>
      </c>
      <c r="D562" s="7">
        <v>575</v>
      </c>
      <c r="E562" s="7" t="s">
        <v>69</v>
      </c>
      <c r="F562" s="7" t="s">
        <v>72</v>
      </c>
      <c r="G562" s="10">
        <v>5278500</v>
      </c>
      <c r="H562" s="32">
        <f>IF(F562="USD",VLOOKUP(A562,'FOREX CONV'!$A$2:$F$871,2,FALSE),IF(F562="GBP",VLOOKUP(A562,'FOREX CONV'!$A$2:$F$871,3,FALSE),IF(F562="EUR",VLOOKUP(A562,'FOREX CONV'!$A$2:$F$871,4,FALSE),IF(F562="YEN",VLOOKUP(A562,'FOREX CONV'!$A$2:$F$871,5,FALSE),1))))</f>
        <v>1</v>
      </c>
      <c r="I562" s="33">
        <f t="shared" si="8"/>
        <v>5278500</v>
      </c>
      <c r="J562" t="str">
        <f>VLOOKUP(C562,'REGION CLASSIFICATION'!$A$2:$B$67,2,FALSE)</f>
        <v>INDIA</v>
      </c>
    </row>
    <row r="563" spans="1:10" ht="15" customHeight="1" x14ac:dyDescent="0.35">
      <c r="A563" s="13">
        <v>41885</v>
      </c>
      <c r="B563" s="2" t="s">
        <v>15</v>
      </c>
      <c r="C563" s="7" t="s">
        <v>33</v>
      </c>
      <c r="D563" s="10">
        <v>1600</v>
      </c>
      <c r="E563" s="7" t="s">
        <v>69</v>
      </c>
      <c r="F563" s="7" t="s">
        <v>72</v>
      </c>
      <c r="G563" s="10">
        <v>5281100</v>
      </c>
      <c r="H563" s="32">
        <f>IF(F563="USD",VLOOKUP(A563,'FOREX CONV'!$A$2:$F$871,2,FALSE),IF(F563="GBP",VLOOKUP(A563,'FOREX CONV'!$A$2:$F$871,3,FALSE),IF(F563="EUR",VLOOKUP(A563,'FOREX CONV'!$A$2:$F$871,4,FALSE),IF(F563="YEN",VLOOKUP(A563,'FOREX CONV'!$A$2:$F$871,5,FALSE),1))))</f>
        <v>1</v>
      </c>
      <c r="I563" s="33">
        <f t="shared" si="8"/>
        <v>5281100</v>
      </c>
      <c r="J563" t="str">
        <f>VLOOKUP(C563,'REGION CLASSIFICATION'!$A$2:$B$67,2,FALSE)</f>
        <v>INDIA</v>
      </c>
    </row>
    <row r="564" spans="1:10" ht="15" customHeight="1" x14ac:dyDescent="0.35">
      <c r="A564" s="13">
        <v>41854</v>
      </c>
      <c r="B564" s="2" t="s">
        <v>15</v>
      </c>
      <c r="C564" s="7" t="s">
        <v>33</v>
      </c>
      <c r="D564" s="10">
        <v>2000</v>
      </c>
      <c r="E564" s="7" t="s">
        <v>69</v>
      </c>
      <c r="F564" s="7" t="s">
        <v>72</v>
      </c>
      <c r="G564" s="10">
        <v>5350800</v>
      </c>
      <c r="H564" s="32">
        <f>IF(F564="USD",VLOOKUP(A564,'FOREX CONV'!$A$2:$F$871,2,FALSE),IF(F564="GBP",VLOOKUP(A564,'FOREX CONV'!$A$2:$F$871,3,FALSE),IF(F564="EUR",VLOOKUP(A564,'FOREX CONV'!$A$2:$F$871,4,FALSE),IF(F564="YEN",VLOOKUP(A564,'FOREX CONV'!$A$2:$F$871,5,FALSE),1))))</f>
        <v>1</v>
      </c>
      <c r="I564" s="33">
        <f t="shared" si="8"/>
        <v>5350800</v>
      </c>
      <c r="J564" t="str">
        <f>VLOOKUP(C564,'REGION CLASSIFICATION'!$A$2:$B$67,2,FALSE)</f>
        <v>INDIA</v>
      </c>
    </row>
    <row r="565" spans="1:10" ht="15" customHeight="1" x14ac:dyDescent="0.35">
      <c r="A565" s="13">
        <v>41991</v>
      </c>
      <c r="B565" s="2" t="s">
        <v>15</v>
      </c>
      <c r="C565" s="7" t="s">
        <v>33</v>
      </c>
      <c r="D565" s="8">
        <v>2000</v>
      </c>
      <c r="E565" s="7" t="s">
        <v>9</v>
      </c>
      <c r="F565" s="7" t="s">
        <v>34</v>
      </c>
      <c r="G565" s="9">
        <v>5350800</v>
      </c>
      <c r="H565" s="32">
        <f>IF(F565="USD",VLOOKUP(A565,'FOREX CONV'!$A$2:$F$871,2,FALSE),IF(F565="GBP",VLOOKUP(A565,'FOREX CONV'!$A$2:$F$871,3,FALSE),IF(F565="EUR",VLOOKUP(A565,'FOREX CONV'!$A$2:$F$871,4,FALSE),IF(F565="YEN",VLOOKUP(A565,'FOREX CONV'!$A$2:$F$871,5,FALSE),1))))</f>
        <v>1</v>
      </c>
      <c r="I565" s="33">
        <f t="shared" si="8"/>
        <v>5350800</v>
      </c>
      <c r="J565" t="str">
        <f>VLOOKUP(C565,'REGION CLASSIFICATION'!$A$2:$B$67,2,FALSE)</f>
        <v>INDIA</v>
      </c>
    </row>
    <row r="566" spans="1:10" ht="15" customHeight="1" x14ac:dyDescent="0.35">
      <c r="A566" s="13">
        <v>41854</v>
      </c>
      <c r="B566" s="2" t="s">
        <v>15</v>
      </c>
      <c r="C566" s="7" t="s">
        <v>33</v>
      </c>
      <c r="D566" s="10">
        <v>2000</v>
      </c>
      <c r="E566" s="7" t="s">
        <v>69</v>
      </c>
      <c r="F566" s="7" t="s">
        <v>72</v>
      </c>
      <c r="G566" s="10">
        <v>5501880</v>
      </c>
      <c r="H566" s="32">
        <f>IF(F566="USD",VLOOKUP(A566,'FOREX CONV'!$A$2:$F$871,2,FALSE),IF(F566="GBP",VLOOKUP(A566,'FOREX CONV'!$A$2:$F$871,3,FALSE),IF(F566="EUR",VLOOKUP(A566,'FOREX CONV'!$A$2:$F$871,4,FALSE),IF(F566="YEN",VLOOKUP(A566,'FOREX CONV'!$A$2:$F$871,5,FALSE),1))))</f>
        <v>1</v>
      </c>
      <c r="I566" s="33">
        <f t="shared" si="8"/>
        <v>5501880</v>
      </c>
      <c r="J566" t="str">
        <f>VLOOKUP(C566,'REGION CLASSIFICATION'!$A$2:$B$67,2,FALSE)</f>
        <v>INDIA</v>
      </c>
    </row>
    <row r="567" spans="1:10" ht="15" customHeight="1" x14ac:dyDescent="0.35">
      <c r="A567" s="13">
        <v>41762</v>
      </c>
      <c r="B567" s="2" t="s">
        <v>25</v>
      </c>
      <c r="C567" s="7" t="s">
        <v>33</v>
      </c>
      <c r="D567" s="7">
        <v>200</v>
      </c>
      <c r="E567" s="7" t="s">
        <v>69</v>
      </c>
      <c r="F567" s="7" t="s">
        <v>72</v>
      </c>
      <c r="G567" s="10">
        <v>5521370</v>
      </c>
      <c r="H567" s="32">
        <f>IF(F567="USD",VLOOKUP(A567,'FOREX CONV'!$A$2:$F$871,2,FALSE),IF(F567="GBP",VLOOKUP(A567,'FOREX CONV'!$A$2:$F$871,3,FALSE),IF(F567="EUR",VLOOKUP(A567,'FOREX CONV'!$A$2:$F$871,4,FALSE),IF(F567="YEN",VLOOKUP(A567,'FOREX CONV'!$A$2:$F$871,5,FALSE),1))))</f>
        <v>1</v>
      </c>
      <c r="I567" s="33">
        <f t="shared" si="8"/>
        <v>5521370</v>
      </c>
      <c r="J567" t="str">
        <f>VLOOKUP(C567,'REGION CLASSIFICATION'!$A$2:$B$67,2,FALSE)</f>
        <v>INDIA</v>
      </c>
    </row>
    <row r="568" spans="1:10" ht="15" customHeight="1" x14ac:dyDescent="0.35">
      <c r="A568" s="13">
        <v>41793</v>
      </c>
      <c r="B568" s="2" t="s">
        <v>25</v>
      </c>
      <c r="C568" s="7" t="s">
        <v>33</v>
      </c>
      <c r="D568" s="7">
        <v>200</v>
      </c>
      <c r="E568" s="7" t="s">
        <v>69</v>
      </c>
      <c r="F568" s="7" t="s">
        <v>72</v>
      </c>
      <c r="G568" s="10">
        <v>5521370</v>
      </c>
      <c r="H568" s="32">
        <f>IF(F568="USD",VLOOKUP(A568,'FOREX CONV'!$A$2:$F$871,2,FALSE),IF(F568="GBP",VLOOKUP(A568,'FOREX CONV'!$A$2:$F$871,3,FALSE),IF(F568="EUR",VLOOKUP(A568,'FOREX CONV'!$A$2:$F$871,4,FALSE),IF(F568="YEN",VLOOKUP(A568,'FOREX CONV'!$A$2:$F$871,5,FALSE),1))))</f>
        <v>1</v>
      </c>
      <c r="I568" s="33">
        <f t="shared" si="8"/>
        <v>5521370</v>
      </c>
      <c r="J568" t="str">
        <f>VLOOKUP(C568,'REGION CLASSIFICATION'!$A$2:$B$67,2,FALSE)</f>
        <v>INDIA</v>
      </c>
    </row>
    <row r="569" spans="1:10" ht="15" customHeight="1" x14ac:dyDescent="0.35">
      <c r="A569" s="13">
        <v>42004</v>
      </c>
      <c r="B569" s="2" t="s">
        <v>15</v>
      </c>
      <c r="C569" s="7" t="s">
        <v>33</v>
      </c>
      <c r="D569" s="8">
        <v>2200</v>
      </c>
      <c r="E569" s="7" t="s">
        <v>9</v>
      </c>
      <c r="F569" s="7" t="s">
        <v>34</v>
      </c>
      <c r="G569" s="9">
        <v>5587560</v>
      </c>
      <c r="H569" s="32">
        <f>IF(F569="USD",VLOOKUP(A569,'FOREX CONV'!$A$2:$F$871,2,FALSE),IF(F569="GBP",VLOOKUP(A569,'FOREX CONV'!$A$2:$F$871,3,FALSE),IF(F569="EUR",VLOOKUP(A569,'FOREX CONV'!$A$2:$F$871,4,FALSE),IF(F569="YEN",VLOOKUP(A569,'FOREX CONV'!$A$2:$F$871,5,FALSE),1))))</f>
        <v>1</v>
      </c>
      <c r="I569" s="33">
        <f t="shared" si="8"/>
        <v>5587560</v>
      </c>
      <c r="J569" t="str">
        <f>VLOOKUP(C569,'REGION CLASSIFICATION'!$A$2:$B$67,2,FALSE)</f>
        <v>INDIA</v>
      </c>
    </row>
    <row r="570" spans="1:10" ht="15" customHeight="1" x14ac:dyDescent="0.35">
      <c r="A570" s="13">
        <v>42061</v>
      </c>
      <c r="B570" s="2" t="s">
        <v>15</v>
      </c>
      <c r="C570" s="7" t="s">
        <v>33</v>
      </c>
      <c r="D570" s="8">
        <v>2000</v>
      </c>
      <c r="E570" s="7" t="s">
        <v>9</v>
      </c>
      <c r="F570" s="7" t="s">
        <v>34</v>
      </c>
      <c r="G570" s="9">
        <v>5589570</v>
      </c>
      <c r="H570" s="32">
        <f>IF(F570="USD",VLOOKUP(A570,'FOREX CONV'!$A$2:$F$871,2,FALSE),IF(F570="GBP",VLOOKUP(A570,'FOREX CONV'!$A$2:$F$871,3,FALSE),IF(F570="EUR",VLOOKUP(A570,'FOREX CONV'!$A$2:$F$871,4,FALSE),IF(F570="YEN",VLOOKUP(A570,'FOREX CONV'!$A$2:$F$871,5,FALSE),1))))</f>
        <v>1</v>
      </c>
      <c r="I570" s="33">
        <f t="shared" si="8"/>
        <v>5589570</v>
      </c>
      <c r="J570" t="str">
        <f>VLOOKUP(C570,'REGION CLASSIFICATION'!$A$2:$B$67,2,FALSE)</f>
        <v>INDIA</v>
      </c>
    </row>
    <row r="571" spans="1:10" ht="15" customHeight="1" x14ac:dyDescent="0.35">
      <c r="A571" s="13">
        <v>41885</v>
      </c>
      <c r="B571" s="2" t="s">
        <v>13</v>
      </c>
      <c r="C571" s="7" t="s">
        <v>33</v>
      </c>
      <c r="D571" s="7">
        <v>550</v>
      </c>
      <c r="E571" s="7" t="s">
        <v>69</v>
      </c>
      <c r="F571" s="7" t="s">
        <v>72</v>
      </c>
      <c r="G571" s="10">
        <v>5673056</v>
      </c>
      <c r="H571" s="32">
        <f>IF(F571="USD",VLOOKUP(A571,'FOREX CONV'!$A$2:$F$871,2,FALSE),IF(F571="GBP",VLOOKUP(A571,'FOREX CONV'!$A$2:$F$871,3,FALSE),IF(F571="EUR",VLOOKUP(A571,'FOREX CONV'!$A$2:$F$871,4,FALSE),IF(F571="YEN",VLOOKUP(A571,'FOREX CONV'!$A$2:$F$871,5,FALSE),1))))</f>
        <v>1</v>
      </c>
      <c r="I571" s="33">
        <f t="shared" si="8"/>
        <v>5673056</v>
      </c>
      <c r="J571" t="str">
        <f>VLOOKUP(C571,'REGION CLASSIFICATION'!$A$2:$B$67,2,FALSE)</f>
        <v>INDIA</v>
      </c>
    </row>
    <row r="572" spans="1:10" ht="15" customHeight="1" x14ac:dyDescent="0.35">
      <c r="A572" s="13">
        <v>41581</v>
      </c>
      <c r="B572" s="2" t="s">
        <v>15</v>
      </c>
      <c r="C572" s="7" t="s">
        <v>33</v>
      </c>
      <c r="D572" s="10">
        <v>2000</v>
      </c>
      <c r="E572" s="7" t="s">
        <v>69</v>
      </c>
      <c r="F572" s="7" t="s">
        <v>72</v>
      </c>
      <c r="G572" s="10">
        <v>5691600</v>
      </c>
      <c r="H572" s="32">
        <f>IF(F572="USD",VLOOKUP(A572,'FOREX CONV'!$A$2:$F$871,2,FALSE),IF(F572="GBP",VLOOKUP(A572,'FOREX CONV'!$A$2:$F$871,3,FALSE),IF(F572="EUR",VLOOKUP(A572,'FOREX CONV'!$A$2:$F$871,4,FALSE),IF(F572="YEN",VLOOKUP(A572,'FOREX CONV'!$A$2:$F$871,5,FALSE),1))))</f>
        <v>1</v>
      </c>
      <c r="I572" s="33">
        <f t="shared" si="8"/>
        <v>5691600</v>
      </c>
      <c r="J572" t="str">
        <f>VLOOKUP(C572,'REGION CLASSIFICATION'!$A$2:$B$67,2,FALSE)</f>
        <v>INDIA</v>
      </c>
    </row>
    <row r="573" spans="1:10" ht="15" customHeight="1" x14ac:dyDescent="0.35">
      <c r="A573" s="13">
        <v>42063</v>
      </c>
      <c r="B573" s="2" t="s">
        <v>15</v>
      </c>
      <c r="C573" s="7" t="s">
        <v>33</v>
      </c>
      <c r="D573" s="8">
        <v>2000</v>
      </c>
      <c r="E573" s="7" t="s">
        <v>9</v>
      </c>
      <c r="F573" s="7" t="s">
        <v>34</v>
      </c>
      <c r="G573" s="9">
        <v>5696922</v>
      </c>
      <c r="H573" s="32">
        <f>IF(F573="USD",VLOOKUP(A573,'FOREX CONV'!$A$2:$F$871,2,FALSE),IF(F573="GBP",VLOOKUP(A573,'FOREX CONV'!$A$2:$F$871,3,FALSE),IF(F573="EUR",VLOOKUP(A573,'FOREX CONV'!$A$2:$F$871,4,FALSE),IF(F573="YEN",VLOOKUP(A573,'FOREX CONV'!$A$2:$F$871,5,FALSE),1))))</f>
        <v>1</v>
      </c>
      <c r="I573" s="33">
        <f t="shared" si="8"/>
        <v>5696922</v>
      </c>
      <c r="J573" t="str">
        <f>VLOOKUP(C573,'REGION CLASSIFICATION'!$A$2:$B$67,2,FALSE)</f>
        <v>INDIA</v>
      </c>
    </row>
    <row r="574" spans="1:10" ht="15" customHeight="1" x14ac:dyDescent="0.35">
      <c r="A574" s="13">
        <v>42077</v>
      </c>
      <c r="B574" s="2" t="s">
        <v>15</v>
      </c>
      <c r="C574" s="7" t="s">
        <v>33</v>
      </c>
      <c r="D574" s="8">
        <v>2000</v>
      </c>
      <c r="E574" s="7" t="s">
        <v>9</v>
      </c>
      <c r="F574" s="7" t="s">
        <v>34</v>
      </c>
      <c r="G574" s="9">
        <v>5709960</v>
      </c>
      <c r="H574" s="32">
        <f>IF(F574="USD",VLOOKUP(A574,'FOREX CONV'!$A$2:$F$871,2,FALSE),IF(F574="GBP",VLOOKUP(A574,'FOREX CONV'!$A$2:$F$871,3,FALSE),IF(F574="EUR",VLOOKUP(A574,'FOREX CONV'!$A$2:$F$871,4,FALSE),IF(F574="YEN",VLOOKUP(A574,'FOREX CONV'!$A$2:$F$871,5,FALSE),1))))</f>
        <v>1</v>
      </c>
      <c r="I574" s="33">
        <f t="shared" si="8"/>
        <v>5709960</v>
      </c>
      <c r="J574" t="str">
        <f>VLOOKUP(C574,'REGION CLASSIFICATION'!$A$2:$B$67,2,FALSE)</f>
        <v>INDIA</v>
      </c>
    </row>
    <row r="575" spans="1:10" ht="15" customHeight="1" x14ac:dyDescent="0.35">
      <c r="A575" s="13">
        <v>41793</v>
      </c>
      <c r="B575" s="2" t="s">
        <v>15</v>
      </c>
      <c r="C575" s="7" t="s">
        <v>33</v>
      </c>
      <c r="D575" s="10">
        <v>2300</v>
      </c>
      <c r="E575" s="7" t="s">
        <v>69</v>
      </c>
      <c r="F575" s="7" t="s">
        <v>72</v>
      </c>
      <c r="G575" s="10">
        <v>5841540</v>
      </c>
      <c r="H575" s="32">
        <f>IF(F575="USD",VLOOKUP(A575,'FOREX CONV'!$A$2:$F$871,2,FALSE),IF(F575="GBP",VLOOKUP(A575,'FOREX CONV'!$A$2:$F$871,3,FALSE),IF(F575="EUR",VLOOKUP(A575,'FOREX CONV'!$A$2:$F$871,4,FALSE),IF(F575="YEN",VLOOKUP(A575,'FOREX CONV'!$A$2:$F$871,5,FALSE),1))))</f>
        <v>1</v>
      </c>
      <c r="I575" s="33">
        <f t="shared" si="8"/>
        <v>5841540</v>
      </c>
      <c r="J575" t="str">
        <f>VLOOKUP(C575,'REGION CLASSIFICATION'!$A$2:$B$67,2,FALSE)</f>
        <v>INDIA</v>
      </c>
    </row>
    <row r="576" spans="1:10" ht="15" customHeight="1" x14ac:dyDescent="0.35">
      <c r="A576" s="13">
        <v>42006</v>
      </c>
      <c r="B576" s="2" t="s">
        <v>15</v>
      </c>
      <c r="C576" s="7" t="s">
        <v>33</v>
      </c>
      <c r="D576" s="10">
        <v>2000</v>
      </c>
      <c r="E576" s="7" t="s">
        <v>9</v>
      </c>
      <c r="F576" s="7" t="s">
        <v>34</v>
      </c>
      <c r="G576" s="10">
        <v>5844967</v>
      </c>
      <c r="H576" s="32">
        <f>IF(F576="USD",VLOOKUP(A576,'FOREX CONV'!$A$2:$F$871,2,FALSE),IF(F576="GBP",VLOOKUP(A576,'FOREX CONV'!$A$2:$F$871,3,FALSE),IF(F576="EUR",VLOOKUP(A576,'FOREX CONV'!$A$2:$F$871,4,FALSE),IF(F576="YEN",VLOOKUP(A576,'FOREX CONV'!$A$2:$F$871,5,FALSE),1))))</f>
        <v>1</v>
      </c>
      <c r="I576" s="33">
        <f t="shared" si="8"/>
        <v>5844967</v>
      </c>
      <c r="J576" t="str">
        <f>VLOOKUP(C576,'REGION CLASSIFICATION'!$A$2:$B$67,2,FALSE)</f>
        <v>INDIA</v>
      </c>
    </row>
    <row r="577" spans="1:10" ht="15" customHeight="1" x14ac:dyDescent="0.35">
      <c r="A577" s="13">
        <v>42007</v>
      </c>
      <c r="B577" s="2" t="s">
        <v>15</v>
      </c>
      <c r="C577" s="7" t="s">
        <v>33</v>
      </c>
      <c r="D577" s="10">
        <v>2000</v>
      </c>
      <c r="E577" s="7" t="s">
        <v>9</v>
      </c>
      <c r="F577" s="7" t="s">
        <v>34</v>
      </c>
      <c r="G577" s="10">
        <v>5844967</v>
      </c>
      <c r="H577" s="32">
        <f>IF(F577="USD",VLOOKUP(A577,'FOREX CONV'!$A$2:$F$871,2,FALSE),IF(F577="GBP",VLOOKUP(A577,'FOREX CONV'!$A$2:$F$871,3,FALSE),IF(F577="EUR",VLOOKUP(A577,'FOREX CONV'!$A$2:$F$871,4,FALSE),IF(F577="YEN",VLOOKUP(A577,'FOREX CONV'!$A$2:$F$871,5,FALSE),1))))</f>
        <v>1</v>
      </c>
      <c r="I577" s="33">
        <f t="shared" si="8"/>
        <v>5844967</v>
      </c>
      <c r="J577" t="str">
        <f>VLOOKUP(C577,'REGION CLASSIFICATION'!$A$2:$B$67,2,FALSE)</f>
        <v>INDIA</v>
      </c>
    </row>
    <row r="578" spans="1:10" ht="15" customHeight="1" x14ac:dyDescent="0.35">
      <c r="A578" s="13">
        <v>42052</v>
      </c>
      <c r="B578" s="2" t="s">
        <v>15</v>
      </c>
      <c r="C578" s="7" t="s">
        <v>33</v>
      </c>
      <c r="D578" s="8">
        <v>2000</v>
      </c>
      <c r="E578" s="7" t="s">
        <v>9</v>
      </c>
      <c r="F578" s="7" t="s">
        <v>34</v>
      </c>
      <c r="G578" s="9">
        <v>5844967</v>
      </c>
      <c r="H578" s="32">
        <f>IF(F578="USD",VLOOKUP(A578,'FOREX CONV'!$A$2:$F$871,2,FALSE),IF(F578="GBP",VLOOKUP(A578,'FOREX CONV'!$A$2:$F$871,3,FALSE),IF(F578="EUR",VLOOKUP(A578,'FOREX CONV'!$A$2:$F$871,4,FALSE),IF(F578="YEN",VLOOKUP(A578,'FOREX CONV'!$A$2:$F$871,5,FALSE),1))))</f>
        <v>1</v>
      </c>
      <c r="I578" s="33">
        <f t="shared" si="8"/>
        <v>5844967</v>
      </c>
      <c r="J578" t="str">
        <f>VLOOKUP(C578,'REGION CLASSIFICATION'!$A$2:$B$67,2,FALSE)</f>
        <v>INDIA</v>
      </c>
    </row>
    <row r="579" spans="1:10" ht="15" customHeight="1" x14ac:dyDescent="0.35">
      <c r="A579" s="13">
        <v>42086</v>
      </c>
      <c r="B579" s="2" t="s">
        <v>15</v>
      </c>
      <c r="C579" s="7" t="s">
        <v>33</v>
      </c>
      <c r="D579" s="8">
        <v>2000</v>
      </c>
      <c r="E579" s="7" t="s">
        <v>9</v>
      </c>
      <c r="F579" s="7" t="s">
        <v>34</v>
      </c>
      <c r="G579" s="9">
        <v>5852250</v>
      </c>
      <c r="H579" s="32">
        <f>IF(F579="USD",VLOOKUP(A579,'FOREX CONV'!$A$2:$F$871,2,FALSE),IF(F579="GBP",VLOOKUP(A579,'FOREX CONV'!$A$2:$F$871,3,FALSE),IF(F579="EUR",VLOOKUP(A579,'FOREX CONV'!$A$2:$F$871,4,FALSE),IF(F579="YEN",VLOOKUP(A579,'FOREX CONV'!$A$2:$F$871,5,FALSE),1))))</f>
        <v>1</v>
      </c>
      <c r="I579" s="33">
        <f t="shared" ref="I579:I642" si="9">G579*H579</f>
        <v>5852250</v>
      </c>
      <c r="J579" t="str">
        <f>VLOOKUP(C579,'REGION CLASSIFICATION'!$A$2:$B$67,2,FALSE)</f>
        <v>INDIA</v>
      </c>
    </row>
    <row r="580" spans="1:10" ht="15" customHeight="1" x14ac:dyDescent="0.35">
      <c r="A580" s="13">
        <v>41793</v>
      </c>
      <c r="B580" s="2" t="s">
        <v>15</v>
      </c>
      <c r="C580" s="7" t="s">
        <v>33</v>
      </c>
      <c r="D580" s="10">
        <v>2000</v>
      </c>
      <c r="E580" s="7" t="s">
        <v>69</v>
      </c>
      <c r="F580" s="7" t="s">
        <v>72</v>
      </c>
      <c r="G580" s="10">
        <v>5947722</v>
      </c>
      <c r="H580" s="32">
        <f>IF(F580="USD",VLOOKUP(A580,'FOREX CONV'!$A$2:$F$871,2,FALSE),IF(F580="GBP",VLOOKUP(A580,'FOREX CONV'!$A$2:$F$871,3,FALSE),IF(F580="EUR",VLOOKUP(A580,'FOREX CONV'!$A$2:$F$871,4,FALSE),IF(F580="YEN",VLOOKUP(A580,'FOREX CONV'!$A$2:$F$871,5,FALSE),1))))</f>
        <v>1</v>
      </c>
      <c r="I580" s="33">
        <f t="shared" si="9"/>
        <v>5947722</v>
      </c>
      <c r="J580" t="str">
        <f>VLOOKUP(C580,'REGION CLASSIFICATION'!$A$2:$B$67,2,FALSE)</f>
        <v>INDIA</v>
      </c>
    </row>
    <row r="581" spans="1:10" ht="15" customHeight="1" x14ac:dyDescent="0.35">
      <c r="A581" s="13">
        <v>42090</v>
      </c>
      <c r="B581" s="2" t="s">
        <v>15</v>
      </c>
      <c r="C581" s="7" t="s">
        <v>33</v>
      </c>
      <c r="D581" s="8">
        <v>2050</v>
      </c>
      <c r="E581" s="7" t="s">
        <v>9</v>
      </c>
      <c r="F581" s="7" t="s">
        <v>34</v>
      </c>
      <c r="G581" s="9">
        <v>5998556</v>
      </c>
      <c r="H581" s="32">
        <f>IF(F581="USD",VLOOKUP(A581,'FOREX CONV'!$A$2:$F$871,2,FALSE),IF(F581="GBP",VLOOKUP(A581,'FOREX CONV'!$A$2:$F$871,3,FALSE),IF(F581="EUR",VLOOKUP(A581,'FOREX CONV'!$A$2:$F$871,4,FALSE),IF(F581="YEN",VLOOKUP(A581,'FOREX CONV'!$A$2:$F$871,5,FALSE),1))))</f>
        <v>1</v>
      </c>
      <c r="I581" s="33">
        <f t="shared" si="9"/>
        <v>5998556</v>
      </c>
      <c r="J581" t="str">
        <f>VLOOKUP(C581,'REGION CLASSIFICATION'!$A$2:$B$67,2,FALSE)</f>
        <v>INDIA</v>
      </c>
    </row>
    <row r="582" spans="1:10" ht="15" customHeight="1" x14ac:dyDescent="0.35">
      <c r="A582" s="13">
        <v>41822</v>
      </c>
      <c r="B582" s="2" t="s">
        <v>15</v>
      </c>
      <c r="C582" s="7" t="s">
        <v>33</v>
      </c>
      <c r="D582" s="10">
        <v>2000</v>
      </c>
      <c r="E582" s="7" t="s">
        <v>69</v>
      </c>
      <c r="F582" s="7" t="s">
        <v>72</v>
      </c>
      <c r="G582" s="10">
        <v>6085642</v>
      </c>
      <c r="H582" s="32">
        <f>IF(F582="USD",VLOOKUP(A582,'FOREX CONV'!$A$2:$F$871,2,FALSE),IF(F582="GBP",VLOOKUP(A582,'FOREX CONV'!$A$2:$F$871,3,FALSE),IF(F582="EUR",VLOOKUP(A582,'FOREX CONV'!$A$2:$F$871,4,FALSE),IF(F582="YEN",VLOOKUP(A582,'FOREX CONV'!$A$2:$F$871,5,FALSE),1))))</f>
        <v>1</v>
      </c>
      <c r="I582" s="33">
        <f t="shared" si="9"/>
        <v>6085642</v>
      </c>
      <c r="J582" t="str">
        <f>VLOOKUP(C582,'REGION CLASSIFICATION'!$A$2:$B$67,2,FALSE)</f>
        <v>INDIA</v>
      </c>
    </row>
    <row r="583" spans="1:10" ht="15" customHeight="1" x14ac:dyDescent="0.35">
      <c r="A583" s="13">
        <v>41853</v>
      </c>
      <c r="B583" s="2" t="s">
        <v>15</v>
      </c>
      <c r="C583" s="7" t="s">
        <v>33</v>
      </c>
      <c r="D583" s="10">
        <v>2000</v>
      </c>
      <c r="E583" s="7" t="s">
        <v>69</v>
      </c>
      <c r="F583" s="7" t="s">
        <v>72</v>
      </c>
      <c r="G583" s="10">
        <v>6085642</v>
      </c>
      <c r="H583" s="32">
        <f>IF(F583="USD",VLOOKUP(A583,'FOREX CONV'!$A$2:$F$871,2,FALSE),IF(F583="GBP",VLOOKUP(A583,'FOREX CONV'!$A$2:$F$871,3,FALSE),IF(F583="EUR",VLOOKUP(A583,'FOREX CONV'!$A$2:$F$871,4,FALSE),IF(F583="YEN",VLOOKUP(A583,'FOREX CONV'!$A$2:$F$871,5,FALSE),1))))</f>
        <v>1</v>
      </c>
      <c r="I583" s="33">
        <f t="shared" si="9"/>
        <v>6085642</v>
      </c>
      <c r="J583" t="str">
        <f>VLOOKUP(C583,'REGION CLASSIFICATION'!$A$2:$B$67,2,FALSE)</f>
        <v>INDIA</v>
      </c>
    </row>
    <row r="584" spans="1:10" ht="15" customHeight="1" x14ac:dyDescent="0.35">
      <c r="A584" s="13">
        <v>41791</v>
      </c>
      <c r="B584" s="2" t="s">
        <v>13</v>
      </c>
      <c r="C584" s="7" t="s">
        <v>33</v>
      </c>
      <c r="D584" s="7">
        <v>670</v>
      </c>
      <c r="E584" s="7" t="s">
        <v>69</v>
      </c>
      <c r="F584" s="7" t="s">
        <v>72</v>
      </c>
      <c r="G584" s="10">
        <v>6150600</v>
      </c>
      <c r="H584" s="32">
        <f>IF(F584="USD",VLOOKUP(A584,'FOREX CONV'!$A$2:$F$871,2,FALSE),IF(F584="GBP",VLOOKUP(A584,'FOREX CONV'!$A$2:$F$871,3,FALSE),IF(F584="EUR",VLOOKUP(A584,'FOREX CONV'!$A$2:$F$871,4,FALSE),IF(F584="YEN",VLOOKUP(A584,'FOREX CONV'!$A$2:$F$871,5,FALSE),1))))</f>
        <v>1</v>
      </c>
      <c r="I584" s="33">
        <f t="shared" si="9"/>
        <v>6150600</v>
      </c>
      <c r="J584" t="str">
        <f>VLOOKUP(C584,'REGION CLASSIFICATION'!$A$2:$B$67,2,FALSE)</f>
        <v>INDIA</v>
      </c>
    </row>
    <row r="585" spans="1:10" ht="15" customHeight="1" x14ac:dyDescent="0.35">
      <c r="A585" s="13">
        <v>42051</v>
      </c>
      <c r="B585" s="2" t="s">
        <v>15</v>
      </c>
      <c r="C585" s="7" t="s">
        <v>33</v>
      </c>
      <c r="D585" s="8">
        <v>2500</v>
      </c>
      <c r="E585" s="7" t="s">
        <v>9</v>
      </c>
      <c r="F585" s="7" t="s">
        <v>34</v>
      </c>
      <c r="G585" s="9">
        <v>6250000</v>
      </c>
      <c r="H585" s="32">
        <f>IF(F585="USD",VLOOKUP(A585,'FOREX CONV'!$A$2:$F$871,2,FALSE),IF(F585="GBP",VLOOKUP(A585,'FOREX CONV'!$A$2:$F$871,3,FALSE),IF(F585="EUR",VLOOKUP(A585,'FOREX CONV'!$A$2:$F$871,4,FALSE),IF(F585="YEN",VLOOKUP(A585,'FOREX CONV'!$A$2:$F$871,5,FALSE),1))))</f>
        <v>1</v>
      </c>
      <c r="I585" s="33">
        <f t="shared" si="9"/>
        <v>6250000</v>
      </c>
      <c r="J585" t="str">
        <f>VLOOKUP(C585,'REGION CLASSIFICATION'!$A$2:$B$67,2,FALSE)</f>
        <v>INDIA</v>
      </c>
    </row>
    <row r="586" spans="1:10" ht="15" customHeight="1" x14ac:dyDescent="0.35">
      <c r="A586" s="13">
        <v>42040</v>
      </c>
      <c r="B586" s="2" t="s">
        <v>15</v>
      </c>
      <c r="C586" s="7" t="s">
        <v>33</v>
      </c>
      <c r="D586" s="8">
        <v>2000</v>
      </c>
      <c r="E586" s="7" t="s">
        <v>9</v>
      </c>
      <c r="F586" s="7" t="s">
        <v>34</v>
      </c>
      <c r="G586" s="9">
        <v>6257553</v>
      </c>
      <c r="H586" s="32">
        <f>IF(F586="USD",VLOOKUP(A586,'FOREX CONV'!$A$2:$F$871,2,FALSE),IF(F586="GBP",VLOOKUP(A586,'FOREX CONV'!$A$2:$F$871,3,FALSE),IF(F586="EUR",VLOOKUP(A586,'FOREX CONV'!$A$2:$F$871,4,FALSE),IF(F586="YEN",VLOOKUP(A586,'FOREX CONV'!$A$2:$F$871,5,FALSE),1))))</f>
        <v>1</v>
      </c>
      <c r="I586" s="33">
        <f t="shared" si="9"/>
        <v>6257553</v>
      </c>
      <c r="J586" t="str">
        <f>VLOOKUP(C586,'REGION CLASSIFICATION'!$A$2:$B$67,2,FALSE)</f>
        <v>INDIA</v>
      </c>
    </row>
    <row r="587" spans="1:10" ht="15" customHeight="1" x14ac:dyDescent="0.35">
      <c r="A587" s="13">
        <v>41992</v>
      </c>
      <c r="B587" s="2" t="s">
        <v>15</v>
      </c>
      <c r="C587" s="7" t="s">
        <v>33</v>
      </c>
      <c r="D587" s="8">
        <v>2700</v>
      </c>
      <c r="E587" s="7" t="s">
        <v>9</v>
      </c>
      <c r="F587" s="7" t="s">
        <v>34</v>
      </c>
      <c r="G587" s="9">
        <v>6857460</v>
      </c>
      <c r="H587" s="32">
        <f>IF(F587="USD",VLOOKUP(A587,'FOREX CONV'!$A$2:$F$871,2,FALSE),IF(F587="GBP",VLOOKUP(A587,'FOREX CONV'!$A$2:$F$871,3,FALSE),IF(F587="EUR",VLOOKUP(A587,'FOREX CONV'!$A$2:$F$871,4,FALSE),IF(F587="YEN",VLOOKUP(A587,'FOREX CONV'!$A$2:$F$871,5,FALSE),1))))</f>
        <v>1</v>
      </c>
      <c r="I587" s="33">
        <f t="shared" si="9"/>
        <v>6857460</v>
      </c>
      <c r="J587" t="str">
        <f>VLOOKUP(C587,'REGION CLASSIFICATION'!$A$2:$B$67,2,FALSE)</f>
        <v>INDIA</v>
      </c>
    </row>
    <row r="588" spans="1:10" ht="15" customHeight="1" x14ac:dyDescent="0.35">
      <c r="A588" s="13">
        <v>42047</v>
      </c>
      <c r="B588" s="2" t="s">
        <v>15</v>
      </c>
      <c r="C588" s="7" t="s">
        <v>33</v>
      </c>
      <c r="D588" s="8">
        <v>3000</v>
      </c>
      <c r="E588" s="7" t="s">
        <v>9</v>
      </c>
      <c r="F588" s="7" t="s">
        <v>34</v>
      </c>
      <c r="G588" s="9">
        <v>7500000</v>
      </c>
      <c r="H588" s="32">
        <f>IF(F588="USD",VLOOKUP(A588,'FOREX CONV'!$A$2:$F$871,2,FALSE),IF(F588="GBP",VLOOKUP(A588,'FOREX CONV'!$A$2:$F$871,3,FALSE),IF(F588="EUR",VLOOKUP(A588,'FOREX CONV'!$A$2:$F$871,4,FALSE),IF(F588="YEN",VLOOKUP(A588,'FOREX CONV'!$A$2:$F$871,5,FALSE),1))))</f>
        <v>1</v>
      </c>
      <c r="I588" s="33">
        <f t="shared" si="9"/>
        <v>7500000</v>
      </c>
      <c r="J588" t="str">
        <f>VLOOKUP(C588,'REGION CLASSIFICATION'!$A$2:$B$67,2,FALSE)</f>
        <v>INDIA</v>
      </c>
    </row>
    <row r="589" spans="1:10" ht="15" customHeight="1" x14ac:dyDescent="0.35">
      <c r="A589" s="13">
        <v>41821</v>
      </c>
      <c r="B589" s="2" t="s">
        <v>15</v>
      </c>
      <c r="C589" s="7" t="s">
        <v>33</v>
      </c>
      <c r="D589" s="10">
        <v>3000</v>
      </c>
      <c r="E589" s="7" t="s">
        <v>69</v>
      </c>
      <c r="F589" s="7" t="s">
        <v>72</v>
      </c>
      <c r="G589" s="10">
        <v>8026200</v>
      </c>
      <c r="H589" s="32">
        <f>IF(F589="USD",VLOOKUP(A589,'FOREX CONV'!$A$2:$F$871,2,FALSE),IF(F589="GBP",VLOOKUP(A589,'FOREX CONV'!$A$2:$F$871,3,FALSE),IF(F589="EUR",VLOOKUP(A589,'FOREX CONV'!$A$2:$F$871,4,FALSE),IF(F589="YEN",VLOOKUP(A589,'FOREX CONV'!$A$2:$F$871,5,FALSE),1))))</f>
        <v>1</v>
      </c>
      <c r="I589" s="33">
        <f t="shared" si="9"/>
        <v>8026200</v>
      </c>
      <c r="J589" t="str">
        <f>VLOOKUP(C589,'REGION CLASSIFICATION'!$A$2:$B$67,2,FALSE)</f>
        <v>INDIA</v>
      </c>
    </row>
    <row r="590" spans="1:10" ht="15" customHeight="1" x14ac:dyDescent="0.35">
      <c r="A590" s="13">
        <v>41760</v>
      </c>
      <c r="B590" s="2" t="s">
        <v>15</v>
      </c>
      <c r="C590" s="7" t="s">
        <v>33</v>
      </c>
      <c r="D590" s="10">
        <v>3000</v>
      </c>
      <c r="E590" s="7" t="s">
        <v>69</v>
      </c>
      <c r="F590" s="7" t="s">
        <v>72</v>
      </c>
      <c r="G590" s="10">
        <v>8224524</v>
      </c>
      <c r="H590" s="32">
        <f>IF(F590="USD",VLOOKUP(A590,'FOREX CONV'!$A$2:$F$871,2,FALSE),IF(F590="GBP",VLOOKUP(A590,'FOREX CONV'!$A$2:$F$871,3,FALSE),IF(F590="EUR",VLOOKUP(A590,'FOREX CONV'!$A$2:$F$871,4,FALSE),IF(F590="YEN",VLOOKUP(A590,'FOREX CONV'!$A$2:$F$871,5,FALSE),1))))</f>
        <v>1</v>
      </c>
      <c r="I590" s="33">
        <f t="shared" si="9"/>
        <v>8224524</v>
      </c>
      <c r="J590" t="str">
        <f>VLOOKUP(C590,'REGION CLASSIFICATION'!$A$2:$B$67,2,FALSE)</f>
        <v>INDIA</v>
      </c>
    </row>
    <row r="591" spans="1:10" ht="15" customHeight="1" x14ac:dyDescent="0.35">
      <c r="A591" s="13">
        <v>41762</v>
      </c>
      <c r="B591" s="2" t="s">
        <v>15</v>
      </c>
      <c r="C591" s="7" t="s">
        <v>33</v>
      </c>
      <c r="D591" s="10">
        <v>3000</v>
      </c>
      <c r="E591" s="7" t="s">
        <v>69</v>
      </c>
      <c r="F591" s="7" t="s">
        <v>72</v>
      </c>
      <c r="G591" s="10">
        <v>8224524</v>
      </c>
      <c r="H591" s="32">
        <f>IF(F591="USD",VLOOKUP(A591,'FOREX CONV'!$A$2:$F$871,2,FALSE),IF(F591="GBP",VLOOKUP(A591,'FOREX CONV'!$A$2:$F$871,3,FALSE),IF(F591="EUR",VLOOKUP(A591,'FOREX CONV'!$A$2:$F$871,4,FALSE),IF(F591="YEN",VLOOKUP(A591,'FOREX CONV'!$A$2:$F$871,5,FALSE),1))))</f>
        <v>1</v>
      </c>
      <c r="I591" s="33">
        <f t="shared" si="9"/>
        <v>8224524</v>
      </c>
      <c r="J591" t="str">
        <f>VLOOKUP(C591,'REGION CLASSIFICATION'!$A$2:$B$67,2,FALSE)</f>
        <v>INDIA</v>
      </c>
    </row>
    <row r="592" spans="1:10" ht="15" customHeight="1" x14ac:dyDescent="0.35">
      <c r="A592" s="13">
        <v>41853</v>
      </c>
      <c r="B592" s="2" t="s">
        <v>15</v>
      </c>
      <c r="C592" s="7" t="s">
        <v>33</v>
      </c>
      <c r="D592" s="10">
        <v>3300</v>
      </c>
      <c r="E592" s="7" t="s">
        <v>69</v>
      </c>
      <c r="F592" s="7" t="s">
        <v>72</v>
      </c>
      <c r="G592" s="10">
        <v>8381340</v>
      </c>
      <c r="H592" s="32">
        <f>IF(F592="USD",VLOOKUP(A592,'FOREX CONV'!$A$2:$F$871,2,FALSE),IF(F592="GBP",VLOOKUP(A592,'FOREX CONV'!$A$2:$F$871,3,FALSE),IF(F592="EUR",VLOOKUP(A592,'FOREX CONV'!$A$2:$F$871,4,FALSE),IF(F592="YEN",VLOOKUP(A592,'FOREX CONV'!$A$2:$F$871,5,FALSE),1))))</f>
        <v>1</v>
      </c>
      <c r="I592" s="33">
        <f t="shared" si="9"/>
        <v>8381340</v>
      </c>
      <c r="J592" t="str">
        <f>VLOOKUP(C592,'REGION CLASSIFICATION'!$A$2:$B$67,2,FALSE)</f>
        <v>INDIA</v>
      </c>
    </row>
    <row r="593" spans="1:10" ht="15" customHeight="1" x14ac:dyDescent="0.35">
      <c r="A593" s="13">
        <v>42089</v>
      </c>
      <c r="B593" s="2" t="s">
        <v>15</v>
      </c>
      <c r="C593" s="7" t="s">
        <v>33</v>
      </c>
      <c r="D593" s="8">
        <v>3300</v>
      </c>
      <c r="E593" s="7" t="s">
        <v>9</v>
      </c>
      <c r="F593" s="7" t="s">
        <v>34</v>
      </c>
      <c r="G593" s="9">
        <v>8574111</v>
      </c>
      <c r="H593" s="32">
        <f>IF(F593="USD",VLOOKUP(A593,'FOREX CONV'!$A$2:$F$871,2,FALSE),IF(F593="GBP",VLOOKUP(A593,'FOREX CONV'!$A$2:$F$871,3,FALSE),IF(F593="EUR",VLOOKUP(A593,'FOREX CONV'!$A$2:$F$871,4,FALSE),IF(F593="YEN",VLOOKUP(A593,'FOREX CONV'!$A$2:$F$871,5,FALSE),1))))</f>
        <v>1</v>
      </c>
      <c r="I593" s="33">
        <f t="shared" si="9"/>
        <v>8574111</v>
      </c>
      <c r="J593" t="str">
        <f>VLOOKUP(C593,'REGION CLASSIFICATION'!$A$2:$B$67,2,FALSE)</f>
        <v>INDIA</v>
      </c>
    </row>
    <row r="594" spans="1:10" ht="15" customHeight="1" x14ac:dyDescent="0.35">
      <c r="A594" s="13">
        <v>42056</v>
      </c>
      <c r="B594" s="2" t="s">
        <v>15</v>
      </c>
      <c r="C594" s="7" t="s">
        <v>33</v>
      </c>
      <c r="D594" s="8">
        <v>2950</v>
      </c>
      <c r="E594" s="7" t="s">
        <v>9</v>
      </c>
      <c r="F594" s="7" t="s">
        <v>34</v>
      </c>
      <c r="G594" s="9">
        <v>8621327</v>
      </c>
      <c r="H594" s="32">
        <f>IF(F594="USD",VLOOKUP(A594,'FOREX CONV'!$A$2:$F$871,2,FALSE),IF(F594="GBP",VLOOKUP(A594,'FOREX CONV'!$A$2:$F$871,3,FALSE),IF(F594="EUR",VLOOKUP(A594,'FOREX CONV'!$A$2:$F$871,4,FALSE),IF(F594="YEN",VLOOKUP(A594,'FOREX CONV'!$A$2:$F$871,5,FALSE),1))))</f>
        <v>1</v>
      </c>
      <c r="I594" s="33">
        <f t="shared" si="9"/>
        <v>8621327</v>
      </c>
      <c r="J594" t="str">
        <f>VLOOKUP(C594,'REGION CLASSIFICATION'!$A$2:$B$67,2,FALSE)</f>
        <v>INDIA</v>
      </c>
    </row>
    <row r="595" spans="1:10" ht="15" customHeight="1" x14ac:dyDescent="0.35">
      <c r="A595" s="13">
        <v>41854</v>
      </c>
      <c r="B595" s="2" t="s">
        <v>15</v>
      </c>
      <c r="C595" s="7" t="s">
        <v>33</v>
      </c>
      <c r="D595" s="10">
        <v>3000</v>
      </c>
      <c r="E595" s="7" t="s">
        <v>69</v>
      </c>
      <c r="F595" s="7" t="s">
        <v>72</v>
      </c>
      <c r="G595" s="10">
        <v>8767451</v>
      </c>
      <c r="H595" s="32">
        <f>IF(F595="USD",VLOOKUP(A595,'FOREX CONV'!$A$2:$F$871,2,FALSE),IF(F595="GBP",VLOOKUP(A595,'FOREX CONV'!$A$2:$F$871,3,FALSE),IF(F595="EUR",VLOOKUP(A595,'FOREX CONV'!$A$2:$F$871,4,FALSE),IF(F595="YEN",VLOOKUP(A595,'FOREX CONV'!$A$2:$F$871,5,FALSE),1))))</f>
        <v>1</v>
      </c>
      <c r="I595" s="33">
        <f t="shared" si="9"/>
        <v>8767451</v>
      </c>
      <c r="J595" t="str">
        <f>VLOOKUP(C595,'REGION CLASSIFICATION'!$A$2:$B$67,2,FALSE)</f>
        <v>INDIA</v>
      </c>
    </row>
    <row r="596" spans="1:10" ht="15" customHeight="1" x14ac:dyDescent="0.35">
      <c r="A596" s="13">
        <v>41581</v>
      </c>
      <c r="B596" s="2" t="s">
        <v>15</v>
      </c>
      <c r="C596" s="7" t="s">
        <v>33</v>
      </c>
      <c r="D596" s="10">
        <v>3000</v>
      </c>
      <c r="E596" s="7" t="s">
        <v>69</v>
      </c>
      <c r="F596" s="7" t="s">
        <v>72</v>
      </c>
      <c r="G596" s="10">
        <v>8767451</v>
      </c>
      <c r="H596" s="32">
        <f>IF(F596="USD",VLOOKUP(A596,'FOREX CONV'!$A$2:$F$871,2,FALSE),IF(F596="GBP",VLOOKUP(A596,'FOREX CONV'!$A$2:$F$871,3,FALSE),IF(F596="EUR",VLOOKUP(A596,'FOREX CONV'!$A$2:$F$871,4,FALSE),IF(F596="YEN",VLOOKUP(A596,'FOREX CONV'!$A$2:$F$871,5,FALSE),1))))</f>
        <v>1</v>
      </c>
      <c r="I596" s="33">
        <f t="shared" si="9"/>
        <v>8767451</v>
      </c>
      <c r="J596" t="str">
        <f>VLOOKUP(C596,'REGION CLASSIFICATION'!$A$2:$B$67,2,FALSE)</f>
        <v>INDIA</v>
      </c>
    </row>
    <row r="597" spans="1:10" ht="15" customHeight="1" x14ac:dyDescent="0.35">
      <c r="A597" s="13">
        <v>42007</v>
      </c>
      <c r="B597" s="2" t="s">
        <v>15</v>
      </c>
      <c r="C597" s="7" t="s">
        <v>33</v>
      </c>
      <c r="D597" s="10">
        <v>3700</v>
      </c>
      <c r="E597" s="7" t="s">
        <v>9</v>
      </c>
      <c r="F597" s="7" t="s">
        <v>34</v>
      </c>
      <c r="G597" s="10">
        <v>9282946</v>
      </c>
      <c r="H597" s="32">
        <f>IF(F597="USD",VLOOKUP(A597,'FOREX CONV'!$A$2:$F$871,2,FALSE),IF(F597="GBP",VLOOKUP(A597,'FOREX CONV'!$A$2:$F$871,3,FALSE),IF(F597="EUR",VLOOKUP(A597,'FOREX CONV'!$A$2:$F$871,4,FALSE),IF(F597="YEN",VLOOKUP(A597,'FOREX CONV'!$A$2:$F$871,5,FALSE),1))))</f>
        <v>1</v>
      </c>
      <c r="I597" s="33">
        <f t="shared" si="9"/>
        <v>9282946</v>
      </c>
      <c r="J597" t="str">
        <f>VLOOKUP(C597,'REGION CLASSIFICATION'!$A$2:$B$67,2,FALSE)</f>
        <v>INDIA</v>
      </c>
    </row>
    <row r="598" spans="1:10" ht="15" customHeight="1" x14ac:dyDescent="0.35">
      <c r="A598" s="13">
        <v>41793</v>
      </c>
      <c r="B598" s="2" t="s">
        <v>15</v>
      </c>
      <c r="C598" s="7" t="s">
        <v>33</v>
      </c>
      <c r="D598" s="10">
        <v>3700</v>
      </c>
      <c r="E598" s="7" t="s">
        <v>69</v>
      </c>
      <c r="F598" s="7" t="s">
        <v>72</v>
      </c>
      <c r="G598" s="10">
        <v>9430169</v>
      </c>
      <c r="H598" s="32">
        <f>IF(F598="USD",VLOOKUP(A598,'FOREX CONV'!$A$2:$F$871,2,FALSE),IF(F598="GBP",VLOOKUP(A598,'FOREX CONV'!$A$2:$F$871,3,FALSE),IF(F598="EUR",VLOOKUP(A598,'FOREX CONV'!$A$2:$F$871,4,FALSE),IF(F598="YEN",VLOOKUP(A598,'FOREX CONV'!$A$2:$F$871,5,FALSE),1))))</f>
        <v>1</v>
      </c>
      <c r="I598" s="33">
        <f t="shared" si="9"/>
        <v>9430169</v>
      </c>
      <c r="J598" t="str">
        <f>VLOOKUP(C598,'REGION CLASSIFICATION'!$A$2:$B$67,2,FALSE)</f>
        <v>INDIA</v>
      </c>
    </row>
    <row r="599" spans="1:10" ht="15" customHeight="1" x14ac:dyDescent="0.35">
      <c r="A599" s="13">
        <v>41580</v>
      </c>
      <c r="B599" s="2" t="s">
        <v>15</v>
      </c>
      <c r="C599" s="7" t="s">
        <v>33</v>
      </c>
      <c r="D599" s="10">
        <v>4000</v>
      </c>
      <c r="E599" s="7" t="s">
        <v>69</v>
      </c>
      <c r="F599" s="7" t="s">
        <v>72</v>
      </c>
      <c r="G599" s="10">
        <v>10159200</v>
      </c>
      <c r="H599" s="32">
        <f>IF(F599="USD",VLOOKUP(A599,'FOREX CONV'!$A$2:$F$871,2,FALSE),IF(F599="GBP",VLOOKUP(A599,'FOREX CONV'!$A$2:$F$871,3,FALSE),IF(F599="EUR",VLOOKUP(A599,'FOREX CONV'!$A$2:$F$871,4,FALSE),IF(F599="YEN",VLOOKUP(A599,'FOREX CONV'!$A$2:$F$871,5,FALSE),1))))</f>
        <v>1</v>
      </c>
      <c r="I599" s="33">
        <f t="shared" si="9"/>
        <v>10159200</v>
      </c>
      <c r="J599" t="str">
        <f>VLOOKUP(C599,'REGION CLASSIFICATION'!$A$2:$B$67,2,FALSE)</f>
        <v>INDIA</v>
      </c>
    </row>
    <row r="600" spans="1:10" ht="15" customHeight="1" x14ac:dyDescent="0.35">
      <c r="A600" s="13">
        <v>41989</v>
      </c>
      <c r="B600" s="2" t="s">
        <v>15</v>
      </c>
      <c r="C600" s="7" t="s">
        <v>33</v>
      </c>
      <c r="D600" s="8">
        <v>4000</v>
      </c>
      <c r="E600" s="7" t="s">
        <v>9</v>
      </c>
      <c r="F600" s="7" t="s">
        <v>34</v>
      </c>
      <c r="G600" s="9">
        <v>10159200</v>
      </c>
      <c r="H600" s="32">
        <f>IF(F600="USD",VLOOKUP(A600,'FOREX CONV'!$A$2:$F$871,2,FALSE),IF(F600="GBP",VLOOKUP(A600,'FOREX CONV'!$A$2:$F$871,3,FALSE),IF(F600="EUR",VLOOKUP(A600,'FOREX CONV'!$A$2:$F$871,4,FALSE),IF(F600="YEN",VLOOKUP(A600,'FOREX CONV'!$A$2:$F$871,5,FALSE),1))))</f>
        <v>1</v>
      </c>
      <c r="I600" s="33">
        <f t="shared" si="9"/>
        <v>10159200</v>
      </c>
      <c r="J600" t="str">
        <f>VLOOKUP(C600,'REGION CLASSIFICATION'!$A$2:$B$67,2,FALSE)</f>
        <v>INDIA</v>
      </c>
    </row>
    <row r="601" spans="1:10" ht="15" customHeight="1" x14ac:dyDescent="0.35">
      <c r="A601" s="13">
        <v>41999</v>
      </c>
      <c r="B601" s="2" t="s">
        <v>15</v>
      </c>
      <c r="C601" s="7" t="s">
        <v>33</v>
      </c>
      <c r="D601" s="8">
        <v>4000</v>
      </c>
      <c r="E601" s="7" t="s">
        <v>9</v>
      </c>
      <c r="F601" s="7" t="s">
        <v>34</v>
      </c>
      <c r="G601" s="9">
        <v>10159200</v>
      </c>
      <c r="H601" s="32">
        <f>IF(F601="USD",VLOOKUP(A601,'FOREX CONV'!$A$2:$F$871,2,FALSE),IF(F601="GBP",VLOOKUP(A601,'FOREX CONV'!$A$2:$F$871,3,FALSE),IF(F601="EUR",VLOOKUP(A601,'FOREX CONV'!$A$2:$F$871,4,FALSE),IF(F601="YEN",VLOOKUP(A601,'FOREX CONV'!$A$2:$F$871,5,FALSE),1))))</f>
        <v>1</v>
      </c>
      <c r="I601" s="33">
        <f t="shared" si="9"/>
        <v>10159200</v>
      </c>
      <c r="J601" t="str">
        <f>VLOOKUP(C601,'REGION CLASSIFICATION'!$A$2:$B$67,2,FALSE)</f>
        <v>INDIA</v>
      </c>
    </row>
    <row r="602" spans="1:10" ht="15" customHeight="1" x14ac:dyDescent="0.35">
      <c r="A602" s="13">
        <v>41793</v>
      </c>
      <c r="B602" s="2" t="s">
        <v>15</v>
      </c>
      <c r="C602" s="7" t="s">
        <v>33</v>
      </c>
      <c r="D602" s="10">
        <v>4000</v>
      </c>
      <c r="E602" s="7" t="s">
        <v>69</v>
      </c>
      <c r="F602" s="7" t="s">
        <v>72</v>
      </c>
      <c r="G602" s="10">
        <v>10194778</v>
      </c>
      <c r="H602" s="32">
        <f>IF(F602="USD",VLOOKUP(A602,'FOREX CONV'!$A$2:$F$871,2,FALSE),IF(F602="GBP",VLOOKUP(A602,'FOREX CONV'!$A$2:$F$871,3,FALSE),IF(F602="EUR",VLOOKUP(A602,'FOREX CONV'!$A$2:$F$871,4,FALSE),IF(F602="YEN",VLOOKUP(A602,'FOREX CONV'!$A$2:$F$871,5,FALSE),1))))</f>
        <v>1</v>
      </c>
      <c r="I602" s="33">
        <f t="shared" si="9"/>
        <v>10194778</v>
      </c>
      <c r="J602" t="str">
        <f>VLOOKUP(C602,'REGION CLASSIFICATION'!$A$2:$B$67,2,FALSE)</f>
        <v>INDIA</v>
      </c>
    </row>
    <row r="603" spans="1:10" ht="15" customHeight="1" x14ac:dyDescent="0.35">
      <c r="A603" s="13">
        <v>41793</v>
      </c>
      <c r="B603" s="2" t="s">
        <v>15</v>
      </c>
      <c r="C603" s="7" t="s">
        <v>33</v>
      </c>
      <c r="D603" s="10">
        <v>4000</v>
      </c>
      <c r="E603" s="7" t="s">
        <v>69</v>
      </c>
      <c r="F603" s="7" t="s">
        <v>72</v>
      </c>
      <c r="G603" s="10">
        <v>10194778</v>
      </c>
      <c r="H603" s="32">
        <f>IF(F603="USD",VLOOKUP(A603,'FOREX CONV'!$A$2:$F$871,2,FALSE),IF(F603="GBP",VLOOKUP(A603,'FOREX CONV'!$A$2:$F$871,3,FALSE),IF(F603="EUR",VLOOKUP(A603,'FOREX CONV'!$A$2:$F$871,4,FALSE),IF(F603="YEN",VLOOKUP(A603,'FOREX CONV'!$A$2:$F$871,5,FALSE),1))))</f>
        <v>1</v>
      </c>
      <c r="I603" s="33">
        <f t="shared" si="9"/>
        <v>10194778</v>
      </c>
      <c r="J603" t="str">
        <f>VLOOKUP(C603,'REGION CLASSIFICATION'!$A$2:$B$67,2,FALSE)</f>
        <v>INDIA</v>
      </c>
    </row>
    <row r="604" spans="1:10" ht="15" customHeight="1" x14ac:dyDescent="0.35">
      <c r="A604" s="13">
        <v>41823</v>
      </c>
      <c r="B604" s="2" t="s">
        <v>15</v>
      </c>
      <c r="C604" s="7" t="s">
        <v>33</v>
      </c>
      <c r="D604" s="10">
        <v>4000</v>
      </c>
      <c r="E604" s="7" t="s">
        <v>69</v>
      </c>
      <c r="F604" s="7" t="s">
        <v>72</v>
      </c>
      <c r="G604" s="10">
        <v>10194778</v>
      </c>
      <c r="H604" s="32">
        <f>IF(F604="USD",VLOOKUP(A604,'FOREX CONV'!$A$2:$F$871,2,FALSE),IF(F604="GBP",VLOOKUP(A604,'FOREX CONV'!$A$2:$F$871,3,FALSE),IF(F604="EUR",VLOOKUP(A604,'FOREX CONV'!$A$2:$F$871,4,FALSE),IF(F604="YEN",VLOOKUP(A604,'FOREX CONV'!$A$2:$F$871,5,FALSE),1))))</f>
        <v>1</v>
      </c>
      <c r="I604" s="33">
        <f t="shared" si="9"/>
        <v>10194778</v>
      </c>
      <c r="J604" t="str">
        <f>VLOOKUP(C604,'REGION CLASSIFICATION'!$A$2:$B$67,2,FALSE)</f>
        <v>INDIA</v>
      </c>
    </row>
    <row r="605" spans="1:10" ht="15" customHeight="1" x14ac:dyDescent="0.35">
      <c r="A605" s="13">
        <v>41792</v>
      </c>
      <c r="B605" s="2" t="s">
        <v>15</v>
      </c>
      <c r="C605" s="7" t="s">
        <v>33</v>
      </c>
      <c r="D605" s="10">
        <v>4000</v>
      </c>
      <c r="E605" s="7" t="s">
        <v>69</v>
      </c>
      <c r="F605" s="7" t="s">
        <v>72</v>
      </c>
      <c r="G605" s="10">
        <v>10326480</v>
      </c>
      <c r="H605" s="32">
        <f>IF(F605="USD",VLOOKUP(A605,'FOREX CONV'!$A$2:$F$871,2,FALSE),IF(F605="GBP",VLOOKUP(A605,'FOREX CONV'!$A$2:$F$871,3,FALSE),IF(F605="EUR",VLOOKUP(A605,'FOREX CONV'!$A$2:$F$871,4,FALSE),IF(F605="YEN",VLOOKUP(A605,'FOREX CONV'!$A$2:$F$871,5,FALSE),1))))</f>
        <v>1</v>
      </c>
      <c r="I605" s="33">
        <f t="shared" si="9"/>
        <v>10326480</v>
      </c>
      <c r="J605" t="str">
        <f>VLOOKUP(C605,'REGION CLASSIFICATION'!$A$2:$B$67,2,FALSE)</f>
        <v>INDIA</v>
      </c>
    </row>
    <row r="606" spans="1:10" ht="15" customHeight="1" x14ac:dyDescent="0.35">
      <c r="A606" s="13">
        <v>42094</v>
      </c>
      <c r="B606" s="2" t="s">
        <v>15</v>
      </c>
      <c r="C606" s="7" t="s">
        <v>33</v>
      </c>
      <c r="D606" s="8">
        <v>4000</v>
      </c>
      <c r="E606" s="7" t="s">
        <v>9</v>
      </c>
      <c r="F606" s="7" t="s">
        <v>34</v>
      </c>
      <c r="G606" s="9">
        <v>10392862</v>
      </c>
      <c r="H606" s="32">
        <f>IF(F606="USD",VLOOKUP(A606,'FOREX CONV'!$A$2:$F$871,2,FALSE),IF(F606="GBP",VLOOKUP(A606,'FOREX CONV'!$A$2:$F$871,3,FALSE),IF(F606="EUR",VLOOKUP(A606,'FOREX CONV'!$A$2:$F$871,4,FALSE),IF(F606="YEN",VLOOKUP(A606,'FOREX CONV'!$A$2:$F$871,5,FALSE),1))))</f>
        <v>1</v>
      </c>
      <c r="I606" s="33">
        <f t="shared" si="9"/>
        <v>10392862</v>
      </c>
      <c r="J606" t="str">
        <f>VLOOKUP(C606,'REGION CLASSIFICATION'!$A$2:$B$67,2,FALSE)</f>
        <v>INDIA</v>
      </c>
    </row>
    <row r="607" spans="1:10" ht="15" customHeight="1" x14ac:dyDescent="0.35">
      <c r="A607" s="13">
        <v>41885</v>
      </c>
      <c r="B607" s="2" t="s">
        <v>15</v>
      </c>
      <c r="C607" s="7" t="s">
        <v>33</v>
      </c>
      <c r="D607" s="10">
        <v>4000</v>
      </c>
      <c r="E607" s="7" t="s">
        <v>69</v>
      </c>
      <c r="F607" s="7" t="s">
        <v>72</v>
      </c>
      <c r="G607" s="10">
        <v>10701600</v>
      </c>
      <c r="H607" s="32">
        <f>IF(F607="USD",VLOOKUP(A607,'FOREX CONV'!$A$2:$F$871,2,FALSE),IF(F607="GBP",VLOOKUP(A607,'FOREX CONV'!$A$2:$F$871,3,FALSE),IF(F607="EUR",VLOOKUP(A607,'FOREX CONV'!$A$2:$F$871,4,FALSE),IF(F607="YEN",VLOOKUP(A607,'FOREX CONV'!$A$2:$F$871,5,FALSE),1))))</f>
        <v>1</v>
      </c>
      <c r="I607" s="33">
        <f t="shared" si="9"/>
        <v>10701600</v>
      </c>
      <c r="J607" t="str">
        <f>VLOOKUP(C607,'REGION CLASSIFICATION'!$A$2:$B$67,2,FALSE)</f>
        <v>INDIA</v>
      </c>
    </row>
    <row r="608" spans="1:10" ht="15" customHeight="1" x14ac:dyDescent="0.35">
      <c r="A608" s="13">
        <v>41793</v>
      </c>
      <c r="B608" s="2" t="s">
        <v>15</v>
      </c>
      <c r="C608" s="7" t="s">
        <v>33</v>
      </c>
      <c r="D608" s="10">
        <v>4300</v>
      </c>
      <c r="E608" s="7" t="s">
        <v>69</v>
      </c>
      <c r="F608" s="7" t="s">
        <v>72</v>
      </c>
      <c r="G608" s="10">
        <v>10959386</v>
      </c>
      <c r="H608" s="32">
        <f>IF(F608="USD",VLOOKUP(A608,'FOREX CONV'!$A$2:$F$871,2,FALSE),IF(F608="GBP",VLOOKUP(A608,'FOREX CONV'!$A$2:$F$871,3,FALSE),IF(F608="EUR",VLOOKUP(A608,'FOREX CONV'!$A$2:$F$871,4,FALSE),IF(F608="YEN",VLOOKUP(A608,'FOREX CONV'!$A$2:$F$871,5,FALSE),1))))</f>
        <v>1</v>
      </c>
      <c r="I608" s="33">
        <f t="shared" si="9"/>
        <v>10959386</v>
      </c>
      <c r="J608" t="str">
        <f>VLOOKUP(C608,'REGION CLASSIFICATION'!$A$2:$B$67,2,FALSE)</f>
        <v>INDIA</v>
      </c>
    </row>
    <row r="609" spans="1:10" ht="15" customHeight="1" x14ac:dyDescent="0.35">
      <c r="A609" s="13">
        <v>41793</v>
      </c>
      <c r="B609" s="2" t="s">
        <v>15</v>
      </c>
      <c r="C609" s="7" t="s">
        <v>33</v>
      </c>
      <c r="D609" s="10">
        <v>4000</v>
      </c>
      <c r="E609" s="7" t="s">
        <v>69</v>
      </c>
      <c r="F609" s="7" t="s">
        <v>72</v>
      </c>
      <c r="G609" s="10">
        <v>10966032</v>
      </c>
      <c r="H609" s="32">
        <f>IF(F609="USD",VLOOKUP(A609,'FOREX CONV'!$A$2:$F$871,2,FALSE),IF(F609="GBP",VLOOKUP(A609,'FOREX CONV'!$A$2:$F$871,3,FALSE),IF(F609="EUR",VLOOKUP(A609,'FOREX CONV'!$A$2:$F$871,4,FALSE),IF(F609="YEN",VLOOKUP(A609,'FOREX CONV'!$A$2:$F$871,5,FALSE),1))))</f>
        <v>1</v>
      </c>
      <c r="I609" s="33">
        <f t="shared" si="9"/>
        <v>10966032</v>
      </c>
      <c r="J609" t="str">
        <f>VLOOKUP(C609,'REGION CLASSIFICATION'!$A$2:$B$67,2,FALSE)</f>
        <v>INDIA</v>
      </c>
    </row>
    <row r="610" spans="1:10" ht="15" customHeight="1" x14ac:dyDescent="0.35">
      <c r="A610" s="13">
        <v>42093</v>
      </c>
      <c r="B610" s="2" t="s">
        <v>15</v>
      </c>
      <c r="C610" s="7" t="s">
        <v>33</v>
      </c>
      <c r="D610" s="8">
        <v>3750</v>
      </c>
      <c r="E610" s="7" t="s">
        <v>9</v>
      </c>
      <c r="F610" s="7" t="s">
        <v>34</v>
      </c>
      <c r="G610" s="9">
        <v>11188125</v>
      </c>
      <c r="H610" s="32">
        <f>IF(F610="USD",VLOOKUP(A610,'FOREX CONV'!$A$2:$F$871,2,FALSE),IF(F610="GBP",VLOOKUP(A610,'FOREX CONV'!$A$2:$F$871,3,FALSE),IF(F610="EUR",VLOOKUP(A610,'FOREX CONV'!$A$2:$F$871,4,FALSE),IF(F610="YEN",VLOOKUP(A610,'FOREX CONV'!$A$2:$F$871,5,FALSE),1))))</f>
        <v>1</v>
      </c>
      <c r="I610" s="33">
        <f t="shared" si="9"/>
        <v>11188125</v>
      </c>
      <c r="J610" t="str">
        <f>VLOOKUP(C610,'REGION CLASSIFICATION'!$A$2:$B$67,2,FALSE)</f>
        <v>INDIA</v>
      </c>
    </row>
    <row r="611" spans="1:10" ht="15" customHeight="1" x14ac:dyDescent="0.35">
      <c r="A611" s="13">
        <v>41581</v>
      </c>
      <c r="B611" s="2" t="s">
        <v>25</v>
      </c>
      <c r="C611" s="7" t="s">
        <v>33</v>
      </c>
      <c r="D611" s="7">
        <v>500</v>
      </c>
      <c r="E611" s="7" t="s">
        <v>69</v>
      </c>
      <c r="F611" s="7" t="s">
        <v>72</v>
      </c>
      <c r="G611" s="10">
        <v>11458613</v>
      </c>
      <c r="H611" s="32">
        <f>IF(F611="USD",VLOOKUP(A611,'FOREX CONV'!$A$2:$F$871,2,FALSE),IF(F611="GBP",VLOOKUP(A611,'FOREX CONV'!$A$2:$F$871,3,FALSE),IF(F611="EUR",VLOOKUP(A611,'FOREX CONV'!$A$2:$F$871,4,FALSE),IF(F611="YEN",VLOOKUP(A611,'FOREX CONV'!$A$2:$F$871,5,FALSE),1))))</f>
        <v>1</v>
      </c>
      <c r="I611" s="33">
        <f t="shared" si="9"/>
        <v>11458613</v>
      </c>
      <c r="J611" t="str">
        <f>VLOOKUP(C611,'REGION CLASSIFICATION'!$A$2:$B$67,2,FALSE)</f>
        <v>INDIA</v>
      </c>
    </row>
    <row r="612" spans="1:10" ht="15" customHeight="1" x14ac:dyDescent="0.35">
      <c r="A612" s="13">
        <v>42005</v>
      </c>
      <c r="B612" s="2" t="s">
        <v>15</v>
      </c>
      <c r="C612" s="7" t="s">
        <v>33</v>
      </c>
      <c r="D612" s="10">
        <v>5000</v>
      </c>
      <c r="E612" s="7" t="s">
        <v>9</v>
      </c>
      <c r="F612" s="7" t="s">
        <v>34</v>
      </c>
      <c r="G612" s="10">
        <v>12500000</v>
      </c>
      <c r="H612" s="32">
        <f>IF(F612="USD",VLOOKUP(A612,'FOREX CONV'!$A$2:$F$871,2,FALSE),IF(F612="GBP",VLOOKUP(A612,'FOREX CONV'!$A$2:$F$871,3,FALSE),IF(F612="EUR",VLOOKUP(A612,'FOREX CONV'!$A$2:$F$871,4,FALSE),IF(F612="YEN",VLOOKUP(A612,'FOREX CONV'!$A$2:$F$871,5,FALSE),1))))</f>
        <v>1</v>
      </c>
      <c r="I612" s="33">
        <f t="shared" si="9"/>
        <v>12500000</v>
      </c>
      <c r="J612" t="str">
        <f>VLOOKUP(C612,'REGION CLASSIFICATION'!$A$2:$B$67,2,FALSE)</f>
        <v>INDIA</v>
      </c>
    </row>
    <row r="613" spans="1:10" ht="15" customHeight="1" x14ac:dyDescent="0.35">
      <c r="A613" s="13">
        <v>42004</v>
      </c>
      <c r="B613" s="2" t="s">
        <v>15</v>
      </c>
      <c r="C613" s="7" t="s">
        <v>33</v>
      </c>
      <c r="D613" s="8">
        <v>5000</v>
      </c>
      <c r="E613" s="7" t="s">
        <v>9</v>
      </c>
      <c r="F613" s="7" t="s">
        <v>34</v>
      </c>
      <c r="G613" s="9">
        <v>12544521</v>
      </c>
      <c r="H613" s="32">
        <f>IF(F613="USD",VLOOKUP(A613,'FOREX CONV'!$A$2:$F$871,2,FALSE),IF(F613="GBP",VLOOKUP(A613,'FOREX CONV'!$A$2:$F$871,3,FALSE),IF(F613="EUR",VLOOKUP(A613,'FOREX CONV'!$A$2:$F$871,4,FALSE),IF(F613="YEN",VLOOKUP(A613,'FOREX CONV'!$A$2:$F$871,5,FALSE),1))))</f>
        <v>1</v>
      </c>
      <c r="I613" s="33">
        <f t="shared" si="9"/>
        <v>12544521</v>
      </c>
      <c r="J613" t="str">
        <f>VLOOKUP(C613,'REGION CLASSIFICATION'!$A$2:$B$67,2,FALSE)</f>
        <v>INDIA</v>
      </c>
    </row>
    <row r="614" spans="1:10" ht="15" customHeight="1" x14ac:dyDescent="0.35">
      <c r="A614" s="13">
        <v>42007</v>
      </c>
      <c r="B614" s="2" t="s">
        <v>15</v>
      </c>
      <c r="C614" s="7" t="s">
        <v>33</v>
      </c>
      <c r="D614" s="10">
        <v>5000</v>
      </c>
      <c r="E614" s="7" t="s">
        <v>9</v>
      </c>
      <c r="F614" s="7" t="s">
        <v>34</v>
      </c>
      <c r="G614" s="10">
        <v>12544521</v>
      </c>
      <c r="H614" s="32">
        <f>IF(F614="USD",VLOOKUP(A614,'FOREX CONV'!$A$2:$F$871,2,FALSE),IF(F614="GBP",VLOOKUP(A614,'FOREX CONV'!$A$2:$F$871,3,FALSE),IF(F614="EUR",VLOOKUP(A614,'FOREX CONV'!$A$2:$F$871,4,FALSE),IF(F614="YEN",VLOOKUP(A614,'FOREX CONV'!$A$2:$F$871,5,FALSE),1))))</f>
        <v>1</v>
      </c>
      <c r="I614" s="33">
        <f t="shared" si="9"/>
        <v>12544521</v>
      </c>
      <c r="J614" t="str">
        <f>VLOOKUP(C614,'REGION CLASSIFICATION'!$A$2:$B$67,2,FALSE)</f>
        <v>INDIA</v>
      </c>
    </row>
    <row r="615" spans="1:10" ht="15" customHeight="1" x14ac:dyDescent="0.35">
      <c r="A615" s="13">
        <v>42087</v>
      </c>
      <c r="B615" s="2" t="s">
        <v>15</v>
      </c>
      <c r="C615" s="7" t="s">
        <v>33</v>
      </c>
      <c r="D615" s="8">
        <v>5000</v>
      </c>
      <c r="E615" s="7" t="s">
        <v>9</v>
      </c>
      <c r="F615" s="7" t="s">
        <v>34</v>
      </c>
      <c r="G615" s="9">
        <v>12948747</v>
      </c>
      <c r="H615" s="32">
        <f>IF(F615="USD",VLOOKUP(A615,'FOREX CONV'!$A$2:$F$871,2,FALSE),IF(F615="GBP",VLOOKUP(A615,'FOREX CONV'!$A$2:$F$871,3,FALSE),IF(F615="EUR",VLOOKUP(A615,'FOREX CONV'!$A$2:$F$871,4,FALSE),IF(F615="YEN",VLOOKUP(A615,'FOREX CONV'!$A$2:$F$871,5,FALSE),1))))</f>
        <v>1</v>
      </c>
      <c r="I615" s="33">
        <f t="shared" si="9"/>
        <v>12948747</v>
      </c>
      <c r="J615" t="str">
        <f>VLOOKUP(C615,'REGION CLASSIFICATION'!$A$2:$B$67,2,FALSE)</f>
        <v>INDIA</v>
      </c>
    </row>
    <row r="616" spans="1:10" ht="15" customHeight="1" x14ac:dyDescent="0.35">
      <c r="A616" s="13">
        <v>42094</v>
      </c>
      <c r="B616" s="2" t="s">
        <v>15</v>
      </c>
      <c r="C616" s="7" t="s">
        <v>33</v>
      </c>
      <c r="D616" s="8">
        <v>5000</v>
      </c>
      <c r="E616" s="7" t="s">
        <v>9</v>
      </c>
      <c r="F616" s="7" t="s">
        <v>34</v>
      </c>
      <c r="G616" s="9">
        <v>12991077</v>
      </c>
      <c r="H616" s="32">
        <f>IF(F616="USD",VLOOKUP(A616,'FOREX CONV'!$A$2:$F$871,2,FALSE),IF(F616="GBP",VLOOKUP(A616,'FOREX CONV'!$A$2:$F$871,3,FALSE),IF(F616="EUR",VLOOKUP(A616,'FOREX CONV'!$A$2:$F$871,4,FALSE),IF(F616="YEN",VLOOKUP(A616,'FOREX CONV'!$A$2:$F$871,5,FALSE),1))))</f>
        <v>1</v>
      </c>
      <c r="I616" s="33">
        <f t="shared" si="9"/>
        <v>12991077</v>
      </c>
      <c r="J616" t="str">
        <f>VLOOKUP(C616,'REGION CLASSIFICATION'!$A$2:$B$67,2,FALSE)</f>
        <v>INDIA</v>
      </c>
    </row>
    <row r="617" spans="1:10" ht="15" customHeight="1" x14ac:dyDescent="0.35">
      <c r="A617" s="13">
        <v>42004</v>
      </c>
      <c r="B617" s="2" t="s">
        <v>15</v>
      </c>
      <c r="C617" s="7" t="s">
        <v>33</v>
      </c>
      <c r="D617" s="8">
        <v>5000</v>
      </c>
      <c r="E617" s="7" t="s">
        <v>9</v>
      </c>
      <c r="F617" s="7" t="s">
        <v>34</v>
      </c>
      <c r="G617" s="9">
        <v>14612418</v>
      </c>
      <c r="H617" s="32">
        <f>IF(F617="USD",VLOOKUP(A617,'FOREX CONV'!$A$2:$F$871,2,FALSE),IF(F617="GBP",VLOOKUP(A617,'FOREX CONV'!$A$2:$F$871,3,FALSE),IF(F617="EUR",VLOOKUP(A617,'FOREX CONV'!$A$2:$F$871,4,FALSE),IF(F617="YEN",VLOOKUP(A617,'FOREX CONV'!$A$2:$F$871,5,FALSE),1))))</f>
        <v>1</v>
      </c>
      <c r="I617" s="33">
        <f t="shared" si="9"/>
        <v>14612418</v>
      </c>
      <c r="J617" t="str">
        <f>VLOOKUP(C617,'REGION CLASSIFICATION'!$A$2:$B$67,2,FALSE)</f>
        <v>INDIA</v>
      </c>
    </row>
    <row r="618" spans="1:10" ht="15" customHeight="1" x14ac:dyDescent="0.35">
      <c r="A618" s="13">
        <v>41793</v>
      </c>
      <c r="B618" s="2" t="s">
        <v>15</v>
      </c>
      <c r="C618" s="7" t="s">
        <v>33</v>
      </c>
      <c r="D618" s="10">
        <v>5700</v>
      </c>
      <c r="E618" s="7" t="s">
        <v>69</v>
      </c>
      <c r="F618" s="7" t="s">
        <v>72</v>
      </c>
      <c r="G618" s="10">
        <v>14715234</v>
      </c>
      <c r="H618" s="32">
        <f>IF(F618="USD",VLOOKUP(A618,'FOREX CONV'!$A$2:$F$871,2,FALSE),IF(F618="GBP",VLOOKUP(A618,'FOREX CONV'!$A$2:$F$871,3,FALSE),IF(F618="EUR",VLOOKUP(A618,'FOREX CONV'!$A$2:$F$871,4,FALSE),IF(F618="YEN",VLOOKUP(A618,'FOREX CONV'!$A$2:$F$871,5,FALSE),1))))</f>
        <v>1</v>
      </c>
      <c r="I618" s="33">
        <f t="shared" si="9"/>
        <v>14715234</v>
      </c>
      <c r="J618" t="str">
        <f>VLOOKUP(C618,'REGION CLASSIFICATION'!$A$2:$B$67,2,FALSE)</f>
        <v>INDIA</v>
      </c>
    </row>
    <row r="619" spans="1:10" ht="15" customHeight="1" x14ac:dyDescent="0.35">
      <c r="A619" s="13">
        <v>41973</v>
      </c>
      <c r="B619" s="2" t="s">
        <v>15</v>
      </c>
      <c r="C619" s="7" t="s">
        <v>33</v>
      </c>
      <c r="D619" s="8">
        <v>6000</v>
      </c>
      <c r="E619" s="7" t="s">
        <v>9</v>
      </c>
      <c r="F619" s="7" t="s">
        <v>34</v>
      </c>
      <c r="G619" s="9">
        <v>15238800</v>
      </c>
      <c r="H619" s="32">
        <f>IF(F619="USD",VLOOKUP(A619,'FOREX CONV'!$A$2:$F$871,2,FALSE),IF(F619="GBP",VLOOKUP(A619,'FOREX CONV'!$A$2:$F$871,3,FALSE),IF(F619="EUR",VLOOKUP(A619,'FOREX CONV'!$A$2:$F$871,4,FALSE),IF(F619="YEN",VLOOKUP(A619,'FOREX CONV'!$A$2:$F$871,5,FALSE),1))))</f>
        <v>1</v>
      </c>
      <c r="I619" s="33">
        <f t="shared" si="9"/>
        <v>15238800</v>
      </c>
      <c r="J619" t="str">
        <f>VLOOKUP(C619,'REGION CLASSIFICATION'!$A$2:$B$67,2,FALSE)</f>
        <v>INDIA</v>
      </c>
    </row>
    <row r="620" spans="1:10" ht="15" customHeight="1" x14ac:dyDescent="0.35">
      <c r="A620" s="13">
        <v>41822</v>
      </c>
      <c r="B620" s="2" t="s">
        <v>15</v>
      </c>
      <c r="C620" s="7" t="s">
        <v>33</v>
      </c>
      <c r="D620" s="10">
        <v>6000</v>
      </c>
      <c r="E620" s="7" t="s">
        <v>69</v>
      </c>
      <c r="F620" s="7" t="s">
        <v>72</v>
      </c>
      <c r="G620" s="10">
        <v>15292166</v>
      </c>
      <c r="H620" s="32">
        <f>IF(F620="USD",VLOOKUP(A620,'FOREX CONV'!$A$2:$F$871,2,FALSE),IF(F620="GBP",VLOOKUP(A620,'FOREX CONV'!$A$2:$F$871,3,FALSE),IF(F620="EUR",VLOOKUP(A620,'FOREX CONV'!$A$2:$F$871,4,FALSE),IF(F620="YEN",VLOOKUP(A620,'FOREX CONV'!$A$2:$F$871,5,FALSE),1))))</f>
        <v>1</v>
      </c>
      <c r="I620" s="33">
        <f t="shared" si="9"/>
        <v>15292166</v>
      </c>
      <c r="J620" t="str">
        <f>VLOOKUP(C620,'REGION CLASSIFICATION'!$A$2:$B$67,2,FALSE)</f>
        <v>INDIA</v>
      </c>
    </row>
    <row r="621" spans="1:10" ht="15" customHeight="1" x14ac:dyDescent="0.35">
      <c r="A621" s="13">
        <v>41973</v>
      </c>
      <c r="B621" s="2" t="s">
        <v>15</v>
      </c>
      <c r="C621" s="7" t="s">
        <v>33</v>
      </c>
      <c r="D621" s="8">
        <v>6942</v>
      </c>
      <c r="E621" s="7" t="s">
        <v>9</v>
      </c>
      <c r="F621" s="7" t="s">
        <v>34</v>
      </c>
      <c r="G621" s="9">
        <v>20287881</v>
      </c>
      <c r="H621" s="32">
        <f>IF(F621="USD",VLOOKUP(A621,'FOREX CONV'!$A$2:$F$871,2,FALSE),IF(F621="GBP",VLOOKUP(A621,'FOREX CONV'!$A$2:$F$871,3,FALSE),IF(F621="EUR",VLOOKUP(A621,'FOREX CONV'!$A$2:$F$871,4,FALSE),IF(F621="YEN",VLOOKUP(A621,'FOREX CONV'!$A$2:$F$871,5,FALSE),1))))</f>
        <v>1</v>
      </c>
      <c r="I621" s="33">
        <f t="shared" si="9"/>
        <v>20287881</v>
      </c>
      <c r="J621" t="str">
        <f>VLOOKUP(C621,'REGION CLASSIFICATION'!$A$2:$B$67,2,FALSE)</f>
        <v>INDIA</v>
      </c>
    </row>
    <row r="622" spans="1:10" ht="15" x14ac:dyDescent="0.35">
      <c r="A622" s="13">
        <v>41836</v>
      </c>
      <c r="B622" s="2" t="s">
        <v>15</v>
      </c>
      <c r="C622" s="7" t="s">
        <v>18</v>
      </c>
      <c r="D622" s="8">
        <v>300</v>
      </c>
      <c r="E622" s="7" t="s">
        <v>9</v>
      </c>
      <c r="F622" t="s">
        <v>10</v>
      </c>
      <c r="G622" s="9">
        <v>15000</v>
      </c>
      <c r="H622" s="32">
        <f>IF(F622="USD",VLOOKUP(A622,'FOREX CONV'!$A$2:$F$871,2,FALSE),IF(F622="GBP",VLOOKUP(A622,'FOREX CONV'!$A$2:$F$871,3,FALSE),IF(F622="EUR",VLOOKUP(A622,'FOREX CONV'!$A$2:$F$871,4,FALSE),IF(F622="YEN",VLOOKUP(A622,'FOREX CONV'!$A$2:$F$871,5,FALSE),1))))</f>
        <v>60.190300000000001</v>
      </c>
      <c r="I622" s="33">
        <f t="shared" si="9"/>
        <v>902854.5</v>
      </c>
      <c r="J622" t="str">
        <f>VLOOKUP(C622,'REGION CLASSIFICATION'!$A$2:$B$67,2,FALSE)</f>
        <v>EU</v>
      </c>
    </row>
    <row r="623" spans="1:10" ht="15" x14ac:dyDescent="0.35">
      <c r="A623" s="13">
        <v>42026</v>
      </c>
      <c r="B623" s="2" t="s">
        <v>15</v>
      </c>
      <c r="C623" s="7" t="s">
        <v>54</v>
      </c>
      <c r="D623" s="8">
        <v>300</v>
      </c>
      <c r="E623" s="7" t="s">
        <v>9</v>
      </c>
      <c r="F623" t="s">
        <v>10</v>
      </c>
      <c r="G623" s="9">
        <v>15000</v>
      </c>
      <c r="H623" s="32">
        <f>IF(F623="USD",VLOOKUP(A623,'FOREX CONV'!$A$2:$F$871,2,FALSE),IF(F623="GBP",VLOOKUP(A623,'FOREX CONV'!$A$2:$F$871,3,FALSE),IF(F623="EUR",VLOOKUP(A623,'FOREX CONV'!$A$2:$F$871,4,FALSE),IF(F623="YEN",VLOOKUP(A623,'FOREX CONV'!$A$2:$F$871,5,FALSE),1))))</f>
        <v>61.691000000000003</v>
      </c>
      <c r="I623" s="33">
        <f t="shared" si="9"/>
        <v>925365</v>
      </c>
      <c r="J623" t="str">
        <f>VLOOKUP(C623,'REGION CLASSIFICATION'!$A$2:$B$67,2,FALSE)</f>
        <v>EU</v>
      </c>
    </row>
    <row r="624" spans="1:10" ht="15" x14ac:dyDescent="0.35">
      <c r="A624" s="13">
        <v>42035</v>
      </c>
      <c r="B624" s="2" t="s">
        <v>15</v>
      </c>
      <c r="C624" s="7" t="s">
        <v>61</v>
      </c>
      <c r="D624" s="8">
        <v>375</v>
      </c>
      <c r="E624" s="7" t="s">
        <v>9</v>
      </c>
      <c r="F624" t="s">
        <v>10</v>
      </c>
      <c r="G624" s="9">
        <v>15375</v>
      </c>
      <c r="H624" s="32">
        <f>IF(F624="USD",VLOOKUP(A624,'FOREX CONV'!$A$2:$F$871,2,FALSE),IF(F624="GBP",VLOOKUP(A624,'FOREX CONV'!$A$2:$F$871,3,FALSE),IF(F624="EUR",VLOOKUP(A624,'FOREX CONV'!$A$2:$F$871,4,FALSE),IF(F624="YEN",VLOOKUP(A624,'FOREX CONV'!$A$2:$F$871,5,FALSE),1))))</f>
        <v>61.7575</v>
      </c>
      <c r="I624" s="33">
        <f t="shared" si="9"/>
        <v>949521.5625</v>
      </c>
      <c r="J624" t="str">
        <f>VLOOKUP(C624,'REGION CLASSIFICATION'!$A$2:$B$67,2,FALSE)</f>
        <v>MENA</v>
      </c>
    </row>
    <row r="625" spans="1:10" ht="15" x14ac:dyDescent="0.35">
      <c r="A625" s="13">
        <v>41790</v>
      </c>
      <c r="B625" s="2" t="s">
        <v>15</v>
      </c>
      <c r="C625" s="7" t="s">
        <v>53</v>
      </c>
      <c r="D625" s="8">
        <v>280</v>
      </c>
      <c r="E625" s="7" t="s">
        <v>9</v>
      </c>
      <c r="F625" t="s">
        <v>10</v>
      </c>
      <c r="G625" s="9">
        <v>15400</v>
      </c>
      <c r="H625" s="32">
        <f>IF(F625="USD",VLOOKUP(A625,'FOREX CONV'!$A$2:$F$871,2,FALSE),IF(F625="GBP",VLOOKUP(A625,'FOREX CONV'!$A$2:$F$871,3,FALSE),IF(F625="EUR",VLOOKUP(A625,'FOREX CONV'!$A$2:$F$871,4,FALSE),IF(F625="YEN",VLOOKUP(A625,'FOREX CONV'!$A$2:$F$871,5,FALSE),1))))</f>
        <v>59.033499999999997</v>
      </c>
      <c r="I625" s="33">
        <f t="shared" si="9"/>
        <v>909115.89999999991</v>
      </c>
      <c r="J625" t="str">
        <f>VLOOKUP(C625,'REGION CLASSIFICATION'!$A$2:$B$67,2,FALSE)</f>
        <v>EU</v>
      </c>
    </row>
    <row r="626" spans="1:10" ht="15" x14ac:dyDescent="0.35">
      <c r="A626" s="13">
        <v>41901</v>
      </c>
      <c r="B626" s="2" t="s">
        <v>7</v>
      </c>
      <c r="C626" s="7" t="s">
        <v>37</v>
      </c>
      <c r="D626" s="8">
        <v>500</v>
      </c>
      <c r="E626" s="7" t="s">
        <v>9</v>
      </c>
      <c r="F626" t="s">
        <v>10</v>
      </c>
      <c r="G626" s="9">
        <v>16000</v>
      </c>
      <c r="H626" s="32">
        <f>IF(F626="USD",VLOOKUP(A626,'FOREX CONV'!$A$2:$F$871,2,FALSE),IF(F626="GBP",VLOOKUP(A626,'FOREX CONV'!$A$2:$F$871,3,FALSE),IF(F626="EUR",VLOOKUP(A626,'FOREX CONV'!$A$2:$F$871,4,FALSE),IF(F626="YEN",VLOOKUP(A626,'FOREX CONV'!$A$2:$F$871,5,FALSE),1))))</f>
        <v>60.805500000000002</v>
      </c>
      <c r="I626" s="33">
        <f t="shared" si="9"/>
        <v>972888</v>
      </c>
      <c r="J626" t="str">
        <f>VLOOKUP(C626,'REGION CLASSIFICATION'!$A$2:$B$67,2,FALSE)</f>
        <v>MENA</v>
      </c>
    </row>
    <row r="627" spans="1:10" ht="15" x14ac:dyDescent="0.35">
      <c r="A627" s="13">
        <v>41899</v>
      </c>
      <c r="B627" s="2" t="s">
        <v>7</v>
      </c>
      <c r="C627" s="7" t="s">
        <v>38</v>
      </c>
      <c r="D627" s="8">
        <v>500</v>
      </c>
      <c r="E627" s="7" t="s">
        <v>9</v>
      </c>
      <c r="F627" t="s">
        <v>10</v>
      </c>
      <c r="G627" s="9">
        <v>16000</v>
      </c>
      <c r="H627" s="32">
        <f>IF(F627="USD",VLOOKUP(A627,'FOREX CONV'!$A$2:$F$871,2,FALSE),IF(F627="GBP",VLOOKUP(A627,'FOREX CONV'!$A$2:$F$871,3,FALSE),IF(F627="EUR",VLOOKUP(A627,'FOREX CONV'!$A$2:$F$871,4,FALSE),IF(F627="YEN",VLOOKUP(A627,'FOREX CONV'!$A$2:$F$871,5,FALSE),1))))</f>
        <v>60.954000000000001</v>
      </c>
      <c r="I627" s="33">
        <f t="shared" si="9"/>
        <v>975264</v>
      </c>
      <c r="J627" t="str">
        <f>VLOOKUP(C627,'REGION CLASSIFICATION'!$A$2:$B$67,2,FALSE)</f>
        <v>MENA</v>
      </c>
    </row>
    <row r="628" spans="1:10" ht="15" x14ac:dyDescent="0.35">
      <c r="A628" s="13">
        <v>42034</v>
      </c>
      <c r="B628" s="2" t="s">
        <v>15</v>
      </c>
      <c r="C628" s="7" t="s">
        <v>55</v>
      </c>
      <c r="D628" s="8">
        <v>320</v>
      </c>
      <c r="E628" s="7" t="s">
        <v>9</v>
      </c>
      <c r="F628" t="s">
        <v>10</v>
      </c>
      <c r="G628" s="9">
        <v>16000</v>
      </c>
      <c r="H628" s="32">
        <f>IF(F628="USD",VLOOKUP(A628,'FOREX CONV'!$A$2:$F$871,2,FALSE),IF(F628="GBP",VLOOKUP(A628,'FOREX CONV'!$A$2:$F$871,3,FALSE),IF(F628="EUR",VLOOKUP(A628,'FOREX CONV'!$A$2:$F$871,4,FALSE),IF(F628="YEN",VLOOKUP(A628,'FOREX CONV'!$A$2:$F$871,5,FALSE),1))))</f>
        <v>61.7575</v>
      </c>
      <c r="I628" s="33">
        <f t="shared" si="9"/>
        <v>988120</v>
      </c>
      <c r="J628" t="str">
        <f>VLOOKUP(C628,'REGION CLASSIFICATION'!$A$2:$B$67,2,FALSE)</f>
        <v>EU</v>
      </c>
    </row>
    <row r="629" spans="1:10" ht="15" x14ac:dyDescent="0.35">
      <c r="A629" s="13">
        <v>41851</v>
      </c>
      <c r="B629" s="2" t="s">
        <v>25</v>
      </c>
      <c r="C629" s="7" t="s">
        <v>65</v>
      </c>
      <c r="D629" s="8">
        <v>143</v>
      </c>
      <c r="E629" s="7" t="s">
        <v>9</v>
      </c>
      <c r="F629" t="s">
        <v>10</v>
      </c>
      <c r="G629" s="9">
        <v>16087.5</v>
      </c>
      <c r="H629" s="32">
        <f>IF(F629="USD",VLOOKUP(A629,'FOREX CONV'!$A$2:$F$871,2,FALSE),IF(F629="GBP",VLOOKUP(A629,'FOREX CONV'!$A$2:$F$871,3,FALSE),IF(F629="EUR",VLOOKUP(A629,'FOREX CONV'!$A$2:$F$871,4,FALSE),IF(F629="YEN",VLOOKUP(A629,'FOREX CONV'!$A$2:$F$871,5,FALSE),1))))</f>
        <v>60.246000000000002</v>
      </c>
      <c r="I629" s="33">
        <f t="shared" si="9"/>
        <v>969207.52500000002</v>
      </c>
      <c r="J629" t="str">
        <f>VLOOKUP(C629,'REGION CLASSIFICATION'!$A$2:$B$67,2,FALSE)</f>
        <v>NORTH AMERICA</v>
      </c>
    </row>
    <row r="630" spans="1:10" ht="15" x14ac:dyDescent="0.35">
      <c r="A630" s="13">
        <v>41912</v>
      </c>
      <c r="B630" s="2" t="s">
        <v>7</v>
      </c>
      <c r="C630" s="7" t="s">
        <v>23</v>
      </c>
      <c r="D630" s="8">
        <v>500</v>
      </c>
      <c r="E630" s="7" t="s">
        <v>9</v>
      </c>
      <c r="F630" t="s">
        <v>10</v>
      </c>
      <c r="G630" s="9">
        <v>16500</v>
      </c>
      <c r="H630" s="32">
        <f>IF(F630="USD",VLOOKUP(A630,'FOREX CONV'!$A$2:$F$871,2,FALSE),IF(F630="GBP",VLOOKUP(A630,'FOREX CONV'!$A$2:$F$871,3,FALSE),IF(F630="EUR",VLOOKUP(A630,'FOREX CONV'!$A$2:$F$871,4,FALSE),IF(F630="YEN",VLOOKUP(A630,'FOREX CONV'!$A$2:$F$871,5,FALSE),1))))</f>
        <v>61.613500000000002</v>
      </c>
      <c r="I630" s="33">
        <f t="shared" si="9"/>
        <v>1016622.75</v>
      </c>
      <c r="J630" t="str">
        <f>VLOOKUP(C630,'REGION CLASSIFICATION'!$A$2:$B$67,2,FALSE)</f>
        <v>MENA</v>
      </c>
    </row>
    <row r="631" spans="1:10" ht="15" x14ac:dyDescent="0.35">
      <c r="A631" s="13">
        <v>41818</v>
      </c>
      <c r="B631" s="2" t="s">
        <v>7</v>
      </c>
      <c r="C631" s="7" t="s">
        <v>41</v>
      </c>
      <c r="D631" s="8">
        <v>400</v>
      </c>
      <c r="E631" s="7" t="s">
        <v>9</v>
      </c>
      <c r="F631" t="s">
        <v>10</v>
      </c>
      <c r="G631" s="9">
        <v>17200</v>
      </c>
      <c r="H631" s="32">
        <f>IF(F631="USD",VLOOKUP(A631,'FOREX CONV'!$A$2:$F$871,2,FALSE),IF(F631="GBP",VLOOKUP(A631,'FOREX CONV'!$A$2:$F$871,3,FALSE),IF(F631="EUR",VLOOKUP(A631,'FOREX CONV'!$A$2:$F$871,4,FALSE),IF(F631="YEN",VLOOKUP(A631,'FOREX CONV'!$A$2:$F$871,5,FALSE),1))))</f>
        <v>60.095799999999997</v>
      </c>
      <c r="I631" s="33">
        <f t="shared" si="9"/>
        <v>1033647.7599999999</v>
      </c>
      <c r="J631" t="str">
        <f>VLOOKUP(C631,'REGION CLASSIFICATION'!$A$2:$B$67,2,FALSE)</f>
        <v>EU</v>
      </c>
    </row>
    <row r="632" spans="1:10" ht="15" x14ac:dyDescent="0.35">
      <c r="A632" s="13">
        <v>41754</v>
      </c>
      <c r="B632" s="2" t="s">
        <v>11</v>
      </c>
      <c r="C632" s="7" t="s">
        <v>51</v>
      </c>
      <c r="D632" s="8">
        <v>50</v>
      </c>
      <c r="E632" s="7" t="s">
        <v>9</v>
      </c>
      <c r="F632" t="s">
        <v>10</v>
      </c>
      <c r="G632" s="9">
        <v>18062.5</v>
      </c>
      <c r="H632" s="32">
        <f>IF(F632="USD",VLOOKUP(A632,'FOREX CONV'!$A$2:$F$871,2,FALSE),IF(F632="GBP",VLOOKUP(A632,'FOREX CONV'!$A$2:$F$871,3,FALSE),IF(F632="EUR",VLOOKUP(A632,'FOREX CONV'!$A$2:$F$871,4,FALSE),IF(F632="YEN",VLOOKUP(A632,'FOREX CONV'!$A$2:$F$871,5,FALSE),1))))</f>
        <v>61.116300000000003</v>
      </c>
      <c r="I632" s="33">
        <f t="shared" si="9"/>
        <v>1103913.16875</v>
      </c>
      <c r="J632" t="str">
        <f>VLOOKUP(C632,'REGION CLASSIFICATION'!$A$2:$B$67,2,FALSE)</f>
        <v>EU</v>
      </c>
    </row>
    <row r="633" spans="1:10" ht="15" x14ac:dyDescent="0.35">
      <c r="A633" s="13">
        <v>41921</v>
      </c>
      <c r="B633" s="2" t="s">
        <v>15</v>
      </c>
      <c r="C633" s="7" t="s">
        <v>61</v>
      </c>
      <c r="D633" s="8">
        <v>500</v>
      </c>
      <c r="E633" s="7" t="s">
        <v>9</v>
      </c>
      <c r="F633" t="s">
        <v>10</v>
      </c>
      <c r="G633" s="9">
        <v>21000</v>
      </c>
      <c r="H633" s="32">
        <f>IF(F633="USD",VLOOKUP(A633,'FOREX CONV'!$A$2:$F$871,2,FALSE),IF(F633="GBP",VLOOKUP(A633,'FOREX CONV'!$A$2:$F$871,3,FALSE),IF(F633="EUR",VLOOKUP(A633,'FOREX CONV'!$A$2:$F$871,4,FALSE),IF(F633="YEN",VLOOKUP(A633,'FOREX CONV'!$A$2:$F$871,5,FALSE),1))))</f>
        <v>60.825600000000001</v>
      </c>
      <c r="I633" s="33">
        <f t="shared" si="9"/>
        <v>1277337.6000000001</v>
      </c>
      <c r="J633" t="str">
        <f>VLOOKUP(C633,'REGION CLASSIFICATION'!$A$2:$B$67,2,FALSE)</f>
        <v>MENA</v>
      </c>
    </row>
    <row r="634" spans="1:10" ht="15" x14ac:dyDescent="0.35">
      <c r="A634" s="13">
        <v>41921</v>
      </c>
      <c r="B634" s="2" t="s">
        <v>11</v>
      </c>
      <c r="C634" s="7" t="s">
        <v>51</v>
      </c>
      <c r="D634" s="8">
        <v>60</v>
      </c>
      <c r="E634" s="7" t="s">
        <v>9</v>
      </c>
      <c r="F634" t="s">
        <v>10</v>
      </c>
      <c r="G634" s="9">
        <v>21000</v>
      </c>
      <c r="H634" s="32">
        <f>IF(F634="USD",VLOOKUP(A634,'FOREX CONV'!$A$2:$F$871,2,FALSE),IF(F634="GBP",VLOOKUP(A634,'FOREX CONV'!$A$2:$F$871,3,FALSE),IF(F634="EUR",VLOOKUP(A634,'FOREX CONV'!$A$2:$F$871,4,FALSE),IF(F634="YEN",VLOOKUP(A634,'FOREX CONV'!$A$2:$F$871,5,FALSE),1))))</f>
        <v>60.825600000000001</v>
      </c>
      <c r="I634" s="33">
        <f t="shared" si="9"/>
        <v>1277337.6000000001</v>
      </c>
      <c r="J634" t="str">
        <f>VLOOKUP(C634,'REGION CLASSIFICATION'!$A$2:$B$67,2,FALSE)</f>
        <v>EU</v>
      </c>
    </row>
    <row r="635" spans="1:10" ht="15" x14ac:dyDescent="0.35">
      <c r="A635" s="13">
        <v>41908</v>
      </c>
      <c r="B635" s="2" t="s">
        <v>13</v>
      </c>
      <c r="C635" s="7" t="s">
        <v>56</v>
      </c>
      <c r="D635" s="8">
        <v>125</v>
      </c>
      <c r="E635" s="7" t="s">
        <v>9</v>
      </c>
      <c r="F635" t="s">
        <v>10</v>
      </c>
      <c r="G635" s="9">
        <v>21250</v>
      </c>
      <c r="H635" s="32">
        <f>IF(F635="USD",VLOOKUP(A635,'FOREX CONV'!$A$2:$F$871,2,FALSE),IF(F635="GBP",VLOOKUP(A635,'FOREX CONV'!$A$2:$F$871,3,FALSE),IF(F635="EUR",VLOOKUP(A635,'FOREX CONV'!$A$2:$F$871,4,FALSE),IF(F635="YEN",VLOOKUP(A635,'FOREX CONV'!$A$2:$F$871,5,FALSE),1))))</f>
        <v>61.572000000000003</v>
      </c>
      <c r="I635" s="33">
        <f t="shared" si="9"/>
        <v>1308405</v>
      </c>
      <c r="J635" t="str">
        <f>VLOOKUP(C635,'REGION CLASSIFICATION'!$A$2:$B$67,2,FALSE)</f>
        <v>MENA</v>
      </c>
    </row>
    <row r="636" spans="1:10" ht="15" x14ac:dyDescent="0.35">
      <c r="A636" s="13">
        <v>41912</v>
      </c>
      <c r="B636" s="2" t="s">
        <v>13</v>
      </c>
      <c r="C636" s="7" t="s">
        <v>56</v>
      </c>
      <c r="D636" s="8">
        <v>125</v>
      </c>
      <c r="E636" s="7" t="s">
        <v>9</v>
      </c>
      <c r="F636" t="s">
        <v>10</v>
      </c>
      <c r="G636" s="9">
        <v>21250</v>
      </c>
      <c r="H636" s="32">
        <f>IF(F636="USD",VLOOKUP(A636,'FOREX CONV'!$A$2:$F$871,2,FALSE),IF(F636="GBP",VLOOKUP(A636,'FOREX CONV'!$A$2:$F$871,3,FALSE),IF(F636="EUR",VLOOKUP(A636,'FOREX CONV'!$A$2:$F$871,4,FALSE),IF(F636="YEN",VLOOKUP(A636,'FOREX CONV'!$A$2:$F$871,5,FALSE),1))))</f>
        <v>61.613500000000002</v>
      </c>
      <c r="I636" s="33">
        <f t="shared" si="9"/>
        <v>1309286.875</v>
      </c>
      <c r="J636" t="str">
        <f>VLOOKUP(C636,'REGION CLASSIFICATION'!$A$2:$B$67,2,FALSE)</f>
        <v>MENA</v>
      </c>
    </row>
    <row r="637" spans="1:10" ht="15" x14ac:dyDescent="0.35">
      <c r="A637" s="13">
        <v>41759</v>
      </c>
      <c r="B637" s="2" t="s">
        <v>15</v>
      </c>
      <c r="C637" s="7" t="s">
        <v>56</v>
      </c>
      <c r="D637" s="8">
        <v>500</v>
      </c>
      <c r="E637" s="7" t="s">
        <v>9</v>
      </c>
      <c r="F637" t="s">
        <v>10</v>
      </c>
      <c r="G637" s="9">
        <v>21500</v>
      </c>
      <c r="H637" s="32">
        <f>IF(F637="USD",VLOOKUP(A637,'FOREX CONV'!$A$2:$F$871,2,FALSE),IF(F637="GBP",VLOOKUP(A637,'FOREX CONV'!$A$2:$F$871,3,FALSE),IF(F637="EUR",VLOOKUP(A637,'FOREX CONV'!$A$2:$F$871,4,FALSE),IF(F637="YEN",VLOOKUP(A637,'FOREX CONV'!$A$2:$F$871,5,FALSE),1))))</f>
        <v>60.337499999999999</v>
      </c>
      <c r="I637" s="33">
        <f t="shared" si="9"/>
        <v>1297256.25</v>
      </c>
      <c r="J637" t="str">
        <f>VLOOKUP(C637,'REGION CLASSIFICATION'!$A$2:$B$67,2,FALSE)</f>
        <v>MENA</v>
      </c>
    </row>
    <row r="638" spans="1:10" ht="15" x14ac:dyDescent="0.35">
      <c r="A638" s="13">
        <v>41807</v>
      </c>
      <c r="B638" s="2" t="s">
        <v>15</v>
      </c>
      <c r="C638" s="7" t="s">
        <v>56</v>
      </c>
      <c r="D638" s="8">
        <v>500</v>
      </c>
      <c r="E638" s="7" t="s">
        <v>9</v>
      </c>
      <c r="F638" t="s">
        <v>10</v>
      </c>
      <c r="G638" s="9">
        <v>21500</v>
      </c>
      <c r="H638" s="32">
        <f>IF(F638="USD",VLOOKUP(A638,'FOREX CONV'!$A$2:$F$871,2,FALSE),IF(F638="GBP",VLOOKUP(A638,'FOREX CONV'!$A$2:$F$871,3,FALSE),IF(F638="EUR",VLOOKUP(A638,'FOREX CONV'!$A$2:$F$871,4,FALSE),IF(F638="YEN",VLOOKUP(A638,'FOREX CONV'!$A$2:$F$871,5,FALSE),1))))</f>
        <v>60.368000000000002</v>
      </c>
      <c r="I638" s="33">
        <f t="shared" si="9"/>
        <v>1297912</v>
      </c>
      <c r="J638" t="str">
        <f>VLOOKUP(C638,'REGION CLASSIFICATION'!$A$2:$B$67,2,FALSE)</f>
        <v>MENA</v>
      </c>
    </row>
    <row r="639" spans="1:10" ht="15" x14ac:dyDescent="0.35">
      <c r="A639" s="13">
        <v>41906</v>
      </c>
      <c r="B639" s="2" t="s">
        <v>7</v>
      </c>
      <c r="C639" s="7" t="s">
        <v>8</v>
      </c>
      <c r="D639" s="8">
        <v>675</v>
      </c>
      <c r="E639" s="7" t="s">
        <v>9</v>
      </c>
      <c r="F639" t="s">
        <v>10</v>
      </c>
      <c r="G639" s="9">
        <v>21600</v>
      </c>
      <c r="H639" s="32">
        <f>IF(F639="USD",VLOOKUP(A639,'FOREX CONV'!$A$2:$F$871,2,FALSE),IF(F639="GBP",VLOOKUP(A639,'FOREX CONV'!$A$2:$F$871,3,FALSE),IF(F639="EUR",VLOOKUP(A639,'FOREX CONV'!$A$2:$F$871,4,FALSE),IF(F639="YEN",VLOOKUP(A639,'FOREX CONV'!$A$2:$F$871,5,FALSE),1))))</f>
        <v>61.029299999999999</v>
      </c>
      <c r="I639" s="33">
        <f t="shared" si="9"/>
        <v>1318232.8799999999</v>
      </c>
      <c r="J639" t="str">
        <f>VLOOKUP(C639,'REGION CLASSIFICATION'!$A$2:$B$67,2,FALSE)</f>
        <v>APAC</v>
      </c>
    </row>
    <row r="640" spans="1:10" ht="15" x14ac:dyDescent="0.35">
      <c r="A640" s="13">
        <v>41850</v>
      </c>
      <c r="B640" s="2" t="s">
        <v>7</v>
      </c>
      <c r="C640" s="7" t="s">
        <v>52</v>
      </c>
      <c r="D640" s="8">
        <v>650</v>
      </c>
      <c r="E640" s="7" t="s">
        <v>9</v>
      </c>
      <c r="F640" t="s">
        <v>10</v>
      </c>
      <c r="G640" s="9">
        <v>22100</v>
      </c>
      <c r="H640" s="32">
        <f>IF(F640="USD",VLOOKUP(A640,'FOREX CONV'!$A$2:$F$871,2,FALSE),IF(F640="GBP",VLOOKUP(A640,'FOREX CONV'!$A$2:$F$871,3,FALSE),IF(F640="EUR",VLOOKUP(A640,'FOREX CONV'!$A$2:$F$871,4,FALSE),IF(F640="YEN",VLOOKUP(A640,'FOREX CONV'!$A$2:$F$871,5,FALSE),1))))</f>
        <v>60.148499999999999</v>
      </c>
      <c r="I640" s="33">
        <f t="shared" si="9"/>
        <v>1329281.8499999999</v>
      </c>
      <c r="J640" t="str">
        <f>VLOOKUP(C640,'REGION CLASSIFICATION'!$A$2:$B$67,2,FALSE)</f>
        <v>MENA</v>
      </c>
    </row>
    <row r="641" spans="1:10" ht="15" x14ac:dyDescent="0.35">
      <c r="A641" s="13">
        <v>42034</v>
      </c>
      <c r="B641" s="2" t="s">
        <v>15</v>
      </c>
      <c r="C641" s="7" t="s">
        <v>16</v>
      </c>
      <c r="D641" s="8">
        <v>500</v>
      </c>
      <c r="E641" s="7" t="s">
        <v>9</v>
      </c>
      <c r="F641" t="s">
        <v>10</v>
      </c>
      <c r="G641" s="9">
        <v>23000</v>
      </c>
      <c r="H641" s="32">
        <f>IF(F641="USD",VLOOKUP(A641,'FOREX CONV'!$A$2:$F$871,2,FALSE),IF(F641="GBP",VLOOKUP(A641,'FOREX CONV'!$A$2:$F$871,3,FALSE),IF(F641="EUR",VLOOKUP(A641,'FOREX CONV'!$A$2:$F$871,4,FALSE),IF(F641="YEN",VLOOKUP(A641,'FOREX CONV'!$A$2:$F$871,5,FALSE),1))))</f>
        <v>61.7575</v>
      </c>
      <c r="I641" s="33">
        <f t="shared" si="9"/>
        <v>1420422.5</v>
      </c>
      <c r="J641" t="str">
        <f>VLOOKUP(C641,'REGION CLASSIFICATION'!$A$2:$B$67,2,FALSE)</f>
        <v>INDIA</v>
      </c>
    </row>
    <row r="642" spans="1:10" ht="15" x14ac:dyDescent="0.35">
      <c r="A642" s="13">
        <v>41878</v>
      </c>
      <c r="B642" s="2" t="s">
        <v>25</v>
      </c>
      <c r="C642" s="7" t="s">
        <v>29</v>
      </c>
      <c r="D642" s="8">
        <v>200</v>
      </c>
      <c r="E642" s="7" t="s">
        <v>9</v>
      </c>
      <c r="F642" t="s">
        <v>10</v>
      </c>
      <c r="G642" s="9">
        <v>23000</v>
      </c>
      <c r="H642" s="32">
        <f>IF(F642="USD",VLOOKUP(A642,'FOREX CONV'!$A$2:$F$871,2,FALSE),IF(F642="GBP",VLOOKUP(A642,'FOREX CONV'!$A$2:$F$871,3,FALSE),IF(F642="EUR",VLOOKUP(A642,'FOREX CONV'!$A$2:$F$871,4,FALSE),IF(F642="YEN",VLOOKUP(A642,'FOREX CONV'!$A$2:$F$871,5,FALSE),1))))</f>
        <v>60.467799999999997</v>
      </c>
      <c r="I642" s="33">
        <f t="shared" si="9"/>
        <v>1390759.4</v>
      </c>
      <c r="J642" t="str">
        <f>VLOOKUP(C642,'REGION CLASSIFICATION'!$A$2:$B$67,2,FALSE)</f>
        <v>EU</v>
      </c>
    </row>
    <row r="643" spans="1:10" ht="15" x14ac:dyDescent="0.35">
      <c r="A643" s="13">
        <v>41942</v>
      </c>
      <c r="B643" s="2" t="s">
        <v>7</v>
      </c>
      <c r="C643" s="7" t="s">
        <v>62</v>
      </c>
      <c r="D643" s="8">
        <v>700</v>
      </c>
      <c r="E643" s="7" t="s">
        <v>9</v>
      </c>
      <c r="F643" t="s">
        <v>10</v>
      </c>
      <c r="G643" s="9">
        <v>23100</v>
      </c>
      <c r="H643" s="32">
        <f>IF(F643="USD",VLOOKUP(A643,'FOREX CONV'!$A$2:$F$871,2,FALSE),IF(F643="GBP",VLOOKUP(A643,'FOREX CONV'!$A$2:$F$871,3,FALSE),IF(F643="EUR",VLOOKUP(A643,'FOREX CONV'!$A$2:$F$871,4,FALSE),IF(F643="YEN",VLOOKUP(A643,'FOREX CONV'!$A$2:$F$871,5,FALSE),1))))</f>
        <v>61.4636</v>
      </c>
      <c r="I643" s="33">
        <f t="shared" ref="I643:I706" si="10">G643*H643</f>
        <v>1419809.16</v>
      </c>
      <c r="J643" t="str">
        <f>VLOOKUP(C643,'REGION CLASSIFICATION'!$A$2:$B$67,2,FALSE)</f>
        <v>EU</v>
      </c>
    </row>
    <row r="644" spans="1:10" ht="15" x14ac:dyDescent="0.35">
      <c r="A644" s="13">
        <v>42034</v>
      </c>
      <c r="B644" s="2" t="s">
        <v>7</v>
      </c>
      <c r="C644" s="7" t="s">
        <v>33</v>
      </c>
      <c r="D644" s="8">
        <v>5</v>
      </c>
      <c r="E644" s="7" t="s">
        <v>9</v>
      </c>
      <c r="F644" s="7" t="s">
        <v>34</v>
      </c>
      <c r="G644" s="9">
        <v>26997</v>
      </c>
      <c r="H644" s="32">
        <f>IF(F644="USD",VLOOKUP(A644,'FOREX CONV'!$A$2:$F$871,2,FALSE),IF(F644="GBP",VLOOKUP(A644,'FOREX CONV'!$A$2:$F$871,3,FALSE),IF(F644="EUR",VLOOKUP(A644,'FOREX CONV'!$A$2:$F$871,4,FALSE),IF(F644="YEN",VLOOKUP(A644,'FOREX CONV'!$A$2:$F$871,5,FALSE),1))))</f>
        <v>1</v>
      </c>
      <c r="I644" s="33">
        <f t="shared" si="10"/>
        <v>26997</v>
      </c>
      <c r="J644" t="str">
        <f>VLOOKUP(C644,'REGION CLASSIFICATION'!$A$2:$B$67,2,FALSE)</f>
        <v>INDIA</v>
      </c>
    </row>
    <row r="645" spans="1:10" ht="15" x14ac:dyDescent="0.35">
      <c r="A645" s="13">
        <v>41898</v>
      </c>
      <c r="B645" s="2" t="s">
        <v>7</v>
      </c>
      <c r="C645" s="7" t="s">
        <v>38</v>
      </c>
      <c r="D645" s="8">
        <v>800</v>
      </c>
      <c r="E645" s="7" t="s">
        <v>9</v>
      </c>
      <c r="F645" t="s">
        <v>10</v>
      </c>
      <c r="G645" s="9">
        <v>27200</v>
      </c>
      <c r="H645" s="32">
        <f>IF(F645="USD",VLOOKUP(A645,'FOREX CONV'!$A$2:$F$871,2,FALSE),IF(F645="GBP",VLOOKUP(A645,'FOREX CONV'!$A$2:$F$871,3,FALSE),IF(F645="EUR",VLOOKUP(A645,'FOREX CONV'!$A$2:$F$871,4,FALSE),IF(F645="YEN",VLOOKUP(A645,'FOREX CONV'!$A$2:$F$871,5,FALSE),1))))</f>
        <v>61.101500000000001</v>
      </c>
      <c r="I645" s="33">
        <f t="shared" si="10"/>
        <v>1661960.8</v>
      </c>
      <c r="J645" t="str">
        <f>VLOOKUP(C645,'REGION CLASSIFICATION'!$A$2:$B$67,2,FALSE)</f>
        <v>MENA</v>
      </c>
    </row>
    <row r="646" spans="1:10" ht="15" x14ac:dyDescent="0.35">
      <c r="A646" s="13">
        <v>41912</v>
      </c>
      <c r="B646" s="2" t="s">
        <v>15</v>
      </c>
      <c r="C646" s="7" t="s">
        <v>53</v>
      </c>
      <c r="D646" s="8">
        <v>500</v>
      </c>
      <c r="E646" s="7" t="s">
        <v>9</v>
      </c>
      <c r="F646" t="s">
        <v>10</v>
      </c>
      <c r="G646" s="9">
        <v>27500</v>
      </c>
      <c r="H646" s="32">
        <f>IF(F646="USD",VLOOKUP(A646,'FOREX CONV'!$A$2:$F$871,2,FALSE),IF(F646="GBP",VLOOKUP(A646,'FOREX CONV'!$A$2:$F$871,3,FALSE),IF(F646="EUR",VLOOKUP(A646,'FOREX CONV'!$A$2:$F$871,4,FALSE),IF(F646="YEN",VLOOKUP(A646,'FOREX CONV'!$A$2:$F$871,5,FALSE),1))))</f>
        <v>61.613500000000002</v>
      </c>
      <c r="I646" s="33">
        <f t="shared" si="10"/>
        <v>1694371.25</v>
      </c>
      <c r="J646" t="str">
        <f>VLOOKUP(C646,'REGION CLASSIFICATION'!$A$2:$B$67,2,FALSE)</f>
        <v>EU</v>
      </c>
    </row>
    <row r="647" spans="1:10" ht="15" x14ac:dyDescent="0.35">
      <c r="A647" s="13">
        <v>41943</v>
      </c>
      <c r="B647" s="2" t="s">
        <v>25</v>
      </c>
      <c r="C647" s="7" t="s">
        <v>29</v>
      </c>
      <c r="D647" s="8">
        <v>250</v>
      </c>
      <c r="E647" s="7" t="s">
        <v>9</v>
      </c>
      <c r="F647" t="s">
        <v>10</v>
      </c>
      <c r="G647" s="9">
        <v>28750</v>
      </c>
      <c r="H647" s="32">
        <f>IF(F647="USD",VLOOKUP(A647,'FOREX CONV'!$A$2:$F$871,2,FALSE),IF(F647="GBP",VLOOKUP(A647,'FOREX CONV'!$A$2:$F$871,3,FALSE),IF(F647="EUR",VLOOKUP(A647,'FOREX CONV'!$A$2:$F$871,4,FALSE),IF(F647="YEN",VLOOKUP(A647,'FOREX CONV'!$A$2:$F$871,5,FALSE),1))))</f>
        <v>61.408000000000001</v>
      </c>
      <c r="I647" s="33">
        <f t="shared" si="10"/>
        <v>1765480</v>
      </c>
      <c r="J647" t="str">
        <f>VLOOKUP(C647,'REGION CLASSIFICATION'!$A$2:$B$67,2,FALSE)</f>
        <v>EU</v>
      </c>
    </row>
    <row r="648" spans="1:10" ht="15" x14ac:dyDescent="0.35">
      <c r="A648" s="13">
        <v>41851</v>
      </c>
      <c r="B648" s="2" t="s">
        <v>11</v>
      </c>
      <c r="C648" s="7" t="s">
        <v>33</v>
      </c>
      <c r="D648" s="8">
        <v>1</v>
      </c>
      <c r="E648" s="7" t="s">
        <v>9</v>
      </c>
      <c r="F648" s="7" t="s">
        <v>34</v>
      </c>
      <c r="G648" s="9">
        <v>31494</v>
      </c>
      <c r="H648" s="32">
        <f>IF(F648="USD",VLOOKUP(A648,'FOREX CONV'!$A$2:$F$871,2,FALSE),IF(F648="GBP",VLOOKUP(A648,'FOREX CONV'!$A$2:$F$871,3,FALSE),IF(F648="EUR",VLOOKUP(A648,'FOREX CONV'!$A$2:$F$871,4,FALSE),IF(F648="YEN",VLOOKUP(A648,'FOREX CONV'!$A$2:$F$871,5,FALSE),1))))</f>
        <v>1</v>
      </c>
      <c r="I648" s="33">
        <f t="shared" si="10"/>
        <v>31494</v>
      </c>
      <c r="J648" t="str">
        <f>VLOOKUP(C648,'REGION CLASSIFICATION'!$A$2:$B$67,2,FALSE)</f>
        <v>INDIA</v>
      </c>
    </row>
    <row r="649" spans="1:10" ht="15" x14ac:dyDescent="0.35">
      <c r="A649" s="13">
        <v>41882</v>
      </c>
      <c r="B649" s="2" t="s">
        <v>15</v>
      </c>
      <c r="C649" s="7" t="s">
        <v>22</v>
      </c>
      <c r="D649" s="8">
        <v>630</v>
      </c>
      <c r="E649" s="7" t="s">
        <v>9</v>
      </c>
      <c r="F649" t="s">
        <v>10</v>
      </c>
      <c r="G649" s="9">
        <v>31500</v>
      </c>
      <c r="H649" s="32">
        <f>IF(F649="USD",VLOOKUP(A649,'FOREX CONV'!$A$2:$F$871,2,FALSE),IF(F649="GBP",VLOOKUP(A649,'FOREX CONV'!$A$2:$F$871,3,FALSE),IF(F649="EUR",VLOOKUP(A649,'FOREX CONV'!$A$2:$F$871,4,FALSE),IF(F649="YEN",VLOOKUP(A649,'FOREX CONV'!$A$2:$F$871,5,FALSE),1))))</f>
        <v>60.474499999999999</v>
      </c>
      <c r="I649" s="33">
        <f t="shared" si="10"/>
        <v>1904946.75</v>
      </c>
      <c r="J649" t="str">
        <f>VLOOKUP(C649,'REGION CLASSIFICATION'!$A$2:$B$67,2,FALSE)</f>
        <v>EU</v>
      </c>
    </row>
    <row r="650" spans="1:10" ht="15" x14ac:dyDescent="0.35">
      <c r="A650" s="13">
        <v>41912</v>
      </c>
      <c r="B650" s="2" t="s">
        <v>11</v>
      </c>
      <c r="C650" s="7" t="s">
        <v>33</v>
      </c>
      <c r="D650" s="8">
        <v>1.5</v>
      </c>
      <c r="E650" s="7" t="s">
        <v>9</v>
      </c>
      <c r="F650" s="7" t="s">
        <v>34</v>
      </c>
      <c r="G650" s="9">
        <v>31511</v>
      </c>
      <c r="H650" s="32">
        <f>IF(F650="USD",VLOOKUP(A650,'FOREX CONV'!$A$2:$F$871,2,FALSE),IF(F650="GBP",VLOOKUP(A650,'FOREX CONV'!$A$2:$F$871,3,FALSE),IF(F650="EUR",VLOOKUP(A650,'FOREX CONV'!$A$2:$F$871,4,FALSE),IF(F650="YEN",VLOOKUP(A650,'FOREX CONV'!$A$2:$F$871,5,FALSE),1))))</f>
        <v>1</v>
      </c>
      <c r="I650" s="33">
        <f t="shared" si="10"/>
        <v>31511</v>
      </c>
      <c r="J650" t="str">
        <f>VLOOKUP(C650,'REGION CLASSIFICATION'!$A$2:$B$67,2,FALSE)</f>
        <v>INDIA</v>
      </c>
    </row>
    <row r="651" spans="1:10" ht="15" x14ac:dyDescent="0.35">
      <c r="A651" s="13">
        <v>41908</v>
      </c>
      <c r="B651" s="2" t="s">
        <v>11</v>
      </c>
      <c r="C651" s="7" t="s">
        <v>33</v>
      </c>
      <c r="D651" s="8">
        <v>1</v>
      </c>
      <c r="E651" s="7" t="s">
        <v>9</v>
      </c>
      <c r="F651" s="7" t="s">
        <v>34</v>
      </c>
      <c r="G651" s="9">
        <v>31907</v>
      </c>
      <c r="H651" s="32">
        <f>IF(F651="USD",VLOOKUP(A651,'FOREX CONV'!$A$2:$F$871,2,FALSE),IF(F651="GBP",VLOOKUP(A651,'FOREX CONV'!$A$2:$F$871,3,FALSE),IF(F651="EUR",VLOOKUP(A651,'FOREX CONV'!$A$2:$F$871,4,FALSE),IF(F651="YEN",VLOOKUP(A651,'FOREX CONV'!$A$2:$F$871,5,FALSE),1))))</f>
        <v>1</v>
      </c>
      <c r="I651" s="33">
        <f t="shared" si="10"/>
        <v>31907</v>
      </c>
      <c r="J651" t="str">
        <f>VLOOKUP(C651,'REGION CLASSIFICATION'!$A$2:$B$67,2,FALSE)</f>
        <v>INDIA</v>
      </c>
    </row>
    <row r="652" spans="1:10" ht="15" x14ac:dyDescent="0.35">
      <c r="A652" s="13">
        <v>41818</v>
      </c>
      <c r="B652" s="2" t="s">
        <v>7</v>
      </c>
      <c r="C652" s="7" t="s">
        <v>23</v>
      </c>
      <c r="D652" s="8">
        <v>1000</v>
      </c>
      <c r="E652" s="7" t="s">
        <v>9</v>
      </c>
      <c r="F652" t="s">
        <v>10</v>
      </c>
      <c r="G652" s="9">
        <v>33000</v>
      </c>
      <c r="H652" s="32">
        <f>IF(F652="USD",VLOOKUP(A652,'FOREX CONV'!$A$2:$F$871,2,FALSE),IF(F652="GBP",VLOOKUP(A652,'FOREX CONV'!$A$2:$F$871,3,FALSE),IF(F652="EUR",VLOOKUP(A652,'FOREX CONV'!$A$2:$F$871,4,FALSE),IF(F652="YEN",VLOOKUP(A652,'FOREX CONV'!$A$2:$F$871,5,FALSE),1))))</f>
        <v>60.095799999999997</v>
      </c>
      <c r="I652" s="33">
        <f t="shared" si="10"/>
        <v>1983161.4</v>
      </c>
      <c r="J652" t="str">
        <f>VLOOKUP(C652,'REGION CLASSIFICATION'!$A$2:$B$67,2,FALSE)</f>
        <v>MENA</v>
      </c>
    </row>
    <row r="653" spans="1:10" ht="15" x14ac:dyDescent="0.35">
      <c r="A653" s="13">
        <v>41843</v>
      </c>
      <c r="B653" s="2" t="s">
        <v>7</v>
      </c>
      <c r="C653" s="7" t="s">
        <v>23</v>
      </c>
      <c r="D653" s="8">
        <v>1000</v>
      </c>
      <c r="E653" s="7" t="s">
        <v>9</v>
      </c>
      <c r="F653" t="s">
        <v>10</v>
      </c>
      <c r="G653" s="9">
        <v>33000</v>
      </c>
      <c r="H653" s="32">
        <f>IF(F653="USD",VLOOKUP(A653,'FOREX CONV'!$A$2:$F$871,2,FALSE),IF(F653="GBP",VLOOKUP(A653,'FOREX CONV'!$A$2:$F$871,3,FALSE),IF(F653="EUR",VLOOKUP(A653,'FOREX CONV'!$A$2:$F$871,4,FALSE),IF(F653="YEN",VLOOKUP(A653,'FOREX CONV'!$A$2:$F$871,5,FALSE),1))))</f>
        <v>60.183</v>
      </c>
      <c r="I653" s="33">
        <f t="shared" si="10"/>
        <v>1986039</v>
      </c>
      <c r="J653" t="str">
        <f>VLOOKUP(C653,'REGION CLASSIFICATION'!$A$2:$B$67,2,FALSE)</f>
        <v>MENA</v>
      </c>
    </row>
    <row r="654" spans="1:10" ht="15" x14ac:dyDescent="0.35">
      <c r="A654" s="13">
        <v>41790</v>
      </c>
      <c r="B654" s="2" t="s">
        <v>15</v>
      </c>
      <c r="C654" s="7" t="s">
        <v>53</v>
      </c>
      <c r="D654" s="8">
        <v>600</v>
      </c>
      <c r="E654" s="7" t="s">
        <v>9</v>
      </c>
      <c r="F654" t="s">
        <v>10</v>
      </c>
      <c r="G654" s="9">
        <v>33000</v>
      </c>
      <c r="H654" s="32">
        <f>IF(F654="USD",VLOOKUP(A654,'FOREX CONV'!$A$2:$F$871,2,FALSE),IF(F654="GBP",VLOOKUP(A654,'FOREX CONV'!$A$2:$F$871,3,FALSE),IF(F654="EUR",VLOOKUP(A654,'FOREX CONV'!$A$2:$F$871,4,FALSE),IF(F654="YEN",VLOOKUP(A654,'FOREX CONV'!$A$2:$F$871,5,FALSE),1))))</f>
        <v>59.033499999999997</v>
      </c>
      <c r="I654" s="33">
        <f t="shared" si="10"/>
        <v>1948105.5</v>
      </c>
      <c r="J654" t="str">
        <f>VLOOKUP(C654,'REGION CLASSIFICATION'!$A$2:$B$67,2,FALSE)</f>
        <v>EU</v>
      </c>
    </row>
    <row r="655" spans="1:10" ht="15" x14ac:dyDescent="0.35">
      <c r="A655" s="13">
        <v>41790</v>
      </c>
      <c r="B655" s="2" t="s">
        <v>25</v>
      </c>
      <c r="C655" s="7" t="s">
        <v>32</v>
      </c>
      <c r="D655" s="8">
        <v>367</v>
      </c>
      <c r="E655" s="7" t="s">
        <v>9</v>
      </c>
      <c r="F655" t="s">
        <v>10</v>
      </c>
      <c r="G655" s="9">
        <v>33030</v>
      </c>
      <c r="H655" s="32">
        <f>IF(F655="USD",VLOOKUP(A655,'FOREX CONV'!$A$2:$F$871,2,FALSE),IF(F655="GBP",VLOOKUP(A655,'FOREX CONV'!$A$2:$F$871,3,FALSE),IF(F655="EUR",VLOOKUP(A655,'FOREX CONV'!$A$2:$F$871,4,FALSE),IF(F655="YEN",VLOOKUP(A655,'FOREX CONV'!$A$2:$F$871,5,FALSE),1))))</f>
        <v>59.033499999999997</v>
      </c>
      <c r="I655" s="33">
        <f t="shared" si="10"/>
        <v>1949876.5049999999</v>
      </c>
      <c r="J655" t="str">
        <f>VLOOKUP(C655,'REGION CLASSIFICATION'!$A$2:$B$67,2,FALSE)</f>
        <v>EU</v>
      </c>
    </row>
    <row r="656" spans="1:10" ht="15" x14ac:dyDescent="0.35">
      <c r="A656" s="13">
        <v>41790</v>
      </c>
      <c r="B656" s="2" t="s">
        <v>15</v>
      </c>
      <c r="C656" s="7" t="s">
        <v>65</v>
      </c>
      <c r="D656" s="8">
        <v>800</v>
      </c>
      <c r="E656" s="7" t="s">
        <v>9</v>
      </c>
      <c r="F656" t="s">
        <v>10</v>
      </c>
      <c r="G656" s="9">
        <v>34000</v>
      </c>
      <c r="H656" s="32">
        <f>IF(F656="USD",VLOOKUP(A656,'FOREX CONV'!$A$2:$F$871,2,FALSE),IF(F656="GBP",VLOOKUP(A656,'FOREX CONV'!$A$2:$F$871,3,FALSE),IF(F656="EUR",VLOOKUP(A656,'FOREX CONV'!$A$2:$F$871,4,FALSE),IF(F656="YEN",VLOOKUP(A656,'FOREX CONV'!$A$2:$F$871,5,FALSE),1))))</f>
        <v>59.033499999999997</v>
      </c>
      <c r="I656" s="33">
        <f t="shared" si="10"/>
        <v>2007138.9999999998</v>
      </c>
      <c r="J656" t="str">
        <f>VLOOKUP(C656,'REGION CLASSIFICATION'!$A$2:$B$67,2,FALSE)</f>
        <v>NORTH AMERICA</v>
      </c>
    </row>
    <row r="657" spans="1:10" ht="15" x14ac:dyDescent="0.35">
      <c r="A657" s="13">
        <v>41818</v>
      </c>
      <c r="B657" s="2" t="s">
        <v>15</v>
      </c>
      <c r="C657" s="7" t="s">
        <v>18</v>
      </c>
      <c r="D657" s="8">
        <v>700</v>
      </c>
      <c r="E657" s="7" t="s">
        <v>9</v>
      </c>
      <c r="F657" t="s">
        <v>10</v>
      </c>
      <c r="G657" s="9">
        <v>35000</v>
      </c>
      <c r="H657" s="32">
        <f>IF(F657="USD",VLOOKUP(A657,'FOREX CONV'!$A$2:$F$871,2,FALSE),IF(F657="GBP",VLOOKUP(A657,'FOREX CONV'!$A$2:$F$871,3,FALSE),IF(F657="EUR",VLOOKUP(A657,'FOREX CONV'!$A$2:$F$871,4,FALSE),IF(F657="YEN",VLOOKUP(A657,'FOREX CONV'!$A$2:$F$871,5,FALSE),1))))</f>
        <v>60.095799999999997</v>
      </c>
      <c r="I657" s="33">
        <f t="shared" si="10"/>
        <v>2103353</v>
      </c>
      <c r="J657" t="str">
        <f>VLOOKUP(C657,'REGION CLASSIFICATION'!$A$2:$B$67,2,FALSE)</f>
        <v>EU</v>
      </c>
    </row>
    <row r="658" spans="1:10" ht="15" x14ac:dyDescent="0.35">
      <c r="A658" s="13">
        <v>41912</v>
      </c>
      <c r="B658" s="2" t="s">
        <v>13</v>
      </c>
      <c r="C658" s="7" t="s">
        <v>75</v>
      </c>
      <c r="D658" s="8">
        <v>160</v>
      </c>
      <c r="E658" s="7" t="s">
        <v>9</v>
      </c>
      <c r="F658" t="s">
        <v>73</v>
      </c>
      <c r="G658" s="9">
        <v>35200</v>
      </c>
      <c r="H658" s="32">
        <f>IF(F658="USD",VLOOKUP(A658,'FOREX CONV'!$A$2:$F$871,2,FALSE),IF(F658="GBP",VLOOKUP(A658,'FOREX CONV'!$A$2:$F$871,3,FALSE),IF(F658="EUR",VLOOKUP(A658,'FOREX CONV'!$A$2:$F$871,4,FALSE),IF(F658="YEN",VLOOKUP(A658,'FOREX CONV'!$A$2:$F$871,5,FALSE),1))))</f>
        <v>0.56359999999999999</v>
      </c>
      <c r="I658" s="33">
        <f t="shared" si="10"/>
        <v>19838.72</v>
      </c>
      <c r="J658" t="str">
        <f>VLOOKUP(C658,'REGION CLASSIFICATION'!$A$2:$B$67,2,FALSE)</f>
        <v>APAC</v>
      </c>
    </row>
    <row r="659" spans="1:10" ht="15" x14ac:dyDescent="0.35">
      <c r="A659" s="13">
        <v>41940</v>
      </c>
      <c r="B659" s="2" t="s">
        <v>7</v>
      </c>
      <c r="C659" s="7" t="s">
        <v>60</v>
      </c>
      <c r="D659" s="8">
        <v>1200</v>
      </c>
      <c r="E659" s="7" t="s">
        <v>9</v>
      </c>
      <c r="F659" t="s">
        <v>10</v>
      </c>
      <c r="G659" s="9">
        <v>38400</v>
      </c>
      <c r="H659" s="32">
        <f>IF(F659="USD",VLOOKUP(A659,'FOREX CONV'!$A$2:$F$871,2,FALSE),IF(F659="GBP",VLOOKUP(A659,'FOREX CONV'!$A$2:$F$871,3,FALSE),IF(F659="EUR",VLOOKUP(A659,'FOREX CONV'!$A$2:$F$871,4,FALSE),IF(F659="YEN",VLOOKUP(A659,'FOREX CONV'!$A$2:$F$871,5,FALSE),1))))</f>
        <v>61.352400000000003</v>
      </c>
      <c r="I659" s="33">
        <f t="shared" si="10"/>
        <v>2355932.1600000001</v>
      </c>
      <c r="J659" t="str">
        <f>VLOOKUP(C659,'REGION CLASSIFICATION'!$A$2:$B$67,2,FALSE)</f>
        <v>APAC</v>
      </c>
    </row>
    <row r="660" spans="1:10" ht="15" x14ac:dyDescent="0.35">
      <c r="A660" s="13">
        <v>41845</v>
      </c>
      <c r="B660" s="2" t="s">
        <v>25</v>
      </c>
      <c r="C660" s="7" t="s">
        <v>29</v>
      </c>
      <c r="D660" s="8">
        <v>300</v>
      </c>
      <c r="E660" s="7" t="s">
        <v>9</v>
      </c>
      <c r="F660" t="s">
        <v>10</v>
      </c>
      <c r="G660" s="9">
        <v>39000</v>
      </c>
      <c r="H660" s="32">
        <f>IF(F660="USD",VLOOKUP(A660,'FOREX CONV'!$A$2:$F$871,2,FALSE),IF(F660="GBP",VLOOKUP(A660,'FOREX CONV'!$A$2:$F$871,3,FALSE),IF(F660="EUR",VLOOKUP(A660,'FOREX CONV'!$A$2:$F$871,4,FALSE),IF(F660="YEN",VLOOKUP(A660,'FOREX CONV'!$A$2:$F$871,5,FALSE),1))))</f>
        <v>60.144799999999996</v>
      </c>
      <c r="I660" s="33">
        <f t="shared" si="10"/>
        <v>2345647.1999999997</v>
      </c>
      <c r="J660" t="str">
        <f>VLOOKUP(C660,'REGION CLASSIFICATION'!$A$2:$B$67,2,FALSE)</f>
        <v>EU</v>
      </c>
    </row>
    <row r="661" spans="1:10" ht="15" x14ac:dyDescent="0.35">
      <c r="A661" s="13">
        <v>42033</v>
      </c>
      <c r="B661" s="2" t="s">
        <v>11</v>
      </c>
      <c r="C661" s="7" t="s">
        <v>33</v>
      </c>
      <c r="D661" s="8">
        <v>0.6</v>
      </c>
      <c r="E661" s="7" t="s">
        <v>9</v>
      </c>
      <c r="F661" s="7" t="s">
        <v>34</v>
      </c>
      <c r="G661" s="9">
        <v>41259</v>
      </c>
      <c r="H661" s="32">
        <f>IF(F661="USD",VLOOKUP(A661,'FOREX CONV'!$A$2:$F$871,2,FALSE),IF(F661="GBP",VLOOKUP(A661,'FOREX CONV'!$A$2:$F$871,3,FALSE),IF(F661="EUR",VLOOKUP(A661,'FOREX CONV'!$A$2:$F$871,4,FALSE),IF(F661="YEN",VLOOKUP(A661,'FOREX CONV'!$A$2:$F$871,5,FALSE),1))))</f>
        <v>1</v>
      </c>
      <c r="I661" s="33">
        <f t="shared" si="10"/>
        <v>41259</v>
      </c>
      <c r="J661" t="str">
        <f>VLOOKUP(C661,'REGION CLASSIFICATION'!$A$2:$B$67,2,FALSE)</f>
        <v>INDIA</v>
      </c>
    </row>
    <row r="662" spans="1:10" ht="15" x14ac:dyDescent="0.35">
      <c r="A662" s="13">
        <v>41790</v>
      </c>
      <c r="B662" s="2" t="s">
        <v>15</v>
      </c>
      <c r="C662" s="7" t="s">
        <v>46</v>
      </c>
      <c r="D662" s="8">
        <v>1000</v>
      </c>
      <c r="E662" s="7" t="s">
        <v>9</v>
      </c>
      <c r="F662" t="s">
        <v>10</v>
      </c>
      <c r="G662" s="9">
        <v>41500</v>
      </c>
      <c r="H662" s="32">
        <f>IF(F662="USD",VLOOKUP(A662,'FOREX CONV'!$A$2:$F$871,2,FALSE),IF(F662="GBP",VLOOKUP(A662,'FOREX CONV'!$A$2:$F$871,3,FALSE),IF(F662="EUR",VLOOKUP(A662,'FOREX CONV'!$A$2:$F$871,4,FALSE),IF(F662="YEN",VLOOKUP(A662,'FOREX CONV'!$A$2:$F$871,5,FALSE),1))))</f>
        <v>59.033499999999997</v>
      </c>
      <c r="I662" s="33">
        <f t="shared" si="10"/>
        <v>2449890.25</v>
      </c>
      <c r="J662" t="str">
        <f>VLOOKUP(C662,'REGION CLASSIFICATION'!$A$2:$B$67,2,FALSE)</f>
        <v>EU</v>
      </c>
    </row>
    <row r="663" spans="1:10" ht="15" x14ac:dyDescent="0.35">
      <c r="A663" s="13">
        <v>41815</v>
      </c>
      <c r="B663" s="2" t="s">
        <v>15</v>
      </c>
      <c r="C663" s="7" t="s">
        <v>76</v>
      </c>
      <c r="D663" s="8">
        <v>950</v>
      </c>
      <c r="E663" s="7" t="s">
        <v>9</v>
      </c>
      <c r="F663" t="s">
        <v>10</v>
      </c>
      <c r="G663" s="9">
        <v>45600</v>
      </c>
      <c r="H663" s="32">
        <f>IF(F663="USD",VLOOKUP(A663,'FOREX CONV'!$A$2:$F$871,2,FALSE),IF(F663="GBP",VLOOKUP(A663,'FOREX CONV'!$A$2:$F$871,3,FALSE),IF(F663="EUR",VLOOKUP(A663,'FOREX CONV'!$A$2:$F$871,4,FALSE),IF(F663="YEN",VLOOKUP(A663,'FOREX CONV'!$A$2:$F$871,5,FALSE),1))))</f>
        <v>60.278500000000001</v>
      </c>
      <c r="I663" s="33">
        <f t="shared" si="10"/>
        <v>2748699.6</v>
      </c>
      <c r="J663" t="str">
        <f>VLOOKUP(C663,'REGION CLASSIFICATION'!$A$2:$B$67,2,FALSE)</f>
        <v>APAC</v>
      </c>
    </row>
    <row r="664" spans="1:10" ht="15" x14ac:dyDescent="0.35">
      <c r="A664" s="13">
        <v>41754</v>
      </c>
      <c r="B664" s="2" t="s">
        <v>15</v>
      </c>
      <c r="C664" s="7" t="s">
        <v>53</v>
      </c>
      <c r="D664" s="8">
        <v>1000</v>
      </c>
      <c r="E664" s="7" t="s">
        <v>9</v>
      </c>
      <c r="F664" t="s">
        <v>10</v>
      </c>
      <c r="G664" s="9">
        <v>48000</v>
      </c>
      <c r="H664" s="32">
        <f>IF(F664="USD",VLOOKUP(A664,'FOREX CONV'!$A$2:$F$871,2,FALSE),IF(F664="GBP",VLOOKUP(A664,'FOREX CONV'!$A$2:$F$871,3,FALSE),IF(F664="EUR",VLOOKUP(A664,'FOREX CONV'!$A$2:$F$871,4,FALSE),IF(F664="YEN",VLOOKUP(A664,'FOREX CONV'!$A$2:$F$871,5,FALSE),1))))</f>
        <v>61.116300000000003</v>
      </c>
      <c r="I664" s="33">
        <f t="shared" si="10"/>
        <v>2933582.4</v>
      </c>
      <c r="J664" t="str">
        <f>VLOOKUP(C664,'REGION CLASSIFICATION'!$A$2:$B$67,2,FALSE)</f>
        <v>EU</v>
      </c>
    </row>
    <row r="665" spans="1:10" ht="15" x14ac:dyDescent="0.35">
      <c r="A665" s="13">
        <v>42035</v>
      </c>
      <c r="B665" s="2" t="s">
        <v>7</v>
      </c>
      <c r="C665" s="7" t="s">
        <v>33</v>
      </c>
      <c r="D665" s="8">
        <v>25</v>
      </c>
      <c r="E665" s="7" t="s">
        <v>9</v>
      </c>
      <c r="F665" s="7" t="s">
        <v>34</v>
      </c>
      <c r="G665" s="9">
        <v>48564</v>
      </c>
      <c r="H665" s="32">
        <f>IF(F665="USD",VLOOKUP(A665,'FOREX CONV'!$A$2:$F$871,2,FALSE),IF(F665="GBP",VLOOKUP(A665,'FOREX CONV'!$A$2:$F$871,3,FALSE),IF(F665="EUR",VLOOKUP(A665,'FOREX CONV'!$A$2:$F$871,4,FALSE),IF(F665="YEN",VLOOKUP(A665,'FOREX CONV'!$A$2:$F$871,5,FALSE),1))))</f>
        <v>1</v>
      </c>
      <c r="I665" s="33">
        <f t="shared" si="10"/>
        <v>48564</v>
      </c>
      <c r="J665" t="str">
        <f>VLOOKUP(C665,'REGION CLASSIFICATION'!$A$2:$B$67,2,FALSE)</f>
        <v>INDIA</v>
      </c>
    </row>
    <row r="666" spans="1:10" ht="15" x14ac:dyDescent="0.35">
      <c r="A666" s="13">
        <v>41943</v>
      </c>
      <c r="B666" s="2" t="s">
        <v>13</v>
      </c>
      <c r="C666" s="7" t="s">
        <v>33</v>
      </c>
      <c r="D666" s="8">
        <v>5</v>
      </c>
      <c r="E666" s="7" t="s">
        <v>9</v>
      </c>
      <c r="F666" s="7" t="s">
        <v>34</v>
      </c>
      <c r="G666" s="9">
        <v>48708</v>
      </c>
      <c r="H666" s="32">
        <f>IF(F666="USD",VLOOKUP(A666,'FOREX CONV'!$A$2:$F$871,2,FALSE),IF(F666="GBP",VLOOKUP(A666,'FOREX CONV'!$A$2:$F$871,3,FALSE),IF(F666="EUR",VLOOKUP(A666,'FOREX CONV'!$A$2:$F$871,4,FALSE),IF(F666="YEN",VLOOKUP(A666,'FOREX CONV'!$A$2:$F$871,5,FALSE),1))))</f>
        <v>1</v>
      </c>
      <c r="I666" s="33">
        <f t="shared" si="10"/>
        <v>48708</v>
      </c>
      <c r="J666" t="str">
        <f>VLOOKUP(C666,'REGION CLASSIFICATION'!$A$2:$B$67,2,FALSE)</f>
        <v>INDIA</v>
      </c>
    </row>
    <row r="667" spans="1:10" ht="15" x14ac:dyDescent="0.35">
      <c r="A667" s="13">
        <v>41882</v>
      </c>
      <c r="B667" s="2" t="s">
        <v>15</v>
      </c>
      <c r="C667" s="7" t="s">
        <v>21</v>
      </c>
      <c r="D667" s="8">
        <v>1000</v>
      </c>
      <c r="E667" s="7" t="s">
        <v>9</v>
      </c>
      <c r="F667" t="s">
        <v>10</v>
      </c>
      <c r="G667" s="9">
        <v>48750</v>
      </c>
      <c r="H667" s="32">
        <f>IF(F667="USD",VLOOKUP(A667,'FOREX CONV'!$A$2:$F$871,2,FALSE),IF(F667="GBP",VLOOKUP(A667,'FOREX CONV'!$A$2:$F$871,3,FALSE),IF(F667="EUR",VLOOKUP(A667,'FOREX CONV'!$A$2:$F$871,4,FALSE),IF(F667="YEN",VLOOKUP(A667,'FOREX CONV'!$A$2:$F$871,5,FALSE),1))))</f>
        <v>60.474499999999999</v>
      </c>
      <c r="I667" s="33">
        <f t="shared" si="10"/>
        <v>2948131.875</v>
      </c>
      <c r="J667" t="str">
        <f>VLOOKUP(C667,'REGION CLASSIFICATION'!$A$2:$B$67,2,FALSE)</f>
        <v>EU</v>
      </c>
    </row>
    <row r="668" spans="1:10" ht="15" x14ac:dyDescent="0.35">
      <c r="A668" s="13">
        <v>41841</v>
      </c>
      <c r="B668" s="2" t="s">
        <v>7</v>
      </c>
      <c r="C668" s="7" t="s">
        <v>33</v>
      </c>
      <c r="D668" s="8">
        <v>25</v>
      </c>
      <c r="E668" s="7" t="s">
        <v>9</v>
      </c>
      <c r="F668" s="7" t="s">
        <v>34</v>
      </c>
      <c r="G668" s="9">
        <v>49064</v>
      </c>
      <c r="H668" s="32">
        <f>IF(F668="USD",VLOOKUP(A668,'FOREX CONV'!$A$2:$F$871,2,FALSE),IF(F668="GBP",VLOOKUP(A668,'FOREX CONV'!$A$2:$F$871,3,FALSE),IF(F668="EUR",VLOOKUP(A668,'FOREX CONV'!$A$2:$F$871,4,FALSE),IF(F668="YEN",VLOOKUP(A668,'FOREX CONV'!$A$2:$F$871,5,FALSE),1))))</f>
        <v>1</v>
      </c>
      <c r="I668" s="33">
        <f t="shared" si="10"/>
        <v>49064</v>
      </c>
      <c r="J668" t="str">
        <f>VLOOKUP(C668,'REGION CLASSIFICATION'!$A$2:$B$67,2,FALSE)</f>
        <v>INDIA</v>
      </c>
    </row>
    <row r="669" spans="1:10" ht="15" x14ac:dyDescent="0.35">
      <c r="A669" s="13">
        <v>41912</v>
      </c>
      <c r="B669" s="2" t="s">
        <v>7</v>
      </c>
      <c r="C669" s="7" t="s">
        <v>33</v>
      </c>
      <c r="D669" s="7">
        <v>25</v>
      </c>
      <c r="E669" s="7" t="s">
        <v>9</v>
      </c>
      <c r="F669" s="7" t="s">
        <v>34</v>
      </c>
      <c r="G669" s="10">
        <v>49622</v>
      </c>
      <c r="H669" s="32">
        <f>IF(F669="USD",VLOOKUP(A669,'FOREX CONV'!$A$2:$F$871,2,FALSE),IF(F669="GBP",VLOOKUP(A669,'FOREX CONV'!$A$2:$F$871,3,FALSE),IF(F669="EUR",VLOOKUP(A669,'FOREX CONV'!$A$2:$F$871,4,FALSE),IF(F669="YEN",VLOOKUP(A669,'FOREX CONV'!$A$2:$F$871,5,FALSE),1))))</f>
        <v>1</v>
      </c>
      <c r="I669" s="33">
        <f t="shared" si="10"/>
        <v>49622</v>
      </c>
      <c r="J669" t="str">
        <f>VLOOKUP(C669,'REGION CLASSIFICATION'!$A$2:$B$67,2,FALSE)</f>
        <v>INDIA</v>
      </c>
    </row>
    <row r="670" spans="1:10" ht="15" x14ac:dyDescent="0.35">
      <c r="A670" s="13">
        <v>41776</v>
      </c>
      <c r="B670" s="2" t="s">
        <v>7</v>
      </c>
      <c r="C670" s="7" t="s">
        <v>33</v>
      </c>
      <c r="D670" s="7">
        <v>25</v>
      </c>
      <c r="E670" s="7" t="s">
        <v>9</v>
      </c>
      <c r="F670" s="7" t="s">
        <v>34</v>
      </c>
      <c r="G670" s="10">
        <v>49625</v>
      </c>
      <c r="H670" s="32">
        <f>IF(F670="USD",VLOOKUP(A670,'FOREX CONV'!$A$2:$F$871,2,FALSE),IF(F670="GBP",VLOOKUP(A670,'FOREX CONV'!$A$2:$F$871,3,FALSE),IF(F670="EUR",VLOOKUP(A670,'FOREX CONV'!$A$2:$F$871,4,FALSE),IF(F670="YEN",VLOOKUP(A670,'FOREX CONV'!$A$2:$F$871,5,FALSE),1))))</f>
        <v>1</v>
      </c>
      <c r="I670" s="33">
        <f t="shared" si="10"/>
        <v>49625</v>
      </c>
      <c r="J670" t="str">
        <f>VLOOKUP(C670,'REGION CLASSIFICATION'!$A$2:$B$67,2,FALSE)</f>
        <v>INDIA</v>
      </c>
    </row>
    <row r="671" spans="1:10" ht="15" x14ac:dyDescent="0.35">
      <c r="A671" s="13">
        <v>41912</v>
      </c>
      <c r="B671" s="2" t="s">
        <v>7</v>
      </c>
      <c r="C671" s="7" t="s">
        <v>33</v>
      </c>
      <c r="D671" s="7">
        <v>25</v>
      </c>
      <c r="E671" s="7" t="s">
        <v>9</v>
      </c>
      <c r="F671" s="7" t="s">
        <v>34</v>
      </c>
      <c r="G671" s="10">
        <v>49860</v>
      </c>
      <c r="H671" s="32">
        <f>IF(F671="USD",VLOOKUP(A671,'FOREX CONV'!$A$2:$F$871,2,FALSE),IF(F671="GBP",VLOOKUP(A671,'FOREX CONV'!$A$2:$F$871,3,FALSE),IF(F671="EUR",VLOOKUP(A671,'FOREX CONV'!$A$2:$F$871,4,FALSE),IF(F671="YEN",VLOOKUP(A671,'FOREX CONV'!$A$2:$F$871,5,FALSE),1))))</f>
        <v>1</v>
      </c>
      <c r="I671" s="33">
        <f t="shared" si="10"/>
        <v>49860</v>
      </c>
      <c r="J671" t="str">
        <f>VLOOKUP(C671,'REGION CLASSIFICATION'!$A$2:$B$67,2,FALSE)</f>
        <v>INDIA</v>
      </c>
    </row>
    <row r="672" spans="1:10" ht="15" x14ac:dyDescent="0.35">
      <c r="A672" s="13">
        <v>41803</v>
      </c>
      <c r="B672" s="2" t="s">
        <v>7</v>
      </c>
      <c r="C672" s="7" t="s">
        <v>33</v>
      </c>
      <c r="D672" s="8">
        <v>25</v>
      </c>
      <c r="E672" s="7" t="s">
        <v>9</v>
      </c>
      <c r="F672" s="7" t="s">
        <v>34</v>
      </c>
      <c r="G672" s="9">
        <v>49860</v>
      </c>
      <c r="H672" s="32">
        <f>IF(F672="USD",VLOOKUP(A672,'FOREX CONV'!$A$2:$F$871,2,FALSE),IF(F672="GBP",VLOOKUP(A672,'FOREX CONV'!$A$2:$F$871,3,FALSE),IF(F672="EUR",VLOOKUP(A672,'FOREX CONV'!$A$2:$F$871,4,FALSE),IF(F672="YEN",VLOOKUP(A672,'FOREX CONV'!$A$2:$F$871,5,FALSE),1))))</f>
        <v>1</v>
      </c>
      <c r="I672" s="33">
        <f t="shared" si="10"/>
        <v>49860</v>
      </c>
      <c r="J672" t="str">
        <f>VLOOKUP(C672,'REGION CLASSIFICATION'!$A$2:$B$67,2,FALSE)</f>
        <v>INDIA</v>
      </c>
    </row>
    <row r="673" spans="1:10" ht="15" x14ac:dyDescent="0.35">
      <c r="A673" s="13">
        <v>41841</v>
      </c>
      <c r="B673" s="2" t="s">
        <v>7</v>
      </c>
      <c r="C673" s="2" t="s">
        <v>33</v>
      </c>
      <c r="D673" s="3">
        <v>25</v>
      </c>
      <c r="E673" s="2" t="s">
        <v>9</v>
      </c>
      <c r="F673" s="2" t="s">
        <v>34</v>
      </c>
      <c r="G673" s="4">
        <v>49860</v>
      </c>
      <c r="H673" s="32">
        <f>IF(F673="USD",VLOOKUP(A673,'FOREX CONV'!$A$2:$F$871,2,FALSE),IF(F673="GBP",VLOOKUP(A673,'FOREX CONV'!$A$2:$F$871,3,FALSE),IF(F673="EUR",VLOOKUP(A673,'FOREX CONV'!$A$2:$F$871,4,FALSE),IF(F673="YEN",VLOOKUP(A673,'FOREX CONV'!$A$2:$F$871,5,FALSE),1))))</f>
        <v>1</v>
      </c>
      <c r="I673" s="33">
        <f t="shared" si="10"/>
        <v>49860</v>
      </c>
      <c r="J673" t="str">
        <f>VLOOKUP(C673,'REGION CLASSIFICATION'!$A$2:$B$67,2,FALSE)</f>
        <v>INDIA</v>
      </c>
    </row>
    <row r="674" spans="1:10" ht="15" x14ac:dyDescent="0.35">
      <c r="A674" s="13">
        <v>42035</v>
      </c>
      <c r="B674" s="2" t="s">
        <v>7</v>
      </c>
      <c r="C674" s="7" t="s">
        <v>33</v>
      </c>
      <c r="D674" s="8">
        <v>25</v>
      </c>
      <c r="E674" s="7" t="s">
        <v>9</v>
      </c>
      <c r="F674" s="7" t="s">
        <v>34</v>
      </c>
      <c r="G674" s="9">
        <v>50485</v>
      </c>
      <c r="H674" s="32">
        <f>IF(F674="USD",VLOOKUP(A674,'FOREX CONV'!$A$2:$F$871,2,FALSE),IF(F674="GBP",VLOOKUP(A674,'FOREX CONV'!$A$2:$F$871,3,FALSE),IF(F674="EUR",VLOOKUP(A674,'FOREX CONV'!$A$2:$F$871,4,FALSE),IF(F674="YEN",VLOOKUP(A674,'FOREX CONV'!$A$2:$F$871,5,FALSE),1))))</f>
        <v>1</v>
      </c>
      <c r="I674" s="33">
        <f t="shared" si="10"/>
        <v>50485</v>
      </c>
      <c r="J674" t="str">
        <f>VLOOKUP(C674,'REGION CLASSIFICATION'!$A$2:$B$67,2,FALSE)</f>
        <v>INDIA</v>
      </c>
    </row>
    <row r="675" spans="1:10" ht="15" x14ac:dyDescent="0.35">
      <c r="A675" s="13">
        <v>41775</v>
      </c>
      <c r="B675" s="2" t="s">
        <v>7</v>
      </c>
      <c r="C675" s="7" t="s">
        <v>33</v>
      </c>
      <c r="D675" s="8">
        <v>25</v>
      </c>
      <c r="E675" s="7" t="s">
        <v>9</v>
      </c>
      <c r="F675" s="7" t="s">
        <v>34</v>
      </c>
      <c r="G675" s="9">
        <v>50485</v>
      </c>
      <c r="H675" s="32">
        <f>IF(F675="USD",VLOOKUP(A675,'FOREX CONV'!$A$2:$F$871,2,FALSE),IF(F675="GBP",VLOOKUP(A675,'FOREX CONV'!$A$2:$F$871,3,FALSE),IF(F675="EUR",VLOOKUP(A675,'FOREX CONV'!$A$2:$F$871,4,FALSE),IF(F675="YEN",VLOOKUP(A675,'FOREX CONV'!$A$2:$F$871,5,FALSE),1))))</f>
        <v>1</v>
      </c>
      <c r="I675" s="33">
        <f t="shared" si="10"/>
        <v>50485</v>
      </c>
      <c r="J675" t="str">
        <f>VLOOKUP(C675,'REGION CLASSIFICATION'!$A$2:$B$67,2,FALSE)</f>
        <v>INDIA</v>
      </c>
    </row>
    <row r="676" spans="1:10" ht="15" x14ac:dyDescent="0.35">
      <c r="A676" s="13">
        <v>41874</v>
      </c>
      <c r="B676" s="2" t="s">
        <v>25</v>
      </c>
      <c r="C676" s="7" t="s">
        <v>32</v>
      </c>
      <c r="D676" s="8">
        <v>448</v>
      </c>
      <c r="E676" s="7" t="s">
        <v>9</v>
      </c>
      <c r="F676" t="s">
        <v>10</v>
      </c>
      <c r="G676" s="9">
        <v>50624</v>
      </c>
      <c r="H676" s="32">
        <f>IF(F676="USD",VLOOKUP(A676,'FOREX CONV'!$A$2:$F$871,2,FALSE),IF(F676="GBP",VLOOKUP(A676,'FOREX CONV'!$A$2:$F$871,3,FALSE),IF(F676="EUR",VLOOKUP(A676,'FOREX CONV'!$A$2:$F$871,4,FALSE),IF(F676="YEN",VLOOKUP(A676,'FOREX CONV'!$A$2:$F$871,5,FALSE),1))))</f>
        <v>60.436</v>
      </c>
      <c r="I676" s="33">
        <f t="shared" si="10"/>
        <v>3059512.0639999998</v>
      </c>
      <c r="J676" t="str">
        <f>VLOOKUP(C676,'REGION CLASSIFICATION'!$A$2:$B$67,2,FALSE)</f>
        <v>EU</v>
      </c>
    </row>
    <row r="677" spans="1:10" ht="15" x14ac:dyDescent="0.35">
      <c r="A677" s="13">
        <v>41891</v>
      </c>
      <c r="B677" s="2" t="s">
        <v>7</v>
      </c>
      <c r="C677" s="7" t="s">
        <v>33</v>
      </c>
      <c r="D677" s="7">
        <v>25</v>
      </c>
      <c r="E677" s="7" t="s">
        <v>9</v>
      </c>
      <c r="F677" s="7" t="s">
        <v>34</v>
      </c>
      <c r="G677" s="10">
        <v>50717</v>
      </c>
      <c r="H677" s="32">
        <f>IF(F677="USD",VLOOKUP(A677,'FOREX CONV'!$A$2:$F$871,2,FALSE),IF(F677="GBP",VLOOKUP(A677,'FOREX CONV'!$A$2:$F$871,3,FALSE),IF(F677="EUR",VLOOKUP(A677,'FOREX CONV'!$A$2:$F$871,4,FALSE),IF(F677="YEN",VLOOKUP(A677,'FOREX CONV'!$A$2:$F$871,5,FALSE),1))))</f>
        <v>1</v>
      </c>
      <c r="I677" s="33">
        <f t="shared" si="10"/>
        <v>50717</v>
      </c>
      <c r="J677" t="str">
        <f>VLOOKUP(C677,'REGION CLASSIFICATION'!$A$2:$B$67,2,FALSE)</f>
        <v>INDIA</v>
      </c>
    </row>
    <row r="678" spans="1:10" ht="15" x14ac:dyDescent="0.35">
      <c r="A678" s="13">
        <v>41874</v>
      </c>
      <c r="B678" s="2" t="s">
        <v>7</v>
      </c>
      <c r="C678" s="7" t="s">
        <v>52</v>
      </c>
      <c r="D678" s="8">
        <v>1500</v>
      </c>
      <c r="E678" s="7" t="s">
        <v>9</v>
      </c>
      <c r="F678" t="s">
        <v>10</v>
      </c>
      <c r="G678" s="9">
        <v>51000</v>
      </c>
      <c r="H678" s="32">
        <f>IF(F678="USD",VLOOKUP(A678,'FOREX CONV'!$A$2:$F$871,2,FALSE),IF(F678="GBP",VLOOKUP(A678,'FOREX CONV'!$A$2:$F$871,3,FALSE),IF(F678="EUR",VLOOKUP(A678,'FOREX CONV'!$A$2:$F$871,4,FALSE),IF(F678="YEN",VLOOKUP(A678,'FOREX CONV'!$A$2:$F$871,5,FALSE),1))))</f>
        <v>60.436</v>
      </c>
      <c r="I678" s="33">
        <f t="shared" si="10"/>
        <v>3082236</v>
      </c>
      <c r="J678" t="str">
        <f>VLOOKUP(C678,'REGION CLASSIFICATION'!$A$2:$B$67,2,FALSE)</f>
        <v>MENA</v>
      </c>
    </row>
    <row r="679" spans="1:10" ht="15" x14ac:dyDescent="0.35">
      <c r="A679" s="13">
        <v>41869</v>
      </c>
      <c r="B679" s="2" t="s">
        <v>7</v>
      </c>
      <c r="C679" s="7" t="s">
        <v>52</v>
      </c>
      <c r="D679" s="8">
        <v>1500</v>
      </c>
      <c r="E679" s="7" t="s">
        <v>9</v>
      </c>
      <c r="F679" t="s">
        <v>10</v>
      </c>
      <c r="G679" s="9">
        <v>51000</v>
      </c>
      <c r="H679" s="32">
        <f>IF(F679="USD",VLOOKUP(A679,'FOREX CONV'!$A$2:$F$871,2,FALSE),IF(F679="GBP",VLOOKUP(A679,'FOREX CONV'!$A$2:$F$871,3,FALSE),IF(F679="EUR",VLOOKUP(A679,'FOREX CONV'!$A$2:$F$871,4,FALSE),IF(F679="YEN",VLOOKUP(A679,'FOREX CONV'!$A$2:$F$871,5,FALSE),1))))</f>
        <v>61.058300000000003</v>
      </c>
      <c r="I679" s="33">
        <f t="shared" si="10"/>
        <v>3113973.3000000003</v>
      </c>
      <c r="J679" t="str">
        <f>VLOOKUP(C679,'REGION CLASSIFICATION'!$A$2:$B$67,2,FALSE)</f>
        <v>MENA</v>
      </c>
    </row>
    <row r="680" spans="1:10" ht="15" x14ac:dyDescent="0.35">
      <c r="A680" s="13">
        <v>41739</v>
      </c>
      <c r="B680" s="2" t="s">
        <v>7</v>
      </c>
      <c r="C680" s="7" t="s">
        <v>33</v>
      </c>
      <c r="D680" s="7">
        <v>25</v>
      </c>
      <c r="E680" s="7" t="s">
        <v>69</v>
      </c>
      <c r="F680" s="7" t="s">
        <v>72</v>
      </c>
      <c r="G680" s="10">
        <v>51492</v>
      </c>
      <c r="H680" s="32">
        <f>IF(F680="USD",VLOOKUP(A680,'FOREX CONV'!$A$2:$F$871,2,FALSE),IF(F680="GBP",VLOOKUP(A680,'FOREX CONV'!$A$2:$F$871,3,FALSE),IF(F680="EUR",VLOOKUP(A680,'FOREX CONV'!$A$2:$F$871,4,FALSE),IF(F680="YEN",VLOOKUP(A680,'FOREX CONV'!$A$2:$F$871,5,FALSE),1))))</f>
        <v>1</v>
      </c>
      <c r="I680" s="33">
        <f t="shared" si="10"/>
        <v>51492</v>
      </c>
      <c r="J680" t="str">
        <f>VLOOKUP(C680,'REGION CLASSIFICATION'!$A$2:$B$67,2,FALSE)</f>
        <v>INDIA</v>
      </c>
    </row>
    <row r="681" spans="1:10" ht="15" x14ac:dyDescent="0.35">
      <c r="A681" s="13">
        <v>41912</v>
      </c>
      <c r="B681" s="2" t="s">
        <v>7</v>
      </c>
      <c r="C681" s="7" t="s">
        <v>33</v>
      </c>
      <c r="D681" s="7">
        <v>25</v>
      </c>
      <c r="E681" s="7" t="s">
        <v>69</v>
      </c>
      <c r="F681" s="7" t="s">
        <v>72</v>
      </c>
      <c r="G681" s="10">
        <v>51591</v>
      </c>
      <c r="H681" s="32">
        <f>IF(F681="USD",VLOOKUP(A681,'FOREX CONV'!$A$2:$F$871,2,FALSE),IF(F681="GBP",VLOOKUP(A681,'FOREX CONV'!$A$2:$F$871,3,FALSE),IF(F681="EUR",VLOOKUP(A681,'FOREX CONV'!$A$2:$F$871,4,FALSE),IF(F681="YEN",VLOOKUP(A681,'FOREX CONV'!$A$2:$F$871,5,FALSE),1))))</f>
        <v>1</v>
      </c>
      <c r="I681" s="33">
        <f t="shared" si="10"/>
        <v>51591</v>
      </c>
      <c r="J681" t="str">
        <f>VLOOKUP(C681,'REGION CLASSIFICATION'!$A$2:$B$67,2,FALSE)</f>
        <v>INDIA</v>
      </c>
    </row>
    <row r="682" spans="1:10" ht="15" x14ac:dyDescent="0.35">
      <c r="A682" s="13">
        <v>42034</v>
      </c>
      <c r="B682" s="2" t="s">
        <v>7</v>
      </c>
      <c r="C682" s="7" t="s">
        <v>33</v>
      </c>
      <c r="D682" s="7">
        <v>25</v>
      </c>
      <c r="E682" s="7" t="s">
        <v>69</v>
      </c>
      <c r="F682" s="7" t="s">
        <v>72</v>
      </c>
      <c r="G682" s="10">
        <v>51750</v>
      </c>
      <c r="H682" s="32">
        <f>IF(F682="USD",VLOOKUP(A682,'FOREX CONV'!$A$2:$F$871,2,FALSE),IF(F682="GBP",VLOOKUP(A682,'FOREX CONV'!$A$2:$F$871,3,FALSE),IF(F682="EUR",VLOOKUP(A682,'FOREX CONV'!$A$2:$F$871,4,FALSE),IF(F682="YEN",VLOOKUP(A682,'FOREX CONV'!$A$2:$F$871,5,FALSE),1))))</f>
        <v>1</v>
      </c>
      <c r="I682" s="33">
        <f t="shared" si="10"/>
        <v>51750</v>
      </c>
      <c r="J682" t="str">
        <f>VLOOKUP(C682,'REGION CLASSIFICATION'!$A$2:$B$67,2,FALSE)</f>
        <v>INDIA</v>
      </c>
    </row>
    <row r="683" spans="1:10" ht="15" x14ac:dyDescent="0.35">
      <c r="A683" s="13">
        <v>41776</v>
      </c>
      <c r="B683" s="2" t="s">
        <v>25</v>
      </c>
      <c r="C683" s="7" t="s">
        <v>65</v>
      </c>
      <c r="D683" s="8">
        <v>469</v>
      </c>
      <c r="E683" s="7" t="s">
        <v>9</v>
      </c>
      <c r="F683" t="s">
        <v>10</v>
      </c>
      <c r="G683" s="9">
        <v>52762.5</v>
      </c>
      <c r="H683" s="32">
        <f>IF(F683="USD",VLOOKUP(A683,'FOREX CONV'!$A$2:$F$871,2,FALSE),IF(F683="GBP",VLOOKUP(A683,'FOREX CONV'!$A$2:$F$871,3,FALSE),IF(F683="EUR",VLOOKUP(A683,'FOREX CONV'!$A$2:$F$871,4,FALSE),IF(F683="YEN",VLOOKUP(A683,'FOREX CONV'!$A$2:$F$871,5,FALSE),1))))</f>
        <v>58.860999999999997</v>
      </c>
      <c r="I683" s="33">
        <f t="shared" si="10"/>
        <v>3105653.5124999997</v>
      </c>
      <c r="J683" t="str">
        <f>VLOOKUP(C683,'REGION CLASSIFICATION'!$A$2:$B$67,2,FALSE)</f>
        <v>NORTH AMERICA</v>
      </c>
    </row>
    <row r="684" spans="1:10" ht="15" x14ac:dyDescent="0.35">
      <c r="A684" s="13">
        <v>41912</v>
      </c>
      <c r="B684" s="2" t="s">
        <v>25</v>
      </c>
      <c r="C684" s="7" t="s">
        <v>65</v>
      </c>
      <c r="D684" s="8">
        <v>473</v>
      </c>
      <c r="E684" s="7" t="s">
        <v>9</v>
      </c>
      <c r="F684" t="s">
        <v>10</v>
      </c>
      <c r="G684" s="9">
        <v>53212.5</v>
      </c>
      <c r="H684" s="32">
        <f>IF(F684="USD",VLOOKUP(A684,'FOREX CONV'!$A$2:$F$871,2,FALSE),IF(F684="GBP",VLOOKUP(A684,'FOREX CONV'!$A$2:$F$871,3,FALSE),IF(F684="EUR",VLOOKUP(A684,'FOREX CONV'!$A$2:$F$871,4,FALSE),IF(F684="YEN",VLOOKUP(A684,'FOREX CONV'!$A$2:$F$871,5,FALSE),1))))</f>
        <v>61.613500000000002</v>
      </c>
      <c r="I684" s="33">
        <f t="shared" si="10"/>
        <v>3278608.3687499999</v>
      </c>
      <c r="J684" t="str">
        <f>VLOOKUP(C684,'REGION CLASSIFICATION'!$A$2:$B$67,2,FALSE)</f>
        <v>NORTH AMERICA</v>
      </c>
    </row>
    <row r="685" spans="1:10" ht="15" x14ac:dyDescent="0.35">
      <c r="A685" s="13">
        <v>42023</v>
      </c>
      <c r="B685" s="2" t="s">
        <v>7</v>
      </c>
      <c r="C685" s="7" t="s">
        <v>52</v>
      </c>
      <c r="D685" s="8">
        <v>1850</v>
      </c>
      <c r="E685" s="7" t="s">
        <v>9</v>
      </c>
      <c r="F685" t="s">
        <v>10</v>
      </c>
      <c r="G685" s="9">
        <v>62900</v>
      </c>
      <c r="H685" s="32">
        <f>IF(F685="USD",VLOOKUP(A685,'FOREX CONV'!$A$2:$F$871,2,FALSE),IF(F685="GBP",VLOOKUP(A685,'FOREX CONV'!$A$2:$F$871,3,FALSE),IF(F685="EUR",VLOOKUP(A685,'FOREX CONV'!$A$2:$F$871,4,FALSE),IF(F685="YEN",VLOOKUP(A685,'FOREX CONV'!$A$2:$F$871,5,FALSE),1))))</f>
        <v>61.698999999999998</v>
      </c>
      <c r="I685" s="33">
        <f t="shared" si="10"/>
        <v>3880867.1</v>
      </c>
      <c r="J685" t="str">
        <f>VLOOKUP(C685,'REGION CLASSIFICATION'!$A$2:$B$67,2,FALSE)</f>
        <v>MENA</v>
      </c>
    </row>
    <row r="686" spans="1:10" ht="15" x14ac:dyDescent="0.35">
      <c r="A686" s="13">
        <v>41788</v>
      </c>
      <c r="B686" s="2" t="s">
        <v>15</v>
      </c>
      <c r="C686" s="7" t="s">
        <v>55</v>
      </c>
      <c r="D686" s="8">
        <v>1500</v>
      </c>
      <c r="E686" s="7" t="s">
        <v>9</v>
      </c>
      <c r="F686" t="s">
        <v>10</v>
      </c>
      <c r="G686" s="9">
        <v>66000</v>
      </c>
      <c r="H686" s="32">
        <f>IF(F686="USD",VLOOKUP(A686,'FOREX CONV'!$A$2:$F$871,2,FALSE),IF(F686="GBP",VLOOKUP(A686,'FOREX CONV'!$A$2:$F$871,3,FALSE),IF(F686="EUR",VLOOKUP(A686,'FOREX CONV'!$A$2:$F$871,4,FALSE),IF(F686="YEN",VLOOKUP(A686,'FOREX CONV'!$A$2:$F$871,5,FALSE),1))))</f>
        <v>58.841500000000003</v>
      </c>
      <c r="I686" s="33">
        <f t="shared" si="10"/>
        <v>3883539</v>
      </c>
      <c r="J686" t="str">
        <f>VLOOKUP(C686,'REGION CLASSIFICATION'!$A$2:$B$67,2,FALSE)</f>
        <v>EU</v>
      </c>
    </row>
    <row r="687" spans="1:10" ht="15" x14ac:dyDescent="0.35">
      <c r="A687" s="13">
        <v>41899</v>
      </c>
      <c r="B687" s="2" t="s">
        <v>7</v>
      </c>
      <c r="C687" s="7" t="s">
        <v>33</v>
      </c>
      <c r="D687" s="8">
        <v>34</v>
      </c>
      <c r="E687" s="7" t="s">
        <v>9</v>
      </c>
      <c r="F687" s="7" t="s">
        <v>34</v>
      </c>
      <c r="G687" s="9">
        <v>67320</v>
      </c>
      <c r="H687" s="32">
        <f>IF(F687="USD",VLOOKUP(A687,'FOREX CONV'!$A$2:$F$871,2,FALSE),IF(F687="GBP",VLOOKUP(A687,'FOREX CONV'!$A$2:$F$871,3,FALSE),IF(F687="EUR",VLOOKUP(A687,'FOREX CONV'!$A$2:$F$871,4,FALSE),IF(F687="YEN",VLOOKUP(A687,'FOREX CONV'!$A$2:$F$871,5,FALSE),1))))</f>
        <v>1</v>
      </c>
      <c r="I687" s="33">
        <f t="shared" si="10"/>
        <v>67320</v>
      </c>
      <c r="J687" t="str">
        <f>VLOOKUP(C687,'REGION CLASSIFICATION'!$A$2:$B$67,2,FALSE)</f>
        <v>INDIA</v>
      </c>
    </row>
    <row r="688" spans="1:10" ht="15" x14ac:dyDescent="0.35">
      <c r="A688" s="13">
        <v>41878</v>
      </c>
      <c r="B688" s="2" t="s">
        <v>15</v>
      </c>
      <c r="C688" s="7" t="s">
        <v>36</v>
      </c>
      <c r="D688" s="8">
        <v>1400</v>
      </c>
      <c r="E688" s="7" t="s">
        <v>9</v>
      </c>
      <c r="F688" t="s">
        <v>10</v>
      </c>
      <c r="G688" s="9">
        <v>70000</v>
      </c>
      <c r="H688" s="32">
        <f>IF(F688="USD",VLOOKUP(A688,'FOREX CONV'!$A$2:$F$871,2,FALSE),IF(F688="GBP",VLOOKUP(A688,'FOREX CONV'!$A$2:$F$871,3,FALSE),IF(F688="EUR",VLOOKUP(A688,'FOREX CONV'!$A$2:$F$871,4,FALSE),IF(F688="YEN",VLOOKUP(A688,'FOREX CONV'!$A$2:$F$871,5,FALSE),1))))</f>
        <v>60.467799999999997</v>
      </c>
      <c r="I688" s="33">
        <f t="shared" si="10"/>
        <v>4232746</v>
      </c>
      <c r="J688" t="str">
        <f>VLOOKUP(C688,'REGION CLASSIFICATION'!$A$2:$B$67,2,FALSE)</f>
        <v>EU</v>
      </c>
    </row>
    <row r="689" spans="1:10" ht="15" x14ac:dyDescent="0.35">
      <c r="A689" s="13">
        <v>42035</v>
      </c>
      <c r="B689" s="2" t="s">
        <v>15</v>
      </c>
      <c r="C689" s="7" t="s">
        <v>55</v>
      </c>
      <c r="D689" s="8">
        <v>1500</v>
      </c>
      <c r="E689" s="7" t="s">
        <v>9</v>
      </c>
      <c r="F689" t="s">
        <v>10</v>
      </c>
      <c r="G689" s="9">
        <v>75000</v>
      </c>
      <c r="H689" s="32">
        <f>IF(F689="USD",VLOOKUP(A689,'FOREX CONV'!$A$2:$F$871,2,FALSE),IF(F689="GBP",VLOOKUP(A689,'FOREX CONV'!$A$2:$F$871,3,FALSE),IF(F689="EUR",VLOOKUP(A689,'FOREX CONV'!$A$2:$F$871,4,FALSE),IF(F689="YEN",VLOOKUP(A689,'FOREX CONV'!$A$2:$F$871,5,FALSE),1))))</f>
        <v>61.7575</v>
      </c>
      <c r="I689" s="33">
        <f t="shared" si="10"/>
        <v>4631812.5</v>
      </c>
      <c r="J689" t="str">
        <f>VLOOKUP(C689,'REGION CLASSIFICATION'!$A$2:$B$67,2,FALSE)</f>
        <v>EU</v>
      </c>
    </row>
    <row r="690" spans="1:10" ht="15" x14ac:dyDescent="0.35">
      <c r="A690" s="13">
        <v>41881</v>
      </c>
      <c r="B690" s="2" t="s">
        <v>15</v>
      </c>
      <c r="C690" s="7" t="s">
        <v>46</v>
      </c>
      <c r="D690" s="8">
        <v>2000</v>
      </c>
      <c r="E690" s="7" t="s">
        <v>9</v>
      </c>
      <c r="F690" t="s">
        <v>10</v>
      </c>
      <c r="G690" s="9">
        <v>83000</v>
      </c>
      <c r="H690" s="32">
        <f>IF(F690="USD",VLOOKUP(A690,'FOREX CONV'!$A$2:$F$871,2,FALSE),IF(F690="GBP",VLOOKUP(A690,'FOREX CONV'!$A$2:$F$871,3,FALSE),IF(F690="EUR",VLOOKUP(A690,'FOREX CONV'!$A$2:$F$871,4,FALSE),IF(F690="YEN",VLOOKUP(A690,'FOREX CONV'!$A$2:$F$871,5,FALSE),1))))</f>
        <v>60.474499999999999</v>
      </c>
      <c r="I690" s="33">
        <f t="shared" si="10"/>
        <v>5019383.5</v>
      </c>
      <c r="J690" t="str">
        <f>VLOOKUP(C690,'REGION CLASSIFICATION'!$A$2:$B$67,2,FALSE)</f>
        <v>EU</v>
      </c>
    </row>
    <row r="691" spans="1:10" ht="15" x14ac:dyDescent="0.35">
      <c r="A691" s="13">
        <v>41790</v>
      </c>
      <c r="B691" s="2" t="s">
        <v>15</v>
      </c>
      <c r="C691" s="7" t="s">
        <v>46</v>
      </c>
      <c r="D691" s="8">
        <v>2000</v>
      </c>
      <c r="E691" s="7" t="s">
        <v>9</v>
      </c>
      <c r="F691" t="s">
        <v>10</v>
      </c>
      <c r="G691" s="9">
        <v>83000</v>
      </c>
      <c r="H691" s="32">
        <f>IF(F691="USD",VLOOKUP(A691,'FOREX CONV'!$A$2:$F$871,2,FALSE),IF(F691="GBP",VLOOKUP(A691,'FOREX CONV'!$A$2:$F$871,3,FALSE),IF(F691="EUR",VLOOKUP(A691,'FOREX CONV'!$A$2:$F$871,4,FALSE),IF(F691="YEN",VLOOKUP(A691,'FOREX CONV'!$A$2:$F$871,5,FALSE),1))))</f>
        <v>59.033499999999997</v>
      </c>
      <c r="I691" s="33">
        <f t="shared" si="10"/>
        <v>4899780.5</v>
      </c>
      <c r="J691" t="str">
        <f>VLOOKUP(C691,'REGION CLASSIFICATION'!$A$2:$B$67,2,FALSE)</f>
        <v>EU</v>
      </c>
    </row>
    <row r="692" spans="1:10" ht="15" x14ac:dyDescent="0.35">
      <c r="A692" s="13">
        <v>41912</v>
      </c>
      <c r="B692" s="2" t="s">
        <v>25</v>
      </c>
      <c r="C692" s="7" t="s">
        <v>65</v>
      </c>
      <c r="D692" s="8">
        <v>750</v>
      </c>
      <c r="E692" s="7" t="s">
        <v>9</v>
      </c>
      <c r="F692" t="s">
        <v>10</v>
      </c>
      <c r="G692" s="9">
        <v>84375</v>
      </c>
      <c r="H692" s="32">
        <f>IF(F692="USD",VLOOKUP(A692,'FOREX CONV'!$A$2:$F$871,2,FALSE),IF(F692="GBP",VLOOKUP(A692,'FOREX CONV'!$A$2:$F$871,3,FALSE),IF(F692="EUR",VLOOKUP(A692,'FOREX CONV'!$A$2:$F$871,4,FALSE),IF(F692="YEN",VLOOKUP(A692,'FOREX CONV'!$A$2:$F$871,5,FALSE),1))))</f>
        <v>61.613500000000002</v>
      </c>
      <c r="I692" s="33">
        <f t="shared" si="10"/>
        <v>5198639.0625</v>
      </c>
      <c r="J692" t="str">
        <f>VLOOKUP(C692,'REGION CLASSIFICATION'!$A$2:$B$67,2,FALSE)</f>
        <v>NORTH AMERICA</v>
      </c>
    </row>
    <row r="693" spans="1:10" ht="15" x14ac:dyDescent="0.35">
      <c r="A693" s="13">
        <v>41942</v>
      </c>
      <c r="B693" s="2" t="s">
        <v>11</v>
      </c>
      <c r="C693" s="7" t="s">
        <v>33</v>
      </c>
      <c r="D693" s="8">
        <v>3.4</v>
      </c>
      <c r="E693" s="7" t="s">
        <v>9</v>
      </c>
      <c r="F693" s="7" t="s">
        <v>34</v>
      </c>
      <c r="G693" s="9">
        <v>84557</v>
      </c>
      <c r="H693" s="32">
        <f>IF(F693="USD",VLOOKUP(A693,'FOREX CONV'!$A$2:$F$871,2,FALSE),IF(F693="GBP",VLOOKUP(A693,'FOREX CONV'!$A$2:$F$871,3,FALSE),IF(F693="EUR",VLOOKUP(A693,'FOREX CONV'!$A$2:$F$871,4,FALSE),IF(F693="YEN",VLOOKUP(A693,'FOREX CONV'!$A$2:$F$871,5,FALSE),1))))</f>
        <v>1</v>
      </c>
      <c r="I693" s="33">
        <f t="shared" si="10"/>
        <v>84557</v>
      </c>
      <c r="J693" t="str">
        <f>VLOOKUP(C693,'REGION CLASSIFICATION'!$A$2:$B$67,2,FALSE)</f>
        <v>INDIA</v>
      </c>
    </row>
    <row r="694" spans="1:10" ht="15" x14ac:dyDescent="0.35">
      <c r="A694" s="13">
        <v>41820</v>
      </c>
      <c r="B694" s="2" t="s">
        <v>15</v>
      </c>
      <c r="C694" s="7" t="s">
        <v>28</v>
      </c>
      <c r="D694" s="8">
        <v>2700</v>
      </c>
      <c r="E694" s="7" t="s">
        <v>9</v>
      </c>
      <c r="F694" s="7" t="s">
        <v>27</v>
      </c>
      <c r="G694" s="9">
        <v>89100</v>
      </c>
      <c r="H694" s="32">
        <f>IF(F694="USD",VLOOKUP(A694,'FOREX CONV'!$A$2:$F$871,2,FALSE),IF(F694="GBP",VLOOKUP(A694,'FOREX CONV'!$A$2:$F$871,3,FALSE),IF(F694="EUR",VLOOKUP(A694,'FOREX CONV'!$A$2:$F$871,4,FALSE),IF(F694="YEN",VLOOKUP(A694,'FOREX CONV'!$A$2:$F$871,5,FALSE),1))))</f>
        <v>82.009399999999999</v>
      </c>
      <c r="I694" s="33">
        <f t="shared" si="10"/>
        <v>7307037.54</v>
      </c>
      <c r="J694" t="str">
        <f>VLOOKUP(C694,'REGION CLASSIFICATION'!$A$2:$B$67,2,FALSE)</f>
        <v>EU</v>
      </c>
    </row>
    <row r="695" spans="1:10" ht="15" x14ac:dyDescent="0.35">
      <c r="A695" s="13">
        <v>42028</v>
      </c>
      <c r="B695" s="2" t="s">
        <v>15</v>
      </c>
      <c r="C695" s="7" t="s">
        <v>17</v>
      </c>
      <c r="D695" s="8">
        <v>2000</v>
      </c>
      <c r="E695" s="7" t="s">
        <v>9</v>
      </c>
      <c r="F695" t="s">
        <v>10</v>
      </c>
      <c r="G695" s="9">
        <v>90000</v>
      </c>
      <c r="H695" s="32">
        <f>IF(F695="USD",VLOOKUP(A695,'FOREX CONV'!$A$2:$F$871,2,FALSE),IF(F695="GBP",VLOOKUP(A695,'FOREX CONV'!$A$2:$F$871,3,FALSE),IF(F695="EUR",VLOOKUP(A695,'FOREX CONV'!$A$2:$F$871,4,FALSE),IF(F695="YEN",VLOOKUP(A695,'FOREX CONV'!$A$2:$F$871,5,FALSE),1))))</f>
        <v>61.498800000000003</v>
      </c>
      <c r="I695" s="33">
        <f t="shared" si="10"/>
        <v>5534892</v>
      </c>
      <c r="J695" t="str">
        <f>VLOOKUP(C695,'REGION CLASSIFICATION'!$A$2:$B$67,2,FALSE)</f>
        <v>LATAM</v>
      </c>
    </row>
    <row r="696" spans="1:10" ht="15" x14ac:dyDescent="0.35">
      <c r="A696" s="13">
        <v>41820</v>
      </c>
      <c r="B696" s="2" t="s">
        <v>15</v>
      </c>
      <c r="C696" s="7" t="s">
        <v>33</v>
      </c>
      <c r="D696" s="8">
        <v>4.5</v>
      </c>
      <c r="E696" s="7" t="s">
        <v>9</v>
      </c>
      <c r="F696" s="7" t="s">
        <v>34</v>
      </c>
      <c r="G696" s="9">
        <v>92925</v>
      </c>
      <c r="H696" s="32">
        <f>IF(F696="USD",VLOOKUP(A696,'FOREX CONV'!$A$2:$F$871,2,FALSE),IF(F696="GBP",VLOOKUP(A696,'FOREX CONV'!$A$2:$F$871,3,FALSE),IF(F696="EUR",VLOOKUP(A696,'FOREX CONV'!$A$2:$F$871,4,FALSE),IF(F696="YEN",VLOOKUP(A696,'FOREX CONV'!$A$2:$F$871,5,FALSE),1))))</f>
        <v>1</v>
      </c>
      <c r="I696" s="33">
        <f t="shared" si="10"/>
        <v>92925</v>
      </c>
      <c r="J696" t="str">
        <f>VLOOKUP(C696,'REGION CLASSIFICATION'!$A$2:$B$67,2,FALSE)</f>
        <v>INDIA</v>
      </c>
    </row>
    <row r="697" spans="1:10" ht="15" x14ac:dyDescent="0.35">
      <c r="A697" s="13">
        <v>41790</v>
      </c>
      <c r="B697" s="2" t="s">
        <v>25</v>
      </c>
      <c r="C697" s="7" t="s">
        <v>65</v>
      </c>
      <c r="D697" s="8">
        <v>808</v>
      </c>
      <c r="E697" s="7" t="s">
        <v>9</v>
      </c>
      <c r="F697" t="s">
        <v>10</v>
      </c>
      <c r="G697" s="9">
        <v>96960</v>
      </c>
      <c r="H697" s="32">
        <f>IF(F697="USD",VLOOKUP(A697,'FOREX CONV'!$A$2:$F$871,2,FALSE),IF(F697="GBP",VLOOKUP(A697,'FOREX CONV'!$A$2:$F$871,3,FALSE),IF(F697="EUR",VLOOKUP(A697,'FOREX CONV'!$A$2:$F$871,4,FALSE),IF(F697="YEN",VLOOKUP(A697,'FOREX CONV'!$A$2:$F$871,5,FALSE),1))))</f>
        <v>59.033499999999997</v>
      </c>
      <c r="I697" s="33">
        <f t="shared" si="10"/>
        <v>5723888.1599999992</v>
      </c>
      <c r="J697" t="str">
        <f>VLOOKUP(C697,'REGION CLASSIFICATION'!$A$2:$B$67,2,FALSE)</f>
        <v>NORTH AMERICA</v>
      </c>
    </row>
    <row r="698" spans="1:10" ht="15" x14ac:dyDescent="0.35">
      <c r="A698" s="13">
        <v>41879</v>
      </c>
      <c r="B698" s="2" t="s">
        <v>7</v>
      </c>
      <c r="C698" s="7" t="s">
        <v>33</v>
      </c>
      <c r="D698" s="8">
        <v>50</v>
      </c>
      <c r="E698" s="7" t="s">
        <v>9</v>
      </c>
      <c r="F698" s="7" t="s">
        <v>34</v>
      </c>
      <c r="G698" s="9">
        <v>97000</v>
      </c>
      <c r="H698" s="32">
        <f>IF(F698="USD",VLOOKUP(A698,'FOREX CONV'!$A$2:$F$871,2,FALSE),IF(F698="GBP",VLOOKUP(A698,'FOREX CONV'!$A$2:$F$871,3,FALSE),IF(F698="EUR",VLOOKUP(A698,'FOREX CONV'!$A$2:$F$871,4,FALSE),IF(F698="YEN",VLOOKUP(A698,'FOREX CONV'!$A$2:$F$871,5,FALSE),1))))</f>
        <v>1</v>
      </c>
      <c r="I698" s="33">
        <f t="shared" si="10"/>
        <v>97000</v>
      </c>
      <c r="J698" t="str">
        <f>VLOOKUP(C698,'REGION CLASSIFICATION'!$A$2:$B$67,2,FALSE)</f>
        <v>INDIA</v>
      </c>
    </row>
    <row r="699" spans="1:10" ht="15" x14ac:dyDescent="0.35">
      <c r="A699" s="13">
        <v>41943</v>
      </c>
      <c r="B699" s="2" t="s">
        <v>7</v>
      </c>
      <c r="C699" s="7" t="s">
        <v>33</v>
      </c>
      <c r="D699" s="8">
        <v>50</v>
      </c>
      <c r="E699" s="7" t="s">
        <v>9</v>
      </c>
      <c r="F699" s="7" t="s">
        <v>34</v>
      </c>
      <c r="G699" s="9">
        <v>97877</v>
      </c>
      <c r="H699" s="32">
        <f>IF(F699="USD",VLOOKUP(A699,'FOREX CONV'!$A$2:$F$871,2,FALSE),IF(F699="GBP",VLOOKUP(A699,'FOREX CONV'!$A$2:$F$871,3,FALSE),IF(F699="EUR",VLOOKUP(A699,'FOREX CONV'!$A$2:$F$871,4,FALSE),IF(F699="YEN",VLOOKUP(A699,'FOREX CONV'!$A$2:$F$871,5,FALSE),1))))</f>
        <v>1</v>
      </c>
      <c r="I699" s="33">
        <f t="shared" si="10"/>
        <v>97877</v>
      </c>
      <c r="J699" t="str">
        <f>VLOOKUP(C699,'REGION CLASSIFICATION'!$A$2:$B$67,2,FALSE)</f>
        <v>INDIA</v>
      </c>
    </row>
    <row r="700" spans="1:10" ht="15" x14ac:dyDescent="0.35">
      <c r="A700" s="13">
        <v>42035</v>
      </c>
      <c r="B700" s="2" t="s">
        <v>7</v>
      </c>
      <c r="C700" s="7" t="s">
        <v>33</v>
      </c>
      <c r="D700" s="8">
        <v>50</v>
      </c>
      <c r="E700" s="7" t="s">
        <v>9</v>
      </c>
      <c r="F700" s="7" t="s">
        <v>34</v>
      </c>
      <c r="G700" s="9">
        <v>98000</v>
      </c>
      <c r="H700" s="32">
        <f>IF(F700="USD",VLOOKUP(A700,'FOREX CONV'!$A$2:$F$871,2,FALSE),IF(F700="GBP",VLOOKUP(A700,'FOREX CONV'!$A$2:$F$871,3,FALSE),IF(F700="EUR",VLOOKUP(A700,'FOREX CONV'!$A$2:$F$871,4,FALSE),IF(F700="YEN",VLOOKUP(A700,'FOREX CONV'!$A$2:$F$871,5,FALSE),1))))</f>
        <v>1</v>
      </c>
      <c r="I700" s="33">
        <f t="shared" si="10"/>
        <v>98000</v>
      </c>
      <c r="J700" t="str">
        <f>VLOOKUP(C700,'REGION CLASSIFICATION'!$A$2:$B$67,2,FALSE)</f>
        <v>INDIA</v>
      </c>
    </row>
    <row r="701" spans="1:10" ht="15" x14ac:dyDescent="0.35">
      <c r="A701" s="13">
        <v>41932</v>
      </c>
      <c r="B701" s="2" t="s">
        <v>7</v>
      </c>
      <c r="C701" s="7" t="s">
        <v>33</v>
      </c>
      <c r="D701" s="7">
        <v>50</v>
      </c>
      <c r="E701" s="7" t="s">
        <v>9</v>
      </c>
      <c r="F701" s="7" t="s">
        <v>34</v>
      </c>
      <c r="G701" s="10">
        <v>99720</v>
      </c>
      <c r="H701" s="32">
        <f>IF(F701="USD",VLOOKUP(A701,'FOREX CONV'!$A$2:$F$871,2,FALSE),IF(F701="GBP",VLOOKUP(A701,'FOREX CONV'!$A$2:$F$871,3,FALSE),IF(F701="EUR",VLOOKUP(A701,'FOREX CONV'!$A$2:$F$871,4,FALSE),IF(F701="YEN",VLOOKUP(A701,'FOREX CONV'!$A$2:$F$871,5,FALSE),1))))</f>
        <v>1</v>
      </c>
      <c r="I701" s="33">
        <f t="shared" si="10"/>
        <v>99720</v>
      </c>
      <c r="J701" t="str">
        <f>VLOOKUP(C701,'REGION CLASSIFICATION'!$A$2:$B$67,2,FALSE)</f>
        <v>INDIA</v>
      </c>
    </row>
    <row r="702" spans="1:10" ht="15" x14ac:dyDescent="0.35">
      <c r="A702" s="13">
        <v>41820</v>
      </c>
      <c r="B702" s="2" t="s">
        <v>7</v>
      </c>
      <c r="C702" s="2" t="s">
        <v>33</v>
      </c>
      <c r="D702" s="3">
        <v>50</v>
      </c>
      <c r="E702" s="2" t="s">
        <v>9</v>
      </c>
      <c r="F702" s="2" t="s">
        <v>34</v>
      </c>
      <c r="G702" s="4">
        <v>99720</v>
      </c>
      <c r="H702" s="32">
        <f>IF(F702="USD",VLOOKUP(A702,'FOREX CONV'!$A$2:$F$871,2,FALSE),IF(F702="GBP",VLOOKUP(A702,'FOREX CONV'!$A$2:$F$871,3,FALSE),IF(F702="EUR",VLOOKUP(A702,'FOREX CONV'!$A$2:$F$871,4,FALSE),IF(F702="YEN",VLOOKUP(A702,'FOREX CONV'!$A$2:$F$871,5,FALSE),1))))</f>
        <v>1</v>
      </c>
      <c r="I702" s="33">
        <f t="shared" si="10"/>
        <v>99720</v>
      </c>
      <c r="J702" t="str">
        <f>VLOOKUP(C702,'REGION CLASSIFICATION'!$A$2:$B$67,2,FALSE)</f>
        <v>INDIA</v>
      </c>
    </row>
    <row r="703" spans="1:10" ht="15" x14ac:dyDescent="0.35">
      <c r="A703" s="13">
        <v>41814</v>
      </c>
      <c r="B703" s="2" t="s">
        <v>7</v>
      </c>
      <c r="C703" s="7" t="s">
        <v>33</v>
      </c>
      <c r="D703" s="7">
        <v>50</v>
      </c>
      <c r="E703" s="7" t="s">
        <v>69</v>
      </c>
      <c r="F703" s="7" t="s">
        <v>72</v>
      </c>
      <c r="G703" s="10">
        <v>102683</v>
      </c>
      <c r="H703" s="32">
        <f>IF(F703="USD",VLOOKUP(A703,'FOREX CONV'!$A$2:$F$871,2,FALSE),IF(F703="GBP",VLOOKUP(A703,'FOREX CONV'!$A$2:$F$871,3,FALSE),IF(F703="EUR",VLOOKUP(A703,'FOREX CONV'!$A$2:$F$871,4,FALSE),IF(F703="YEN",VLOOKUP(A703,'FOREX CONV'!$A$2:$F$871,5,FALSE),1))))</f>
        <v>1</v>
      </c>
      <c r="I703" s="33">
        <f t="shared" si="10"/>
        <v>102683</v>
      </c>
      <c r="J703" t="str">
        <f>VLOOKUP(C703,'REGION CLASSIFICATION'!$A$2:$B$67,2,FALSE)</f>
        <v>INDIA</v>
      </c>
    </row>
    <row r="704" spans="1:10" ht="15" x14ac:dyDescent="0.35">
      <c r="A704" s="13">
        <v>41912</v>
      </c>
      <c r="B704" s="2" t="s">
        <v>7</v>
      </c>
      <c r="C704" s="7" t="s">
        <v>33</v>
      </c>
      <c r="D704" s="7">
        <v>50</v>
      </c>
      <c r="E704" s="7" t="s">
        <v>69</v>
      </c>
      <c r="F704" s="7" t="s">
        <v>72</v>
      </c>
      <c r="G704" s="10">
        <v>102933</v>
      </c>
      <c r="H704" s="32">
        <f>IF(F704="USD",VLOOKUP(A704,'FOREX CONV'!$A$2:$F$871,2,FALSE),IF(F704="GBP",VLOOKUP(A704,'FOREX CONV'!$A$2:$F$871,3,FALSE),IF(F704="EUR",VLOOKUP(A704,'FOREX CONV'!$A$2:$F$871,4,FALSE),IF(F704="YEN",VLOOKUP(A704,'FOREX CONV'!$A$2:$F$871,5,FALSE),1))))</f>
        <v>1</v>
      </c>
      <c r="I704" s="33">
        <f t="shared" si="10"/>
        <v>102933</v>
      </c>
      <c r="J704" t="str">
        <f>VLOOKUP(C704,'REGION CLASSIFICATION'!$A$2:$B$67,2,FALSE)</f>
        <v>INDIA</v>
      </c>
    </row>
    <row r="705" spans="1:10" ht="15" x14ac:dyDescent="0.35">
      <c r="A705" s="13">
        <v>41820</v>
      </c>
      <c r="B705" s="2" t="s">
        <v>7</v>
      </c>
      <c r="C705" s="7" t="s">
        <v>33</v>
      </c>
      <c r="D705" s="7">
        <v>50</v>
      </c>
      <c r="E705" s="7" t="s">
        <v>69</v>
      </c>
      <c r="F705" s="7" t="s">
        <v>72</v>
      </c>
      <c r="G705" s="10">
        <v>103933</v>
      </c>
      <c r="H705" s="32">
        <f>IF(F705="USD",VLOOKUP(A705,'FOREX CONV'!$A$2:$F$871,2,FALSE),IF(F705="GBP",VLOOKUP(A705,'FOREX CONV'!$A$2:$F$871,3,FALSE),IF(F705="EUR",VLOOKUP(A705,'FOREX CONV'!$A$2:$F$871,4,FALSE),IF(F705="YEN",VLOOKUP(A705,'FOREX CONV'!$A$2:$F$871,5,FALSE),1))))</f>
        <v>1</v>
      </c>
      <c r="I705" s="33">
        <f t="shared" si="10"/>
        <v>103933</v>
      </c>
      <c r="J705" t="str">
        <f>VLOOKUP(C705,'REGION CLASSIFICATION'!$A$2:$B$67,2,FALSE)</f>
        <v>INDIA</v>
      </c>
    </row>
    <row r="706" spans="1:10" ht="15" x14ac:dyDescent="0.35">
      <c r="A706" s="13">
        <v>41943</v>
      </c>
      <c r="B706" s="2" t="s">
        <v>25</v>
      </c>
      <c r="C706" s="7" t="s">
        <v>32</v>
      </c>
      <c r="D706" s="8">
        <v>961</v>
      </c>
      <c r="E706" s="7" t="s">
        <v>9</v>
      </c>
      <c r="F706" t="s">
        <v>10</v>
      </c>
      <c r="G706" s="9">
        <v>108593</v>
      </c>
      <c r="H706" s="32">
        <f>IF(F706="USD",VLOOKUP(A706,'FOREX CONV'!$A$2:$F$871,2,FALSE),IF(F706="GBP",VLOOKUP(A706,'FOREX CONV'!$A$2:$F$871,3,FALSE),IF(F706="EUR",VLOOKUP(A706,'FOREX CONV'!$A$2:$F$871,4,FALSE),IF(F706="YEN",VLOOKUP(A706,'FOREX CONV'!$A$2:$F$871,5,FALSE),1))))</f>
        <v>61.408000000000001</v>
      </c>
      <c r="I706" s="33">
        <f t="shared" si="10"/>
        <v>6668478.9440000001</v>
      </c>
      <c r="J706" t="str">
        <f>VLOOKUP(C706,'REGION CLASSIFICATION'!$A$2:$B$67,2,FALSE)</f>
        <v>EU</v>
      </c>
    </row>
  </sheetData>
  <autoFilter ref="A1:J706" xr:uid="{00000000-0001-0000-0100-000000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594"/>
  <sheetViews>
    <sheetView topLeftCell="A568" workbookViewId="0">
      <selection activeCell="D11" sqref="D11:D550"/>
    </sheetView>
  </sheetViews>
  <sheetFormatPr defaultRowHeight="14.4" x14ac:dyDescent="0.3"/>
  <cols>
    <col min="1" max="1" width="11.21875" style="20" bestFit="1" customWidth="1"/>
    <col min="2" max="2" width="16.21875" customWidth="1"/>
    <col min="3" max="3" width="20.21875" customWidth="1"/>
    <col min="4" max="4" width="8.77734375" style="19"/>
    <col min="7" max="7" width="20" style="19" customWidth="1"/>
    <col min="9" max="9" width="11.5546875" bestFit="1" customWidth="1"/>
  </cols>
  <sheetData>
    <row r="1" spans="1:10" ht="15" x14ac:dyDescent="0.35">
      <c r="A1" s="21" t="s">
        <v>0</v>
      </c>
      <c r="B1" s="1" t="s">
        <v>1</v>
      </c>
      <c r="C1" s="1" t="s">
        <v>2</v>
      </c>
      <c r="D1" s="15" t="s">
        <v>3</v>
      </c>
      <c r="E1" s="1" t="s">
        <v>4</v>
      </c>
      <c r="F1" s="1" t="s">
        <v>5</v>
      </c>
      <c r="G1" s="15" t="s">
        <v>6</v>
      </c>
      <c r="H1" s="31" t="s">
        <v>110</v>
      </c>
      <c r="I1" s="34" t="s">
        <v>111</v>
      </c>
      <c r="J1" s="31" t="s">
        <v>115</v>
      </c>
    </row>
    <row r="2" spans="1:10" ht="15" x14ac:dyDescent="0.35">
      <c r="A2" s="13">
        <v>42150</v>
      </c>
      <c r="B2" s="2" t="s">
        <v>11</v>
      </c>
      <c r="C2" s="2" t="s">
        <v>33</v>
      </c>
      <c r="D2" s="16">
        <v>0.1</v>
      </c>
      <c r="E2" s="2" t="s">
        <v>9</v>
      </c>
      <c r="F2" s="2" t="s">
        <v>34</v>
      </c>
      <c r="G2" s="16">
        <v>1979</v>
      </c>
      <c r="H2" s="32">
        <f>IF(F2="USD",VLOOKUP(A2,'FOREX CONV'!$A$2:$F$871,2,FALSE),IF(F2="GBP",VLOOKUP(A2,'FOREX CONV'!$A$2:$F$871,3,FALSE),IF(F2="EUR",VLOOKUP(A2,'FOREX CONV'!$A$2:$F$871,4,FALSE),IF(F2="YEN",VLOOKUP(A2,'FOREX CONV'!$A$2:$F$871,5,FALSE),1))))</f>
        <v>1</v>
      </c>
      <c r="I2" s="19">
        <f>G2*H2</f>
        <v>1979</v>
      </c>
      <c r="J2" t="str">
        <f>VLOOKUP(C2,'REGION CLASSIFICATION'!$A$2:$B$67,2,FALSE)</f>
        <v>INDIA</v>
      </c>
    </row>
    <row r="3" spans="1:10" ht="15" x14ac:dyDescent="0.35">
      <c r="A3" s="13">
        <v>42212</v>
      </c>
      <c r="B3" s="2" t="s">
        <v>11</v>
      </c>
      <c r="C3" s="2" t="s">
        <v>17</v>
      </c>
      <c r="D3" s="16">
        <v>0.2</v>
      </c>
      <c r="E3" s="2" t="s">
        <v>9</v>
      </c>
      <c r="F3" s="2" t="s">
        <v>10</v>
      </c>
      <c r="G3" s="16">
        <v>1000</v>
      </c>
      <c r="H3" s="32">
        <f>IF(F3="USD",VLOOKUP(A3,'FOREX CONV'!$A$2:$F$871,2,FALSE),IF(F3="GBP",VLOOKUP(A3,'FOREX CONV'!$A$2:$F$871,3,FALSE),IF(F3="EUR",VLOOKUP(A3,'FOREX CONV'!$A$2:$F$871,4,FALSE),IF(F3="YEN",VLOOKUP(A3,'FOREX CONV'!$A$2:$F$871,5,FALSE),1))))</f>
        <v>64.002799999999993</v>
      </c>
      <c r="I3" s="19">
        <f t="shared" ref="I3:I66" si="0">G3*H3</f>
        <v>64002.799999999996</v>
      </c>
      <c r="J3" t="str">
        <f>VLOOKUP(C3,'REGION CLASSIFICATION'!$A$2:$B$67,2,FALSE)</f>
        <v>LATAM</v>
      </c>
    </row>
    <row r="4" spans="1:10" ht="15" x14ac:dyDescent="0.35">
      <c r="A4" s="13">
        <v>42359</v>
      </c>
      <c r="B4" s="2" t="s">
        <v>11</v>
      </c>
      <c r="C4" s="2" t="s">
        <v>46</v>
      </c>
      <c r="D4" s="16">
        <v>0.2</v>
      </c>
      <c r="E4" s="2" t="s">
        <v>9</v>
      </c>
      <c r="F4" s="2" t="s">
        <v>10</v>
      </c>
      <c r="G4" s="16">
        <v>300</v>
      </c>
      <c r="H4" s="32">
        <f>IF(F4="USD",VLOOKUP(A4,'FOREX CONV'!$A$2:$F$871,2,FALSE),IF(F4="GBP",VLOOKUP(A4,'FOREX CONV'!$A$2:$F$871,3,FALSE),IF(F4="EUR",VLOOKUP(A4,'FOREX CONV'!$A$2:$F$871,4,FALSE),IF(F4="YEN",VLOOKUP(A4,'FOREX CONV'!$A$2:$F$871,5,FALSE),1))))</f>
        <v>66.323999999999998</v>
      </c>
      <c r="I4" s="19">
        <f t="shared" si="0"/>
        <v>19897.2</v>
      </c>
      <c r="J4" t="str">
        <f>VLOOKUP(C4,'REGION CLASSIFICATION'!$A$2:$B$67,2,FALSE)</f>
        <v>EU</v>
      </c>
    </row>
    <row r="5" spans="1:10" ht="15" x14ac:dyDescent="0.35">
      <c r="A5" s="13">
        <v>42359</v>
      </c>
      <c r="B5" s="2" t="s">
        <v>11</v>
      </c>
      <c r="C5" s="2" t="s">
        <v>46</v>
      </c>
      <c r="D5" s="16">
        <v>0.2</v>
      </c>
      <c r="E5" s="2" t="s">
        <v>9</v>
      </c>
      <c r="F5" s="2" t="s">
        <v>10</v>
      </c>
      <c r="G5" s="16">
        <v>300</v>
      </c>
      <c r="H5" s="32">
        <f>IF(F5="USD",VLOOKUP(A5,'FOREX CONV'!$A$2:$F$871,2,FALSE),IF(F5="GBP",VLOOKUP(A5,'FOREX CONV'!$A$2:$F$871,3,FALSE),IF(F5="EUR",VLOOKUP(A5,'FOREX CONV'!$A$2:$F$871,4,FALSE),IF(F5="YEN",VLOOKUP(A5,'FOREX CONV'!$A$2:$F$871,5,FALSE),1))))</f>
        <v>66.323999999999998</v>
      </c>
      <c r="I5" s="19">
        <f t="shared" si="0"/>
        <v>19897.2</v>
      </c>
      <c r="J5" t="str">
        <f>VLOOKUP(C5,'REGION CLASSIFICATION'!$A$2:$B$67,2,FALSE)</f>
        <v>EU</v>
      </c>
    </row>
    <row r="6" spans="1:10" ht="15" x14ac:dyDescent="0.35">
      <c r="A6" s="13">
        <v>42149</v>
      </c>
      <c r="B6" s="2" t="s">
        <v>11</v>
      </c>
      <c r="C6" s="2" t="s">
        <v>77</v>
      </c>
      <c r="D6" s="16">
        <v>0.25</v>
      </c>
      <c r="E6" s="2" t="s">
        <v>9</v>
      </c>
      <c r="F6" s="2" t="s">
        <v>10</v>
      </c>
      <c r="G6" s="16">
        <v>137.5</v>
      </c>
      <c r="H6" s="32">
        <f>IF(F6="USD",VLOOKUP(A6,'FOREX CONV'!$A$2:$F$871,2,FALSE),IF(F6="GBP",VLOOKUP(A6,'FOREX CONV'!$A$2:$F$871,3,FALSE),IF(F6="EUR",VLOOKUP(A6,'FOREX CONV'!$A$2:$F$871,4,FALSE),IF(F6="YEN",VLOOKUP(A6,'FOREX CONV'!$A$2:$F$871,5,FALSE),1))))</f>
        <v>63.622799999999998</v>
      </c>
      <c r="I6" s="19">
        <f t="shared" si="0"/>
        <v>8748.1350000000002</v>
      </c>
      <c r="J6" t="str">
        <f>VLOOKUP(C6,'REGION CLASSIFICATION'!$A$2:$B$67,2,FALSE)</f>
        <v>EU</v>
      </c>
    </row>
    <row r="7" spans="1:10" ht="15" x14ac:dyDescent="0.35">
      <c r="A7" s="13">
        <v>42157</v>
      </c>
      <c r="B7" s="2" t="s">
        <v>11</v>
      </c>
      <c r="C7" s="11" t="s">
        <v>77</v>
      </c>
      <c r="D7" s="22">
        <v>0.25</v>
      </c>
      <c r="E7" s="11" t="s">
        <v>9</v>
      </c>
      <c r="F7" s="11" t="s">
        <v>10</v>
      </c>
      <c r="G7" s="22">
        <v>137.5</v>
      </c>
      <c r="H7" s="32">
        <f>IF(F7="USD",VLOOKUP(A7,'FOREX CONV'!$A$2:$F$871,2,FALSE),IF(F7="GBP",VLOOKUP(A7,'FOREX CONV'!$A$2:$F$871,3,FALSE),IF(F7="EUR",VLOOKUP(A7,'FOREX CONV'!$A$2:$F$871,4,FALSE),IF(F7="YEN",VLOOKUP(A7,'FOREX CONV'!$A$2:$F$871,5,FALSE),1))))</f>
        <v>61.7363</v>
      </c>
      <c r="I7" s="19">
        <f t="shared" si="0"/>
        <v>8488.7412499999991</v>
      </c>
      <c r="J7" t="str">
        <f>VLOOKUP(C7,'REGION CLASSIFICATION'!$A$2:$B$67,2,FALSE)</f>
        <v>EU</v>
      </c>
    </row>
    <row r="8" spans="1:10" ht="15" x14ac:dyDescent="0.35">
      <c r="A8" s="13">
        <v>42143</v>
      </c>
      <c r="B8" s="2" t="s">
        <v>11</v>
      </c>
      <c r="C8" s="2" t="s">
        <v>33</v>
      </c>
      <c r="D8" s="16">
        <v>0.3</v>
      </c>
      <c r="E8" s="2" t="s">
        <v>9</v>
      </c>
      <c r="F8" s="2" t="s">
        <v>34</v>
      </c>
      <c r="G8" s="16">
        <v>8744</v>
      </c>
      <c r="H8" s="32">
        <f>IF(F8="USD",VLOOKUP(A8,'FOREX CONV'!$A$2:$F$871,2,FALSE),IF(F8="GBP",VLOOKUP(A8,'FOREX CONV'!$A$2:$F$871,3,FALSE),IF(F8="EUR",VLOOKUP(A8,'FOREX CONV'!$A$2:$F$871,4,FALSE),IF(F8="YEN",VLOOKUP(A8,'FOREX CONV'!$A$2:$F$871,5,FALSE),1))))</f>
        <v>1</v>
      </c>
      <c r="I8" s="19">
        <f t="shared" si="0"/>
        <v>8744</v>
      </c>
      <c r="J8" t="str">
        <f>VLOOKUP(C8,'REGION CLASSIFICATION'!$A$2:$B$67,2,FALSE)</f>
        <v>INDIA</v>
      </c>
    </row>
    <row r="9" spans="1:10" ht="15" x14ac:dyDescent="0.35">
      <c r="A9" s="13">
        <v>42315</v>
      </c>
      <c r="B9" s="2" t="s">
        <v>11</v>
      </c>
      <c r="C9" s="2" t="s">
        <v>33</v>
      </c>
      <c r="D9" s="16">
        <v>0.3</v>
      </c>
      <c r="E9" s="2" t="s">
        <v>9</v>
      </c>
      <c r="F9" s="2" t="s">
        <v>34</v>
      </c>
      <c r="G9" s="16">
        <v>13426</v>
      </c>
      <c r="H9" s="32">
        <f>IF(F9="USD",VLOOKUP(A9,'FOREX CONV'!$A$2:$F$871,2,FALSE),IF(F9="GBP",VLOOKUP(A9,'FOREX CONV'!$A$2:$F$871,3,FALSE),IF(F9="EUR",VLOOKUP(A9,'FOREX CONV'!$A$2:$F$871,4,FALSE),IF(F9="YEN",VLOOKUP(A9,'FOREX CONV'!$A$2:$F$871,5,FALSE),1))))</f>
        <v>1</v>
      </c>
      <c r="I9" s="19">
        <f t="shared" si="0"/>
        <v>13426</v>
      </c>
      <c r="J9" t="str">
        <f>VLOOKUP(C9,'REGION CLASSIFICATION'!$A$2:$B$67,2,FALSE)</f>
        <v>INDIA</v>
      </c>
    </row>
    <row r="10" spans="1:10" ht="15" x14ac:dyDescent="0.35">
      <c r="A10" s="13">
        <v>42102</v>
      </c>
      <c r="B10" s="2" t="s">
        <v>11</v>
      </c>
      <c r="C10" s="2" t="s">
        <v>33</v>
      </c>
      <c r="D10" s="16">
        <v>0.5</v>
      </c>
      <c r="E10" s="2" t="s">
        <v>9</v>
      </c>
      <c r="F10" s="2" t="s">
        <v>34</v>
      </c>
      <c r="G10" s="16">
        <v>14257</v>
      </c>
      <c r="H10" s="32">
        <f>IF(F10="USD",VLOOKUP(A10,'FOREX CONV'!$A$2:$F$871,2,FALSE),IF(F10="GBP",VLOOKUP(A10,'FOREX CONV'!$A$2:$F$871,3,FALSE),IF(F10="EUR",VLOOKUP(A10,'FOREX CONV'!$A$2:$F$871,4,FALSE),IF(F10="YEN",VLOOKUP(A10,'FOREX CONV'!$A$2:$F$871,5,FALSE),1))))</f>
        <v>1</v>
      </c>
      <c r="I10" s="19">
        <f t="shared" si="0"/>
        <v>14257</v>
      </c>
      <c r="J10" t="str">
        <f>VLOOKUP(C10,'REGION CLASSIFICATION'!$A$2:$B$67,2,FALSE)</f>
        <v>INDIA</v>
      </c>
    </row>
    <row r="11" spans="1:10" ht="15" x14ac:dyDescent="0.35">
      <c r="A11" s="13">
        <v>42268</v>
      </c>
      <c r="B11" s="2" t="s">
        <v>11</v>
      </c>
      <c r="C11" s="2" t="s">
        <v>76</v>
      </c>
      <c r="D11" s="16">
        <v>0.5</v>
      </c>
      <c r="E11" s="2" t="s">
        <v>9</v>
      </c>
      <c r="F11" s="2" t="s">
        <v>10</v>
      </c>
      <c r="G11" s="16">
        <v>270</v>
      </c>
      <c r="H11" s="32">
        <f>IF(F11="USD",VLOOKUP(A11,'FOREX CONV'!$A$2:$F$871,2,FALSE),IF(F11="GBP",VLOOKUP(A11,'FOREX CONV'!$A$2:$F$871,3,FALSE),IF(F11="EUR",VLOOKUP(A11,'FOREX CONV'!$A$2:$F$871,4,FALSE),IF(F11="YEN",VLOOKUP(A11,'FOREX CONV'!$A$2:$F$871,5,FALSE),1))))</f>
        <v>65.753100000000003</v>
      </c>
      <c r="I11" s="19">
        <f t="shared" si="0"/>
        <v>17753.337</v>
      </c>
      <c r="J11" t="str">
        <f>VLOOKUP(C11,'REGION CLASSIFICATION'!$A$2:$B$67,2,FALSE)</f>
        <v>APAC</v>
      </c>
    </row>
    <row r="12" spans="1:10" ht="15" x14ac:dyDescent="0.35">
      <c r="A12" s="13">
        <v>42272</v>
      </c>
      <c r="B12" s="2" t="s">
        <v>13</v>
      </c>
      <c r="C12" s="2" t="s">
        <v>33</v>
      </c>
      <c r="D12" s="16">
        <v>0.5</v>
      </c>
      <c r="E12" s="2" t="s">
        <v>9</v>
      </c>
      <c r="F12" s="2" t="s">
        <v>34</v>
      </c>
      <c r="G12" s="16">
        <v>7796</v>
      </c>
      <c r="H12" s="32">
        <f>IF(F12="USD",VLOOKUP(A12,'FOREX CONV'!$A$2:$F$871,2,FALSE),IF(F12="GBP",VLOOKUP(A12,'FOREX CONV'!$A$2:$F$871,3,FALSE),IF(F12="EUR",VLOOKUP(A12,'FOREX CONV'!$A$2:$F$871,4,FALSE),IF(F12="YEN",VLOOKUP(A12,'FOREX CONV'!$A$2:$F$871,5,FALSE),1))))</f>
        <v>1</v>
      </c>
      <c r="I12" s="19">
        <f t="shared" si="0"/>
        <v>7796</v>
      </c>
      <c r="J12" t="str">
        <f>VLOOKUP(C12,'REGION CLASSIFICATION'!$A$2:$B$67,2,FALSE)</f>
        <v>INDIA</v>
      </c>
    </row>
    <row r="13" spans="1:10" ht="15" x14ac:dyDescent="0.35">
      <c r="A13" s="13">
        <v>42130</v>
      </c>
      <c r="B13" s="2" t="s">
        <v>11</v>
      </c>
      <c r="C13" s="2" t="s">
        <v>33</v>
      </c>
      <c r="D13" s="16">
        <v>0.8</v>
      </c>
      <c r="E13" s="2" t="s">
        <v>9</v>
      </c>
      <c r="F13" s="2" t="s">
        <v>34</v>
      </c>
      <c r="G13" s="16">
        <v>34976</v>
      </c>
      <c r="H13" s="32">
        <f>IF(F13="USD",VLOOKUP(A13,'FOREX CONV'!$A$2:$F$871,2,FALSE),IF(F13="GBP",VLOOKUP(A13,'FOREX CONV'!$A$2:$F$871,3,FALSE),IF(F13="EUR",VLOOKUP(A13,'FOREX CONV'!$A$2:$F$871,4,FALSE),IF(F13="YEN",VLOOKUP(A13,'FOREX CONV'!$A$2:$F$871,5,FALSE),1))))</f>
        <v>1</v>
      </c>
      <c r="I13" s="19">
        <f t="shared" si="0"/>
        <v>34976</v>
      </c>
      <c r="J13" t="str">
        <f>VLOOKUP(C13,'REGION CLASSIFICATION'!$A$2:$B$67,2,FALSE)</f>
        <v>INDIA</v>
      </c>
    </row>
    <row r="14" spans="1:10" ht="15" x14ac:dyDescent="0.35">
      <c r="A14" s="13">
        <v>42103</v>
      </c>
      <c r="B14" s="2" t="s">
        <v>11</v>
      </c>
      <c r="C14" s="2" t="s">
        <v>33</v>
      </c>
      <c r="D14" s="16">
        <v>1</v>
      </c>
      <c r="E14" s="2" t="s">
        <v>9</v>
      </c>
      <c r="F14" s="2" t="s">
        <v>34</v>
      </c>
      <c r="G14" s="16">
        <v>21803</v>
      </c>
      <c r="H14" s="32">
        <f>IF(F14="USD",VLOOKUP(A14,'FOREX CONV'!$A$2:$F$871,2,FALSE),IF(F14="GBP",VLOOKUP(A14,'FOREX CONV'!$A$2:$F$871,3,FALSE),IF(F14="EUR",VLOOKUP(A14,'FOREX CONV'!$A$2:$F$871,4,FALSE),IF(F14="YEN",VLOOKUP(A14,'FOREX CONV'!$A$2:$F$871,5,FALSE),1))))</f>
        <v>1</v>
      </c>
      <c r="I14" s="19">
        <f t="shared" si="0"/>
        <v>21803</v>
      </c>
      <c r="J14" t="str">
        <f>VLOOKUP(C14,'REGION CLASSIFICATION'!$A$2:$B$67,2,FALSE)</f>
        <v>INDIA</v>
      </c>
    </row>
    <row r="15" spans="1:10" ht="15" x14ac:dyDescent="0.35">
      <c r="A15" s="13">
        <v>42105</v>
      </c>
      <c r="B15" s="2" t="s">
        <v>11</v>
      </c>
      <c r="C15" s="2" t="s">
        <v>33</v>
      </c>
      <c r="D15" s="16">
        <v>1</v>
      </c>
      <c r="E15" s="2" t="s">
        <v>9</v>
      </c>
      <c r="F15" s="2" t="s">
        <v>34</v>
      </c>
      <c r="G15" s="16">
        <v>16065</v>
      </c>
      <c r="H15" s="32">
        <f>IF(F15="USD",VLOOKUP(A15,'FOREX CONV'!$A$2:$F$871,2,FALSE),IF(F15="GBP",VLOOKUP(A15,'FOREX CONV'!$A$2:$F$871,3,FALSE),IF(F15="EUR",VLOOKUP(A15,'FOREX CONV'!$A$2:$F$871,4,FALSE),IF(F15="YEN",VLOOKUP(A15,'FOREX CONV'!$A$2:$F$871,5,FALSE),1))))</f>
        <v>1</v>
      </c>
      <c r="I15" s="19">
        <f t="shared" si="0"/>
        <v>16065</v>
      </c>
      <c r="J15" t="str">
        <f>VLOOKUP(C15,'REGION CLASSIFICATION'!$A$2:$B$67,2,FALSE)</f>
        <v>INDIA</v>
      </c>
    </row>
    <row r="16" spans="1:10" ht="15" x14ac:dyDescent="0.35">
      <c r="A16" s="13">
        <v>42121</v>
      </c>
      <c r="B16" s="2" t="s">
        <v>11</v>
      </c>
      <c r="C16" s="2" t="s">
        <v>33</v>
      </c>
      <c r="D16" s="16">
        <v>1</v>
      </c>
      <c r="E16" s="2" t="s">
        <v>9</v>
      </c>
      <c r="F16" s="2" t="s">
        <v>34</v>
      </c>
      <c r="G16" s="16">
        <v>31533</v>
      </c>
      <c r="H16" s="32">
        <f>IF(F16="USD",VLOOKUP(A16,'FOREX CONV'!$A$2:$F$871,2,FALSE),IF(F16="GBP",VLOOKUP(A16,'FOREX CONV'!$A$2:$F$871,3,FALSE),IF(F16="EUR",VLOOKUP(A16,'FOREX CONV'!$A$2:$F$871,4,FALSE),IF(F16="YEN",VLOOKUP(A16,'FOREX CONV'!$A$2:$F$871,5,FALSE),1))))</f>
        <v>1</v>
      </c>
      <c r="I16" s="19">
        <f t="shared" si="0"/>
        <v>31533</v>
      </c>
      <c r="J16" t="str">
        <f>VLOOKUP(C16,'REGION CLASSIFICATION'!$A$2:$B$67,2,FALSE)</f>
        <v>INDIA</v>
      </c>
    </row>
    <row r="17" spans="1:10" ht="15" x14ac:dyDescent="0.35">
      <c r="A17" s="13">
        <v>42163</v>
      </c>
      <c r="B17" s="2" t="s">
        <v>11</v>
      </c>
      <c r="C17" s="11" t="s">
        <v>63</v>
      </c>
      <c r="D17" s="22">
        <v>1</v>
      </c>
      <c r="E17" s="11" t="s">
        <v>9</v>
      </c>
      <c r="F17" s="11" t="s">
        <v>10</v>
      </c>
      <c r="G17" s="22">
        <v>400</v>
      </c>
      <c r="H17" s="32">
        <f>IF(F17="USD",VLOOKUP(A17,'FOREX CONV'!$A$2:$F$871,2,FALSE),IF(F17="GBP",VLOOKUP(A17,'FOREX CONV'!$A$2:$F$871,3,FALSE),IF(F17="EUR",VLOOKUP(A17,'FOREX CONV'!$A$2:$F$871,4,FALSE),IF(F17="YEN",VLOOKUP(A17,'FOREX CONV'!$A$2:$F$871,5,FALSE),1))))</f>
        <v>63.760300000000001</v>
      </c>
      <c r="I17" s="19">
        <f t="shared" si="0"/>
        <v>25504.12</v>
      </c>
      <c r="J17" t="str">
        <f>VLOOKUP(C17,'REGION CLASSIFICATION'!$A$2:$B$67,2,FALSE)</f>
        <v>EU</v>
      </c>
    </row>
    <row r="18" spans="1:10" ht="15" x14ac:dyDescent="0.35">
      <c r="A18" s="13">
        <v>42174</v>
      </c>
      <c r="B18" s="2" t="s">
        <v>25</v>
      </c>
      <c r="C18" s="11" t="s">
        <v>33</v>
      </c>
      <c r="D18" s="22">
        <v>1</v>
      </c>
      <c r="E18" s="11" t="s">
        <v>9</v>
      </c>
      <c r="F18" s="11" t="s">
        <v>34</v>
      </c>
      <c r="G18" s="22">
        <v>19140</v>
      </c>
      <c r="H18" s="32">
        <f>IF(F18="USD",VLOOKUP(A18,'FOREX CONV'!$A$2:$F$871,2,FALSE),IF(F18="GBP",VLOOKUP(A18,'FOREX CONV'!$A$2:$F$871,3,FALSE),IF(F18="EUR",VLOOKUP(A18,'FOREX CONV'!$A$2:$F$871,4,FALSE),IF(F18="YEN",VLOOKUP(A18,'FOREX CONV'!$A$2:$F$871,5,FALSE),1))))</f>
        <v>1</v>
      </c>
      <c r="I18" s="19">
        <f t="shared" si="0"/>
        <v>19140</v>
      </c>
      <c r="J18" t="str">
        <f>VLOOKUP(C18,'REGION CLASSIFICATION'!$A$2:$B$67,2,FALSE)</f>
        <v>INDIA</v>
      </c>
    </row>
    <row r="19" spans="1:10" ht="15" x14ac:dyDescent="0.35">
      <c r="A19" s="13">
        <v>42178</v>
      </c>
      <c r="B19" s="2" t="s">
        <v>15</v>
      </c>
      <c r="C19" s="11" t="s">
        <v>33</v>
      </c>
      <c r="D19" s="22">
        <v>1</v>
      </c>
      <c r="E19" s="11" t="s">
        <v>9</v>
      </c>
      <c r="F19" s="11" t="s">
        <v>34</v>
      </c>
      <c r="G19" s="22">
        <v>7172</v>
      </c>
      <c r="H19" s="32">
        <f>IF(F19="USD",VLOOKUP(A19,'FOREX CONV'!$A$2:$F$871,2,FALSE),IF(F19="GBP",VLOOKUP(A19,'FOREX CONV'!$A$2:$F$871,3,FALSE),IF(F19="EUR",VLOOKUP(A19,'FOREX CONV'!$A$2:$F$871,4,FALSE),IF(F19="YEN",VLOOKUP(A19,'FOREX CONV'!$A$2:$F$871,5,FALSE),1))))</f>
        <v>1</v>
      </c>
      <c r="I19" s="19">
        <f t="shared" si="0"/>
        <v>7172</v>
      </c>
      <c r="J19" t="str">
        <f>VLOOKUP(C19,'REGION CLASSIFICATION'!$A$2:$B$67,2,FALSE)</f>
        <v>INDIA</v>
      </c>
    </row>
    <row r="20" spans="1:10" ht="15" x14ac:dyDescent="0.35">
      <c r="A20" s="13">
        <v>42184</v>
      </c>
      <c r="B20" s="2" t="s">
        <v>15</v>
      </c>
      <c r="C20" s="11" t="s">
        <v>33</v>
      </c>
      <c r="D20" s="22">
        <v>1</v>
      </c>
      <c r="E20" s="11" t="s">
        <v>9</v>
      </c>
      <c r="F20" s="11" t="s">
        <v>34</v>
      </c>
      <c r="G20" s="22">
        <v>10992</v>
      </c>
      <c r="H20" s="32">
        <f>IF(F20="USD",VLOOKUP(A20,'FOREX CONV'!$A$2:$F$871,2,FALSE),IF(F20="GBP",VLOOKUP(A20,'FOREX CONV'!$A$2:$F$871,3,FALSE),IF(F20="EUR",VLOOKUP(A20,'FOREX CONV'!$A$2:$F$871,4,FALSE),IF(F20="YEN",VLOOKUP(A20,'FOREX CONV'!$A$2:$F$871,5,FALSE),1))))</f>
        <v>1</v>
      </c>
      <c r="I20" s="19">
        <f t="shared" si="0"/>
        <v>10992</v>
      </c>
      <c r="J20" t="str">
        <f>VLOOKUP(C20,'REGION CLASSIFICATION'!$A$2:$B$67,2,FALSE)</f>
        <v>INDIA</v>
      </c>
    </row>
    <row r="21" spans="1:10" ht="15" x14ac:dyDescent="0.35">
      <c r="A21" s="13">
        <v>42184</v>
      </c>
      <c r="B21" s="2" t="s">
        <v>11</v>
      </c>
      <c r="C21" s="11" t="s">
        <v>65</v>
      </c>
      <c r="D21" s="22">
        <v>1</v>
      </c>
      <c r="E21" s="11" t="s">
        <v>9</v>
      </c>
      <c r="F21" s="11" t="s">
        <v>10</v>
      </c>
      <c r="G21" s="22">
        <v>1500</v>
      </c>
      <c r="H21" s="32">
        <f>IF(F21="USD",VLOOKUP(A21,'FOREX CONV'!$A$2:$F$871,2,FALSE),IF(F21="GBP",VLOOKUP(A21,'FOREX CONV'!$A$2:$F$871,3,FALSE),IF(F21="EUR",VLOOKUP(A21,'FOREX CONV'!$A$2:$F$871,4,FALSE),IF(F21="YEN",VLOOKUP(A21,'FOREX CONV'!$A$2:$F$871,5,FALSE),1))))</f>
        <v>63.917000000000002</v>
      </c>
      <c r="I21" s="19">
        <f t="shared" si="0"/>
        <v>95875.5</v>
      </c>
      <c r="J21" t="str">
        <f>VLOOKUP(C21,'REGION CLASSIFICATION'!$A$2:$B$67,2,FALSE)</f>
        <v>NORTH AMERICA</v>
      </c>
    </row>
    <row r="22" spans="1:10" ht="15" x14ac:dyDescent="0.35">
      <c r="A22" s="13">
        <v>42193</v>
      </c>
      <c r="B22" s="2" t="s">
        <v>11</v>
      </c>
      <c r="C22" s="2" t="s">
        <v>26</v>
      </c>
      <c r="D22" s="16">
        <v>1</v>
      </c>
      <c r="E22" s="2" t="s">
        <v>9</v>
      </c>
      <c r="F22" s="2" t="s">
        <v>27</v>
      </c>
      <c r="G22" s="16">
        <v>375</v>
      </c>
      <c r="H22" s="32">
        <f>IF(F22="USD",VLOOKUP(A22,'FOREX CONV'!$A$2:$F$871,2,FALSE),IF(F22="GBP",VLOOKUP(A22,'FOREX CONV'!$A$2:$F$871,3,FALSE),IF(F22="EUR",VLOOKUP(A22,'FOREX CONV'!$A$2:$F$871,4,FALSE),IF(F22="YEN",VLOOKUP(A22,'FOREX CONV'!$A$2:$F$871,5,FALSE),1))))</f>
        <v>69.6571</v>
      </c>
      <c r="I22" s="19">
        <f t="shared" si="0"/>
        <v>26121.412499999999</v>
      </c>
      <c r="J22" t="str">
        <f>VLOOKUP(C22,'REGION CLASSIFICATION'!$A$2:$B$67,2,FALSE)</f>
        <v>EU</v>
      </c>
    </row>
    <row r="23" spans="1:10" ht="15" x14ac:dyDescent="0.35">
      <c r="A23" s="13">
        <v>42230</v>
      </c>
      <c r="B23" s="2" t="s">
        <v>11</v>
      </c>
      <c r="C23" s="2" t="s">
        <v>33</v>
      </c>
      <c r="D23" s="16">
        <v>1</v>
      </c>
      <c r="E23" s="2" t="s">
        <v>9</v>
      </c>
      <c r="F23" s="2" t="s">
        <v>34</v>
      </c>
      <c r="G23" s="16">
        <v>44064</v>
      </c>
      <c r="H23" s="32">
        <f>IF(F23="USD",VLOOKUP(A23,'FOREX CONV'!$A$2:$F$871,2,FALSE),IF(F23="GBP",VLOOKUP(A23,'FOREX CONV'!$A$2:$F$871,3,FALSE),IF(F23="EUR",VLOOKUP(A23,'FOREX CONV'!$A$2:$F$871,4,FALSE),IF(F23="YEN",VLOOKUP(A23,'FOREX CONV'!$A$2:$F$871,5,FALSE),1))))</f>
        <v>1</v>
      </c>
      <c r="I23" s="19">
        <f t="shared" si="0"/>
        <v>44064</v>
      </c>
      <c r="J23" t="str">
        <f>VLOOKUP(C23,'REGION CLASSIFICATION'!$A$2:$B$67,2,FALSE)</f>
        <v>INDIA</v>
      </c>
    </row>
    <row r="24" spans="1:10" ht="15" x14ac:dyDescent="0.35">
      <c r="A24" s="13">
        <v>42230</v>
      </c>
      <c r="B24" s="2" t="s">
        <v>11</v>
      </c>
      <c r="C24" s="2" t="s">
        <v>33</v>
      </c>
      <c r="D24" s="16">
        <v>1</v>
      </c>
      <c r="E24" s="2" t="s">
        <v>9</v>
      </c>
      <c r="F24" s="2" t="s">
        <v>34</v>
      </c>
      <c r="G24" s="16">
        <v>44064</v>
      </c>
      <c r="H24" s="32">
        <f>IF(F24="USD",VLOOKUP(A24,'FOREX CONV'!$A$2:$F$871,2,FALSE),IF(F24="GBP",VLOOKUP(A24,'FOREX CONV'!$A$2:$F$871,3,FALSE),IF(F24="EUR",VLOOKUP(A24,'FOREX CONV'!$A$2:$F$871,4,FALSE),IF(F24="YEN",VLOOKUP(A24,'FOREX CONV'!$A$2:$F$871,5,FALSE),1))))</f>
        <v>1</v>
      </c>
      <c r="I24" s="19">
        <f t="shared" si="0"/>
        <v>44064</v>
      </c>
      <c r="J24" t="str">
        <f>VLOOKUP(C24,'REGION CLASSIFICATION'!$A$2:$B$67,2,FALSE)</f>
        <v>INDIA</v>
      </c>
    </row>
    <row r="25" spans="1:10" ht="15" x14ac:dyDescent="0.35">
      <c r="A25" s="13">
        <v>42263</v>
      </c>
      <c r="B25" s="2" t="s">
        <v>11</v>
      </c>
      <c r="C25" s="2" t="s">
        <v>33</v>
      </c>
      <c r="D25" s="16">
        <v>1</v>
      </c>
      <c r="E25" s="2" t="s">
        <v>9</v>
      </c>
      <c r="F25" s="2" t="s">
        <v>34</v>
      </c>
      <c r="G25" s="16">
        <v>22050</v>
      </c>
      <c r="H25" s="32">
        <f>IF(F25="USD",VLOOKUP(A25,'FOREX CONV'!$A$2:$F$871,2,FALSE),IF(F25="GBP",VLOOKUP(A25,'FOREX CONV'!$A$2:$F$871,3,FALSE),IF(F25="EUR",VLOOKUP(A25,'FOREX CONV'!$A$2:$F$871,4,FALSE),IF(F25="YEN",VLOOKUP(A25,'FOREX CONV'!$A$2:$F$871,5,FALSE),1))))</f>
        <v>1</v>
      </c>
      <c r="I25" s="19">
        <f t="shared" si="0"/>
        <v>22050</v>
      </c>
      <c r="J25" t="str">
        <f>VLOOKUP(C25,'REGION CLASSIFICATION'!$A$2:$B$67,2,FALSE)</f>
        <v>INDIA</v>
      </c>
    </row>
    <row r="26" spans="1:10" ht="15" x14ac:dyDescent="0.35">
      <c r="A26" s="13">
        <v>42269</v>
      </c>
      <c r="B26" s="2" t="s">
        <v>13</v>
      </c>
      <c r="C26" s="2" t="s">
        <v>33</v>
      </c>
      <c r="D26" s="16">
        <v>1</v>
      </c>
      <c r="E26" s="2" t="s">
        <v>9</v>
      </c>
      <c r="F26" s="2" t="s">
        <v>34</v>
      </c>
      <c r="G26" s="16">
        <v>12049</v>
      </c>
      <c r="H26" s="32">
        <f>IF(F26="USD",VLOOKUP(A26,'FOREX CONV'!$A$2:$F$871,2,FALSE),IF(F26="GBP",VLOOKUP(A26,'FOREX CONV'!$A$2:$F$871,3,FALSE),IF(F26="EUR",VLOOKUP(A26,'FOREX CONV'!$A$2:$F$871,4,FALSE),IF(F26="YEN",VLOOKUP(A26,'FOREX CONV'!$A$2:$F$871,5,FALSE),1))))</f>
        <v>1</v>
      </c>
      <c r="I26" s="19">
        <f t="shared" si="0"/>
        <v>12049</v>
      </c>
      <c r="J26" t="str">
        <f>VLOOKUP(C26,'REGION CLASSIFICATION'!$A$2:$B$67,2,FALSE)</f>
        <v>INDIA</v>
      </c>
    </row>
    <row r="27" spans="1:10" ht="15" x14ac:dyDescent="0.35">
      <c r="A27" s="13">
        <v>42411</v>
      </c>
      <c r="B27" s="2" t="s">
        <v>11</v>
      </c>
      <c r="C27" s="2" t="s">
        <v>70</v>
      </c>
      <c r="D27" s="16">
        <v>1</v>
      </c>
      <c r="E27" s="2" t="s">
        <v>9</v>
      </c>
      <c r="F27" s="2" t="s">
        <v>10</v>
      </c>
      <c r="G27" s="16">
        <v>500</v>
      </c>
      <c r="H27" s="32">
        <f>IF(F27="USD",VLOOKUP(A27,'FOREX CONV'!$A$2:$F$871,2,FALSE),IF(F27="GBP",VLOOKUP(A27,'FOREX CONV'!$A$2:$F$871,3,FALSE),IF(F27="EUR",VLOOKUP(A27,'FOREX CONV'!$A$2:$F$871,4,FALSE),IF(F27="YEN",VLOOKUP(A27,'FOREX CONV'!$A$2:$F$871,5,FALSE),1))))</f>
        <v>67.702200000000005</v>
      </c>
      <c r="I27" s="19">
        <f t="shared" si="0"/>
        <v>33851.100000000006</v>
      </c>
      <c r="J27" t="str">
        <f>VLOOKUP(C27,'REGION CLASSIFICATION'!$A$2:$B$67,2,FALSE)</f>
        <v>EU</v>
      </c>
    </row>
    <row r="28" spans="1:10" ht="15" x14ac:dyDescent="0.35">
      <c r="A28" s="13">
        <v>42418</v>
      </c>
      <c r="B28" s="2" t="s">
        <v>11</v>
      </c>
      <c r="C28" s="2" t="s">
        <v>65</v>
      </c>
      <c r="D28" s="16">
        <v>1</v>
      </c>
      <c r="E28" s="2" t="s">
        <v>9</v>
      </c>
      <c r="F28" s="2" t="s">
        <v>10</v>
      </c>
      <c r="G28" s="16">
        <v>550</v>
      </c>
      <c r="H28" s="32">
        <f>IF(F28="USD",VLOOKUP(A28,'FOREX CONV'!$A$2:$F$871,2,FALSE),IF(F28="GBP",VLOOKUP(A28,'FOREX CONV'!$A$2:$F$871,3,FALSE),IF(F28="EUR",VLOOKUP(A28,'FOREX CONV'!$A$2:$F$871,4,FALSE),IF(F28="YEN",VLOOKUP(A28,'FOREX CONV'!$A$2:$F$871,5,FALSE),1))))</f>
        <v>68.494</v>
      </c>
      <c r="I28" s="19">
        <f t="shared" si="0"/>
        <v>37671.699999999997</v>
      </c>
      <c r="J28" t="str">
        <f>VLOOKUP(C28,'REGION CLASSIFICATION'!$A$2:$B$67,2,FALSE)</f>
        <v>NORTH AMERICA</v>
      </c>
    </row>
    <row r="29" spans="1:10" ht="15" x14ac:dyDescent="0.35">
      <c r="A29" s="13">
        <v>42452</v>
      </c>
      <c r="B29" s="2" t="s">
        <v>11</v>
      </c>
      <c r="C29" s="2" t="s">
        <v>49</v>
      </c>
      <c r="D29" s="16">
        <v>1</v>
      </c>
      <c r="E29" s="2" t="s">
        <v>9</v>
      </c>
      <c r="F29" s="2" t="s">
        <v>10</v>
      </c>
      <c r="G29" s="16">
        <v>500</v>
      </c>
      <c r="H29" s="32">
        <f>IF(F29="USD",VLOOKUP(A29,'FOREX CONV'!$A$2:$F$871,2,FALSE),IF(F29="GBP",VLOOKUP(A29,'FOREX CONV'!$A$2:$F$871,3,FALSE),IF(F29="EUR",VLOOKUP(A29,'FOREX CONV'!$A$2:$F$871,4,FALSE),IF(F29="YEN",VLOOKUP(A29,'FOREX CONV'!$A$2:$F$871,5,FALSE),1))))</f>
        <v>66.864000000000004</v>
      </c>
      <c r="I29" s="19">
        <f t="shared" si="0"/>
        <v>33432</v>
      </c>
      <c r="J29" t="str">
        <f>VLOOKUP(C29,'REGION CLASSIFICATION'!$A$2:$B$67,2,FALSE)</f>
        <v>EU</v>
      </c>
    </row>
    <row r="30" spans="1:10" ht="15" x14ac:dyDescent="0.35">
      <c r="A30" s="13">
        <v>42396</v>
      </c>
      <c r="B30" s="2" t="s">
        <v>11</v>
      </c>
      <c r="C30" s="2" t="s">
        <v>33</v>
      </c>
      <c r="D30" s="23">
        <v>1</v>
      </c>
      <c r="E30" s="2" t="s">
        <v>9</v>
      </c>
      <c r="F30" s="2" t="s">
        <v>34</v>
      </c>
      <c r="G30" s="23">
        <v>30487</v>
      </c>
      <c r="H30" s="32">
        <f>IF(F30="USD",VLOOKUP(A30,'FOREX CONV'!$A$2:$F$871,2,FALSE),IF(F30="GBP",VLOOKUP(A30,'FOREX CONV'!$A$2:$F$871,3,FALSE),IF(F30="EUR",VLOOKUP(A30,'FOREX CONV'!$A$2:$F$871,4,FALSE),IF(F30="YEN",VLOOKUP(A30,'FOREX CONV'!$A$2:$F$871,5,FALSE),1))))</f>
        <v>1</v>
      </c>
      <c r="I30" s="19">
        <f t="shared" si="0"/>
        <v>30487</v>
      </c>
      <c r="J30" t="str">
        <f>VLOOKUP(C30,'REGION CLASSIFICATION'!$A$2:$B$67,2,FALSE)</f>
        <v>INDIA</v>
      </c>
    </row>
    <row r="31" spans="1:10" ht="15" x14ac:dyDescent="0.35">
      <c r="A31" s="13">
        <v>42242</v>
      </c>
      <c r="B31" s="2" t="s">
        <v>11</v>
      </c>
      <c r="C31" s="2" t="s">
        <v>33</v>
      </c>
      <c r="D31" s="16">
        <v>1.3</v>
      </c>
      <c r="E31" s="2" t="s">
        <v>9</v>
      </c>
      <c r="F31" s="2" t="s">
        <v>34</v>
      </c>
      <c r="G31" s="16">
        <v>25722</v>
      </c>
      <c r="H31" s="32">
        <f>IF(F31="USD",VLOOKUP(A31,'FOREX CONV'!$A$2:$F$871,2,FALSE),IF(F31="GBP",VLOOKUP(A31,'FOREX CONV'!$A$2:$F$871,3,FALSE),IF(F31="EUR",VLOOKUP(A31,'FOREX CONV'!$A$2:$F$871,4,FALSE),IF(F31="YEN",VLOOKUP(A31,'FOREX CONV'!$A$2:$F$871,5,FALSE),1))))</f>
        <v>1</v>
      </c>
      <c r="I31" s="19">
        <f t="shared" si="0"/>
        <v>25722</v>
      </c>
      <c r="J31" t="str">
        <f>VLOOKUP(C31,'REGION CLASSIFICATION'!$A$2:$B$67,2,FALSE)</f>
        <v>INDIA</v>
      </c>
    </row>
    <row r="32" spans="1:10" ht="15" x14ac:dyDescent="0.35">
      <c r="A32" s="13">
        <v>42308</v>
      </c>
      <c r="B32" s="2" t="s">
        <v>11</v>
      </c>
      <c r="C32" s="2" t="s">
        <v>33</v>
      </c>
      <c r="D32" s="16">
        <v>1.3</v>
      </c>
      <c r="E32" s="2" t="s">
        <v>9</v>
      </c>
      <c r="F32" s="2" t="s">
        <v>34</v>
      </c>
      <c r="G32" s="16">
        <v>25722</v>
      </c>
      <c r="H32" s="32">
        <f>IF(F32="USD",VLOOKUP(A32,'FOREX CONV'!$A$2:$F$871,2,FALSE),IF(F32="GBP",VLOOKUP(A32,'FOREX CONV'!$A$2:$F$871,3,FALSE),IF(F32="EUR",VLOOKUP(A32,'FOREX CONV'!$A$2:$F$871,4,FALSE),IF(F32="YEN",VLOOKUP(A32,'FOREX CONV'!$A$2:$F$871,5,FALSE),1))))</f>
        <v>1</v>
      </c>
      <c r="I32" s="19">
        <f t="shared" si="0"/>
        <v>25722</v>
      </c>
      <c r="J32" t="str">
        <f>VLOOKUP(C32,'REGION CLASSIFICATION'!$A$2:$B$67,2,FALSE)</f>
        <v>INDIA</v>
      </c>
    </row>
    <row r="33" spans="1:10" ht="15" x14ac:dyDescent="0.35">
      <c r="A33" s="13">
        <v>42145</v>
      </c>
      <c r="B33" s="2" t="s">
        <v>11</v>
      </c>
      <c r="C33" s="2" t="s">
        <v>33</v>
      </c>
      <c r="D33" s="16">
        <v>1.4</v>
      </c>
      <c r="E33" s="2" t="s">
        <v>9</v>
      </c>
      <c r="F33" s="2" t="s">
        <v>34</v>
      </c>
      <c r="G33" s="16">
        <v>42005</v>
      </c>
      <c r="H33" s="32">
        <f>IF(F33="USD",VLOOKUP(A33,'FOREX CONV'!$A$2:$F$871,2,FALSE),IF(F33="GBP",VLOOKUP(A33,'FOREX CONV'!$A$2:$F$871,3,FALSE),IF(F33="EUR",VLOOKUP(A33,'FOREX CONV'!$A$2:$F$871,4,FALSE),IF(F33="YEN",VLOOKUP(A33,'FOREX CONV'!$A$2:$F$871,5,FALSE),1))))</f>
        <v>1</v>
      </c>
      <c r="I33" s="19">
        <f t="shared" si="0"/>
        <v>42005</v>
      </c>
      <c r="J33" t="str">
        <f>VLOOKUP(C33,'REGION CLASSIFICATION'!$A$2:$B$67,2,FALSE)</f>
        <v>INDIA</v>
      </c>
    </row>
    <row r="34" spans="1:10" ht="15" x14ac:dyDescent="0.35">
      <c r="A34" s="13">
        <v>42114</v>
      </c>
      <c r="B34" s="2" t="s">
        <v>15</v>
      </c>
      <c r="C34" s="2" t="s">
        <v>33</v>
      </c>
      <c r="D34" s="16">
        <v>1.5</v>
      </c>
      <c r="E34" s="2" t="s">
        <v>9</v>
      </c>
      <c r="F34" s="2" t="s">
        <v>34</v>
      </c>
      <c r="G34" s="16">
        <v>10758</v>
      </c>
      <c r="H34" s="32">
        <f>IF(F34="USD",VLOOKUP(A34,'FOREX CONV'!$A$2:$F$871,2,FALSE),IF(F34="GBP",VLOOKUP(A34,'FOREX CONV'!$A$2:$F$871,3,FALSE),IF(F34="EUR",VLOOKUP(A34,'FOREX CONV'!$A$2:$F$871,4,FALSE),IF(F34="YEN",VLOOKUP(A34,'FOREX CONV'!$A$2:$F$871,5,FALSE),1))))</f>
        <v>1</v>
      </c>
      <c r="I34" s="19">
        <f t="shared" si="0"/>
        <v>10758</v>
      </c>
      <c r="J34" t="str">
        <f>VLOOKUP(C34,'REGION CLASSIFICATION'!$A$2:$B$67,2,FALSE)</f>
        <v>INDIA</v>
      </c>
    </row>
    <row r="35" spans="1:10" ht="15" x14ac:dyDescent="0.35">
      <c r="A35" s="13">
        <v>42178</v>
      </c>
      <c r="B35" s="2" t="s">
        <v>15</v>
      </c>
      <c r="C35" s="11" t="s">
        <v>33</v>
      </c>
      <c r="D35" s="22">
        <v>1.5</v>
      </c>
      <c r="E35" s="11" t="s">
        <v>9</v>
      </c>
      <c r="F35" s="11" t="s">
        <v>34</v>
      </c>
      <c r="G35" s="22">
        <v>5422</v>
      </c>
      <c r="H35" s="32">
        <f>IF(F35="USD",VLOOKUP(A35,'FOREX CONV'!$A$2:$F$871,2,FALSE),IF(F35="GBP",VLOOKUP(A35,'FOREX CONV'!$A$2:$F$871,3,FALSE),IF(F35="EUR",VLOOKUP(A35,'FOREX CONV'!$A$2:$F$871,4,FALSE),IF(F35="YEN",VLOOKUP(A35,'FOREX CONV'!$A$2:$F$871,5,FALSE),1))))</f>
        <v>1</v>
      </c>
      <c r="I35" s="19">
        <f t="shared" si="0"/>
        <v>5422</v>
      </c>
      <c r="J35" t="str">
        <f>VLOOKUP(C35,'REGION CLASSIFICATION'!$A$2:$B$67,2,FALSE)</f>
        <v>INDIA</v>
      </c>
    </row>
    <row r="36" spans="1:10" ht="15" x14ac:dyDescent="0.35">
      <c r="A36" s="13">
        <v>42263</v>
      </c>
      <c r="B36" s="2" t="s">
        <v>11</v>
      </c>
      <c r="C36" s="2" t="s">
        <v>33</v>
      </c>
      <c r="D36" s="16">
        <v>1.5</v>
      </c>
      <c r="E36" s="2" t="s">
        <v>9</v>
      </c>
      <c r="F36" s="2" t="s">
        <v>34</v>
      </c>
      <c r="G36" s="16">
        <v>41108</v>
      </c>
      <c r="H36" s="32">
        <f>IF(F36="USD",VLOOKUP(A36,'FOREX CONV'!$A$2:$F$871,2,FALSE),IF(F36="GBP",VLOOKUP(A36,'FOREX CONV'!$A$2:$F$871,3,FALSE),IF(F36="EUR",VLOOKUP(A36,'FOREX CONV'!$A$2:$F$871,4,FALSE),IF(F36="YEN",VLOOKUP(A36,'FOREX CONV'!$A$2:$F$871,5,FALSE),1))))</f>
        <v>1</v>
      </c>
      <c r="I36" s="19">
        <f t="shared" si="0"/>
        <v>41108</v>
      </c>
      <c r="J36" t="str">
        <f>VLOOKUP(C36,'REGION CLASSIFICATION'!$A$2:$B$67,2,FALSE)</f>
        <v>INDIA</v>
      </c>
    </row>
    <row r="37" spans="1:10" ht="15" x14ac:dyDescent="0.35">
      <c r="A37" s="13">
        <v>42419</v>
      </c>
      <c r="B37" s="2" t="s">
        <v>15</v>
      </c>
      <c r="C37" s="2" t="s">
        <v>33</v>
      </c>
      <c r="D37" s="16">
        <v>1.5</v>
      </c>
      <c r="E37" s="2" t="s">
        <v>9</v>
      </c>
      <c r="F37" s="2" t="s">
        <v>34</v>
      </c>
      <c r="G37" s="16">
        <v>5422</v>
      </c>
      <c r="H37" s="32">
        <f>IF(F37="USD",VLOOKUP(A37,'FOREX CONV'!$A$2:$F$871,2,FALSE),IF(F37="GBP",VLOOKUP(A37,'FOREX CONV'!$A$2:$F$871,3,FALSE),IF(F37="EUR",VLOOKUP(A37,'FOREX CONV'!$A$2:$F$871,4,FALSE),IF(F37="YEN",VLOOKUP(A37,'FOREX CONV'!$A$2:$F$871,5,FALSE),1))))</f>
        <v>1</v>
      </c>
      <c r="I37" s="19">
        <f t="shared" si="0"/>
        <v>5422</v>
      </c>
      <c r="J37" t="str">
        <f>VLOOKUP(C37,'REGION CLASSIFICATION'!$A$2:$B$67,2,FALSE)</f>
        <v>INDIA</v>
      </c>
    </row>
    <row r="38" spans="1:10" ht="15" x14ac:dyDescent="0.35">
      <c r="A38" s="13">
        <v>42391</v>
      </c>
      <c r="B38" s="2" t="s">
        <v>11</v>
      </c>
      <c r="C38" s="2" t="s">
        <v>33</v>
      </c>
      <c r="D38" s="23">
        <v>1.5</v>
      </c>
      <c r="E38" s="2" t="s">
        <v>9</v>
      </c>
      <c r="F38" s="2" t="s">
        <v>34</v>
      </c>
      <c r="G38" s="23">
        <v>47300</v>
      </c>
      <c r="H38" s="32">
        <f>IF(F38="USD",VLOOKUP(A38,'FOREX CONV'!$A$2:$F$871,2,FALSE),IF(F38="GBP",VLOOKUP(A38,'FOREX CONV'!$A$2:$F$871,3,FALSE),IF(F38="EUR",VLOOKUP(A38,'FOREX CONV'!$A$2:$F$871,4,FALSE),IF(F38="YEN",VLOOKUP(A38,'FOREX CONV'!$A$2:$F$871,5,FALSE),1))))</f>
        <v>1</v>
      </c>
      <c r="I38" s="19">
        <f t="shared" si="0"/>
        <v>47300</v>
      </c>
      <c r="J38" t="str">
        <f>VLOOKUP(C38,'REGION CLASSIFICATION'!$A$2:$B$67,2,FALSE)</f>
        <v>INDIA</v>
      </c>
    </row>
    <row r="39" spans="1:10" ht="15" x14ac:dyDescent="0.35">
      <c r="A39" s="13">
        <v>42153</v>
      </c>
      <c r="B39" s="2" t="s">
        <v>11</v>
      </c>
      <c r="C39" s="2" t="s">
        <v>44</v>
      </c>
      <c r="D39" s="16">
        <v>2</v>
      </c>
      <c r="E39" s="2" t="s">
        <v>9</v>
      </c>
      <c r="F39" s="2" t="s">
        <v>10</v>
      </c>
      <c r="G39" s="16">
        <v>660</v>
      </c>
      <c r="H39" s="32">
        <f>IF(F39="USD",VLOOKUP(A39,'FOREX CONV'!$A$2:$F$871,2,FALSE),IF(F39="GBP",VLOOKUP(A39,'FOREX CONV'!$A$2:$F$871,3,FALSE),IF(F39="EUR",VLOOKUP(A39,'FOREX CONV'!$A$2:$F$871,4,FALSE),IF(F39="YEN",VLOOKUP(A39,'FOREX CONV'!$A$2:$F$871,5,FALSE),1))))</f>
        <v>63.761499999999998</v>
      </c>
      <c r="I39" s="19">
        <f t="shared" si="0"/>
        <v>42082.59</v>
      </c>
      <c r="J39" t="str">
        <f>VLOOKUP(C39,'REGION CLASSIFICATION'!$A$2:$B$67,2,FALSE)</f>
        <v>LATAM</v>
      </c>
    </row>
    <row r="40" spans="1:10" ht="15" x14ac:dyDescent="0.35">
      <c r="A40" s="13">
        <v>42167</v>
      </c>
      <c r="B40" s="2" t="s">
        <v>11</v>
      </c>
      <c r="C40" s="11" t="s">
        <v>18</v>
      </c>
      <c r="D40" s="22">
        <v>2</v>
      </c>
      <c r="E40" s="11" t="s">
        <v>9</v>
      </c>
      <c r="F40" s="11" t="s">
        <v>10</v>
      </c>
      <c r="G40" s="22">
        <v>1100</v>
      </c>
      <c r="H40" s="32">
        <f>IF(F40="USD",VLOOKUP(A40,'FOREX CONV'!$A$2:$F$871,2,FALSE),IF(F40="GBP",VLOOKUP(A40,'FOREX CONV'!$A$2:$F$871,3,FALSE),IF(F40="EUR",VLOOKUP(A40,'FOREX CONV'!$A$2:$F$871,4,FALSE),IF(F40="YEN",VLOOKUP(A40,'FOREX CONV'!$A$2:$F$871,5,FALSE),1))))</f>
        <v>65.790999999999997</v>
      </c>
      <c r="I40" s="19">
        <f t="shared" si="0"/>
        <v>72370.099999999991</v>
      </c>
      <c r="J40" t="str">
        <f>VLOOKUP(C40,'REGION CLASSIFICATION'!$A$2:$B$67,2,FALSE)</f>
        <v>EU</v>
      </c>
    </row>
    <row r="41" spans="1:10" ht="15" x14ac:dyDescent="0.35">
      <c r="A41" s="13">
        <v>42198</v>
      </c>
      <c r="B41" s="2" t="s">
        <v>11</v>
      </c>
      <c r="C41" s="2" t="s">
        <v>33</v>
      </c>
      <c r="D41" s="16">
        <v>2</v>
      </c>
      <c r="E41" s="2" t="s">
        <v>9</v>
      </c>
      <c r="F41" s="2" t="s">
        <v>34</v>
      </c>
      <c r="G41" s="16">
        <v>32130</v>
      </c>
      <c r="H41" s="32">
        <f>IF(F41="USD",VLOOKUP(A41,'FOREX CONV'!$A$2:$F$871,2,FALSE),IF(F41="GBP",VLOOKUP(A41,'FOREX CONV'!$A$2:$F$871,3,FALSE),IF(F41="EUR",VLOOKUP(A41,'FOREX CONV'!$A$2:$F$871,4,FALSE),IF(F41="YEN",VLOOKUP(A41,'FOREX CONV'!$A$2:$F$871,5,FALSE),1))))</f>
        <v>1</v>
      </c>
      <c r="I41" s="19">
        <f t="shared" si="0"/>
        <v>32130</v>
      </c>
      <c r="J41" t="str">
        <f>VLOOKUP(C41,'REGION CLASSIFICATION'!$A$2:$B$67,2,FALSE)</f>
        <v>INDIA</v>
      </c>
    </row>
    <row r="42" spans="1:10" ht="15" x14ac:dyDescent="0.35">
      <c r="A42" s="13">
        <v>42251</v>
      </c>
      <c r="B42" s="2" t="s">
        <v>11</v>
      </c>
      <c r="C42" s="2" t="s">
        <v>55</v>
      </c>
      <c r="D42" s="16">
        <v>2</v>
      </c>
      <c r="E42" s="2" t="s">
        <v>9</v>
      </c>
      <c r="F42" s="2" t="s">
        <v>10</v>
      </c>
      <c r="G42" s="16">
        <v>1000</v>
      </c>
      <c r="H42" s="32">
        <f>IF(F42="USD",VLOOKUP(A42,'FOREX CONV'!$A$2:$F$871,2,FALSE),IF(F42="GBP",VLOOKUP(A42,'FOREX CONV'!$A$2:$F$871,3,FALSE),IF(F42="EUR",VLOOKUP(A42,'FOREX CONV'!$A$2:$F$871,4,FALSE),IF(F42="YEN",VLOOKUP(A42,'FOREX CONV'!$A$2:$F$871,5,FALSE),1))))</f>
        <v>62.256</v>
      </c>
      <c r="I42" s="19">
        <f t="shared" si="0"/>
        <v>62256</v>
      </c>
      <c r="J42" t="str">
        <f>VLOOKUP(C42,'REGION CLASSIFICATION'!$A$2:$B$67,2,FALSE)</f>
        <v>EU</v>
      </c>
    </row>
    <row r="43" spans="1:10" ht="15" x14ac:dyDescent="0.35">
      <c r="A43" s="13">
        <v>42409</v>
      </c>
      <c r="B43" s="2" t="s">
        <v>15</v>
      </c>
      <c r="C43" s="2" t="s">
        <v>33</v>
      </c>
      <c r="D43" s="16">
        <v>2</v>
      </c>
      <c r="E43" s="2" t="s">
        <v>9</v>
      </c>
      <c r="F43" s="2" t="s">
        <v>34</v>
      </c>
      <c r="G43" s="16">
        <v>17360</v>
      </c>
      <c r="H43" s="32">
        <f>IF(F43="USD",VLOOKUP(A43,'FOREX CONV'!$A$2:$F$871,2,FALSE),IF(F43="GBP",VLOOKUP(A43,'FOREX CONV'!$A$2:$F$871,3,FALSE),IF(F43="EUR",VLOOKUP(A43,'FOREX CONV'!$A$2:$F$871,4,FALSE),IF(F43="YEN",VLOOKUP(A43,'FOREX CONV'!$A$2:$F$871,5,FALSE),1))))</f>
        <v>1</v>
      </c>
      <c r="I43" s="19">
        <f t="shared" si="0"/>
        <v>17360</v>
      </c>
      <c r="J43" t="str">
        <f>VLOOKUP(C43,'REGION CLASSIFICATION'!$A$2:$B$67,2,FALSE)</f>
        <v>INDIA</v>
      </c>
    </row>
    <row r="44" spans="1:10" ht="15" x14ac:dyDescent="0.35">
      <c r="A44" s="13">
        <v>42296</v>
      </c>
      <c r="B44" s="2" t="s">
        <v>11</v>
      </c>
      <c r="C44" s="2" t="s">
        <v>44</v>
      </c>
      <c r="D44" s="16">
        <v>2</v>
      </c>
      <c r="E44" s="2" t="s">
        <v>9</v>
      </c>
      <c r="F44" s="2" t="s">
        <v>10</v>
      </c>
      <c r="G44" s="16">
        <v>740</v>
      </c>
      <c r="H44" s="32">
        <f>IF(F44="USD",VLOOKUP(A44,'FOREX CONV'!$A$2:$F$871,2,FALSE),IF(F44="GBP",VLOOKUP(A44,'FOREX CONV'!$A$2:$F$871,3,FALSE),IF(F44="EUR",VLOOKUP(A44,'FOREX CONV'!$A$2:$F$871,4,FALSE),IF(F44="YEN",VLOOKUP(A44,'FOREX CONV'!$A$2:$F$871,5,FALSE),1))))</f>
        <v>64.817800000000005</v>
      </c>
      <c r="I44" s="19">
        <f t="shared" si="0"/>
        <v>47965.172000000006</v>
      </c>
      <c r="J44" t="str">
        <f>VLOOKUP(C44,'REGION CLASSIFICATION'!$A$2:$B$67,2,FALSE)</f>
        <v>LATAM</v>
      </c>
    </row>
    <row r="45" spans="1:10" ht="15" x14ac:dyDescent="0.35">
      <c r="A45" s="13">
        <v>42426</v>
      </c>
      <c r="B45" s="2" t="s">
        <v>15</v>
      </c>
      <c r="C45" s="2" t="s">
        <v>33</v>
      </c>
      <c r="D45" s="16">
        <v>2</v>
      </c>
      <c r="E45" s="2" t="s">
        <v>9</v>
      </c>
      <c r="F45" s="2" t="s">
        <v>34</v>
      </c>
      <c r="G45" s="16">
        <v>15606</v>
      </c>
      <c r="H45" s="32">
        <f>IF(F45="USD",VLOOKUP(A45,'FOREX CONV'!$A$2:$F$871,2,FALSE),IF(F45="GBP",VLOOKUP(A45,'FOREX CONV'!$A$2:$F$871,3,FALSE),IF(F45="EUR",VLOOKUP(A45,'FOREX CONV'!$A$2:$F$871,4,FALSE),IF(F45="YEN",VLOOKUP(A45,'FOREX CONV'!$A$2:$F$871,5,FALSE),1))))</f>
        <v>1</v>
      </c>
      <c r="I45" s="19">
        <f t="shared" si="0"/>
        <v>15606</v>
      </c>
      <c r="J45" t="str">
        <f>VLOOKUP(C45,'REGION CLASSIFICATION'!$A$2:$B$67,2,FALSE)</f>
        <v>INDIA</v>
      </c>
    </row>
    <row r="46" spans="1:10" ht="15" x14ac:dyDescent="0.35">
      <c r="A46" s="13">
        <v>42369</v>
      </c>
      <c r="B46" s="2" t="s">
        <v>11</v>
      </c>
      <c r="C46" s="2" t="s">
        <v>65</v>
      </c>
      <c r="D46" s="16">
        <v>2</v>
      </c>
      <c r="E46" s="2" t="s">
        <v>9</v>
      </c>
      <c r="F46" s="2" t="s">
        <v>10</v>
      </c>
      <c r="G46" s="16">
        <v>1100</v>
      </c>
      <c r="H46" s="32">
        <f>IF(F46="USD",VLOOKUP(A46,'FOREX CONV'!$A$2:$F$871,2,FALSE),IF(F46="GBP",VLOOKUP(A46,'FOREX CONV'!$A$2:$F$871,3,FALSE),IF(F46="EUR",VLOOKUP(A46,'FOREX CONV'!$A$2:$F$871,4,FALSE),IF(F46="YEN",VLOOKUP(A46,'FOREX CONV'!$A$2:$F$871,5,FALSE),1))))</f>
        <v>66.325999999999993</v>
      </c>
      <c r="I46" s="19">
        <f t="shared" si="0"/>
        <v>72958.599999999991</v>
      </c>
      <c r="J46" t="str">
        <f>VLOOKUP(C46,'REGION CLASSIFICATION'!$A$2:$B$67,2,FALSE)</f>
        <v>NORTH AMERICA</v>
      </c>
    </row>
    <row r="47" spans="1:10" ht="15" x14ac:dyDescent="0.35">
      <c r="A47" s="13">
        <v>42170</v>
      </c>
      <c r="B47" s="2" t="s">
        <v>15</v>
      </c>
      <c r="C47" s="11" t="s">
        <v>41</v>
      </c>
      <c r="D47" s="22">
        <v>2.5</v>
      </c>
      <c r="E47" s="11" t="s">
        <v>9</v>
      </c>
      <c r="F47" s="11" t="s">
        <v>10</v>
      </c>
      <c r="G47" s="22">
        <v>875</v>
      </c>
      <c r="H47" s="32">
        <f>IF(F47="USD",VLOOKUP(A47,'FOREX CONV'!$A$2:$F$871,2,FALSE),IF(F47="GBP",VLOOKUP(A47,'FOREX CONV'!$A$2:$F$871,3,FALSE),IF(F47="EUR",VLOOKUP(A47,'FOREX CONV'!$A$2:$F$871,4,FALSE),IF(F47="YEN",VLOOKUP(A47,'FOREX CONV'!$A$2:$F$871,5,FALSE),1))))</f>
        <v>64.086799999999997</v>
      </c>
      <c r="I47" s="19">
        <f t="shared" si="0"/>
        <v>56075.95</v>
      </c>
      <c r="J47" t="str">
        <f>VLOOKUP(C47,'REGION CLASSIFICATION'!$A$2:$B$67,2,FALSE)</f>
        <v>EU</v>
      </c>
    </row>
    <row r="48" spans="1:10" ht="15" x14ac:dyDescent="0.35">
      <c r="A48" s="13">
        <v>42170</v>
      </c>
      <c r="B48" s="2" t="s">
        <v>15</v>
      </c>
      <c r="C48" s="11" t="s">
        <v>41</v>
      </c>
      <c r="D48" s="22">
        <v>2.5</v>
      </c>
      <c r="E48" s="11" t="s">
        <v>9</v>
      </c>
      <c r="F48" s="11" t="s">
        <v>10</v>
      </c>
      <c r="G48" s="22">
        <v>875</v>
      </c>
      <c r="H48" s="32">
        <f>IF(F48="USD",VLOOKUP(A48,'FOREX CONV'!$A$2:$F$871,2,FALSE),IF(F48="GBP",VLOOKUP(A48,'FOREX CONV'!$A$2:$F$871,3,FALSE),IF(F48="EUR",VLOOKUP(A48,'FOREX CONV'!$A$2:$F$871,4,FALSE),IF(F48="YEN",VLOOKUP(A48,'FOREX CONV'!$A$2:$F$871,5,FALSE),1))))</f>
        <v>64.086799999999997</v>
      </c>
      <c r="I48" s="19">
        <f t="shared" si="0"/>
        <v>56075.95</v>
      </c>
      <c r="J48" t="str">
        <f>VLOOKUP(C48,'REGION CLASSIFICATION'!$A$2:$B$67,2,FALSE)</f>
        <v>EU</v>
      </c>
    </row>
    <row r="49" spans="1:10" ht="15" x14ac:dyDescent="0.35">
      <c r="A49" s="13">
        <v>42102</v>
      </c>
      <c r="B49" s="2" t="s">
        <v>11</v>
      </c>
      <c r="C49" s="2" t="s">
        <v>33</v>
      </c>
      <c r="D49" s="16">
        <v>2.9</v>
      </c>
      <c r="E49" s="2" t="s">
        <v>9</v>
      </c>
      <c r="F49" s="2" t="s">
        <v>34</v>
      </c>
      <c r="G49" s="16">
        <v>82009</v>
      </c>
      <c r="H49" s="32">
        <f>IF(F49="USD",VLOOKUP(A49,'FOREX CONV'!$A$2:$F$871,2,FALSE),IF(F49="GBP",VLOOKUP(A49,'FOREX CONV'!$A$2:$F$871,3,FALSE),IF(F49="EUR",VLOOKUP(A49,'FOREX CONV'!$A$2:$F$871,4,FALSE),IF(F49="YEN",VLOOKUP(A49,'FOREX CONV'!$A$2:$F$871,5,FALSE),1))))</f>
        <v>1</v>
      </c>
      <c r="I49" s="19">
        <f t="shared" si="0"/>
        <v>82009</v>
      </c>
      <c r="J49" t="str">
        <f>VLOOKUP(C49,'REGION CLASSIFICATION'!$A$2:$B$67,2,FALSE)</f>
        <v>INDIA</v>
      </c>
    </row>
    <row r="50" spans="1:10" ht="15" x14ac:dyDescent="0.35">
      <c r="A50" s="13">
        <v>42150</v>
      </c>
      <c r="B50" s="2" t="s">
        <v>15</v>
      </c>
      <c r="C50" s="2" t="s">
        <v>70</v>
      </c>
      <c r="D50" s="16">
        <v>3</v>
      </c>
      <c r="E50" s="2" t="s">
        <v>9</v>
      </c>
      <c r="F50" s="2" t="s">
        <v>10</v>
      </c>
      <c r="G50" s="16">
        <v>204</v>
      </c>
      <c r="H50" s="32">
        <f>IF(F50="USD",VLOOKUP(A50,'FOREX CONV'!$A$2:$F$871,2,FALSE),IF(F50="GBP",VLOOKUP(A50,'FOREX CONV'!$A$2:$F$871,3,FALSE),IF(F50="EUR",VLOOKUP(A50,'FOREX CONV'!$A$2:$F$871,4,FALSE),IF(F50="YEN",VLOOKUP(A50,'FOREX CONV'!$A$2:$F$871,5,FALSE),1))))</f>
        <v>63.844999999999999</v>
      </c>
      <c r="I50" s="19">
        <f t="shared" si="0"/>
        <v>13024.38</v>
      </c>
      <c r="J50" t="str">
        <f>VLOOKUP(C50,'REGION CLASSIFICATION'!$A$2:$B$67,2,FALSE)</f>
        <v>EU</v>
      </c>
    </row>
    <row r="51" spans="1:10" ht="15" x14ac:dyDescent="0.35">
      <c r="A51" s="13">
        <v>42171</v>
      </c>
      <c r="B51" s="2" t="s">
        <v>11</v>
      </c>
      <c r="C51" s="11" t="s">
        <v>78</v>
      </c>
      <c r="D51" s="22">
        <v>3</v>
      </c>
      <c r="E51" s="11" t="s">
        <v>9</v>
      </c>
      <c r="F51" s="11" t="s">
        <v>10</v>
      </c>
      <c r="G51" s="22">
        <v>1950</v>
      </c>
      <c r="H51" s="32">
        <f>IF(F51="USD",VLOOKUP(A51,'FOREX CONV'!$A$2:$F$871,2,FALSE),IF(F51="GBP",VLOOKUP(A51,'FOREX CONV'!$A$2:$F$871,3,FALSE),IF(F51="EUR",VLOOKUP(A51,'FOREX CONV'!$A$2:$F$871,4,FALSE),IF(F51="YEN",VLOOKUP(A51,'FOREX CONV'!$A$2:$F$871,5,FALSE),1))))</f>
        <v>64.150499999999994</v>
      </c>
      <c r="I51" s="19">
        <f t="shared" si="0"/>
        <v>125093.47499999999</v>
      </c>
      <c r="J51" t="str">
        <f>VLOOKUP(C51,'REGION CLASSIFICATION'!$A$2:$B$67,2,FALSE)</f>
        <v>APAC</v>
      </c>
    </row>
    <row r="52" spans="1:10" ht="15" x14ac:dyDescent="0.35">
      <c r="A52" s="13">
        <v>42194</v>
      </c>
      <c r="B52" s="2" t="s">
        <v>13</v>
      </c>
      <c r="C52" s="2" t="s">
        <v>65</v>
      </c>
      <c r="D52" s="16">
        <v>3</v>
      </c>
      <c r="E52" s="2" t="s">
        <v>9</v>
      </c>
      <c r="F52" s="2" t="s">
        <v>10</v>
      </c>
      <c r="G52" s="16">
        <v>540</v>
      </c>
      <c r="H52" s="32">
        <f>IF(F52="USD",VLOOKUP(A52,'FOREX CONV'!$A$2:$F$871,2,FALSE),IF(F52="GBP",VLOOKUP(A52,'FOREX CONV'!$A$2:$F$871,3,FALSE),IF(F52="EUR",VLOOKUP(A52,'FOREX CONV'!$A$2:$F$871,4,FALSE),IF(F52="YEN",VLOOKUP(A52,'FOREX CONV'!$A$2:$F$871,5,FALSE),1))))</f>
        <v>66.744500000000002</v>
      </c>
      <c r="I52" s="19">
        <f t="shared" si="0"/>
        <v>36042.03</v>
      </c>
      <c r="J52" t="str">
        <f>VLOOKUP(C52,'REGION CLASSIFICATION'!$A$2:$B$67,2,FALSE)</f>
        <v>NORTH AMERICA</v>
      </c>
    </row>
    <row r="53" spans="1:10" ht="15" x14ac:dyDescent="0.35">
      <c r="A53" s="13">
        <v>42236</v>
      </c>
      <c r="B53" s="2" t="s">
        <v>11</v>
      </c>
      <c r="C53" s="2" t="s">
        <v>33</v>
      </c>
      <c r="D53" s="16">
        <v>3</v>
      </c>
      <c r="E53" s="2" t="s">
        <v>9</v>
      </c>
      <c r="F53" s="2" t="s">
        <v>34</v>
      </c>
      <c r="G53" s="16">
        <v>48195</v>
      </c>
      <c r="H53" s="32">
        <f>IF(F53="USD",VLOOKUP(A53,'FOREX CONV'!$A$2:$F$871,2,FALSE),IF(F53="GBP",VLOOKUP(A53,'FOREX CONV'!$A$2:$F$871,3,FALSE),IF(F53="EUR",VLOOKUP(A53,'FOREX CONV'!$A$2:$F$871,4,FALSE),IF(F53="YEN",VLOOKUP(A53,'FOREX CONV'!$A$2:$F$871,5,FALSE),1))))</f>
        <v>1</v>
      </c>
      <c r="I53" s="19">
        <f t="shared" si="0"/>
        <v>48195</v>
      </c>
      <c r="J53" t="str">
        <f>VLOOKUP(C53,'REGION CLASSIFICATION'!$A$2:$B$67,2,FALSE)</f>
        <v>INDIA</v>
      </c>
    </row>
    <row r="54" spans="1:10" ht="15" x14ac:dyDescent="0.35">
      <c r="A54" s="13">
        <v>42247</v>
      </c>
      <c r="B54" s="2" t="s">
        <v>13</v>
      </c>
      <c r="C54" s="2" t="s">
        <v>65</v>
      </c>
      <c r="D54" s="16">
        <v>3</v>
      </c>
      <c r="E54" s="2" t="s">
        <v>9</v>
      </c>
      <c r="F54" s="2" t="s">
        <v>10</v>
      </c>
      <c r="G54" s="16">
        <v>540</v>
      </c>
      <c r="H54" s="32">
        <f>IF(F54="USD",VLOOKUP(A54,'FOREX CONV'!$A$2:$F$871,2,FALSE),IF(F54="GBP",VLOOKUP(A54,'FOREX CONV'!$A$2:$F$871,3,FALSE),IF(F54="EUR",VLOOKUP(A54,'FOREX CONV'!$A$2:$F$871,4,FALSE),IF(F54="YEN",VLOOKUP(A54,'FOREX CONV'!$A$2:$F$871,5,FALSE),1))))</f>
        <v>66.306200000000004</v>
      </c>
      <c r="I54" s="19">
        <f t="shared" si="0"/>
        <v>35805.348000000005</v>
      </c>
      <c r="J54" t="str">
        <f>VLOOKUP(C54,'REGION CLASSIFICATION'!$A$2:$B$67,2,FALSE)</f>
        <v>NORTH AMERICA</v>
      </c>
    </row>
    <row r="55" spans="1:10" ht="15" x14ac:dyDescent="0.35">
      <c r="A55" s="13">
        <v>42277</v>
      </c>
      <c r="B55" s="2" t="s">
        <v>11</v>
      </c>
      <c r="C55" s="2" t="s">
        <v>33</v>
      </c>
      <c r="D55" s="16">
        <v>3</v>
      </c>
      <c r="E55" s="2" t="s">
        <v>9</v>
      </c>
      <c r="F55" s="2" t="s">
        <v>34</v>
      </c>
      <c r="G55" s="16">
        <v>79508</v>
      </c>
      <c r="H55" s="32">
        <f>IF(F55="USD",VLOOKUP(A55,'FOREX CONV'!$A$2:$F$871,2,FALSE),IF(F55="GBP",VLOOKUP(A55,'FOREX CONV'!$A$2:$F$871,3,FALSE),IF(F55="EUR",VLOOKUP(A55,'FOREX CONV'!$A$2:$F$871,4,FALSE),IF(F55="YEN",VLOOKUP(A55,'FOREX CONV'!$A$2:$F$871,5,FALSE),1))))</f>
        <v>1</v>
      </c>
      <c r="I55" s="19">
        <f t="shared" si="0"/>
        <v>79508</v>
      </c>
      <c r="J55" t="str">
        <f>VLOOKUP(C55,'REGION CLASSIFICATION'!$A$2:$B$67,2,FALSE)</f>
        <v>INDIA</v>
      </c>
    </row>
    <row r="56" spans="1:10" ht="15" x14ac:dyDescent="0.35">
      <c r="A56" s="13">
        <v>42409</v>
      </c>
      <c r="B56" s="2" t="s">
        <v>13</v>
      </c>
      <c r="C56" s="2" t="s">
        <v>33</v>
      </c>
      <c r="D56" s="16">
        <v>3</v>
      </c>
      <c r="E56" s="2" t="s">
        <v>9</v>
      </c>
      <c r="F56" s="2" t="s">
        <v>34</v>
      </c>
      <c r="G56" s="16">
        <v>46778</v>
      </c>
      <c r="H56" s="32">
        <f>IF(F56="USD",VLOOKUP(A56,'FOREX CONV'!$A$2:$F$871,2,FALSE),IF(F56="GBP",VLOOKUP(A56,'FOREX CONV'!$A$2:$F$871,3,FALSE),IF(F56="EUR",VLOOKUP(A56,'FOREX CONV'!$A$2:$F$871,4,FALSE),IF(F56="YEN",VLOOKUP(A56,'FOREX CONV'!$A$2:$F$871,5,FALSE),1))))</f>
        <v>1</v>
      </c>
      <c r="I56" s="19">
        <f t="shared" si="0"/>
        <v>46778</v>
      </c>
      <c r="J56" t="str">
        <f>VLOOKUP(C56,'REGION CLASSIFICATION'!$A$2:$B$67,2,FALSE)</f>
        <v>INDIA</v>
      </c>
    </row>
    <row r="57" spans="1:10" ht="15" x14ac:dyDescent="0.35">
      <c r="A57" s="13">
        <v>42172</v>
      </c>
      <c r="B57" s="2" t="s">
        <v>15</v>
      </c>
      <c r="C57" s="11" t="s">
        <v>63</v>
      </c>
      <c r="D57" s="22">
        <v>3.1</v>
      </c>
      <c r="E57" s="11" t="s">
        <v>9</v>
      </c>
      <c r="F57" s="11" t="s">
        <v>10</v>
      </c>
      <c r="G57" s="22">
        <v>310</v>
      </c>
      <c r="H57" s="32">
        <f>IF(F57="USD",VLOOKUP(A57,'FOREX CONV'!$A$2:$F$871,2,FALSE),IF(F57="GBP",VLOOKUP(A57,'FOREX CONV'!$A$2:$F$871,3,FALSE),IF(F57="EUR",VLOOKUP(A57,'FOREX CONV'!$A$2:$F$871,4,FALSE),IF(F57="YEN",VLOOKUP(A57,'FOREX CONV'!$A$2:$F$871,5,FALSE),1))))</f>
        <v>64.113500000000002</v>
      </c>
      <c r="I57" s="19">
        <f t="shared" si="0"/>
        <v>19875.185000000001</v>
      </c>
      <c r="J57" t="str">
        <f>VLOOKUP(C57,'REGION CLASSIFICATION'!$A$2:$B$67,2,FALSE)</f>
        <v>EU</v>
      </c>
    </row>
    <row r="58" spans="1:10" ht="15" x14ac:dyDescent="0.35">
      <c r="A58" s="13">
        <v>42360</v>
      </c>
      <c r="B58" s="2" t="s">
        <v>11</v>
      </c>
      <c r="C58" s="2" t="s">
        <v>33</v>
      </c>
      <c r="D58" s="16">
        <v>3.5</v>
      </c>
      <c r="E58" s="2" t="s">
        <v>9</v>
      </c>
      <c r="F58" s="2" t="s">
        <v>34</v>
      </c>
      <c r="G58" s="16">
        <v>103256</v>
      </c>
      <c r="H58" s="32">
        <f>IF(F58="USD",VLOOKUP(A58,'FOREX CONV'!$A$2:$F$871,2,FALSE),IF(F58="GBP",VLOOKUP(A58,'FOREX CONV'!$A$2:$F$871,3,FALSE),IF(F58="EUR",VLOOKUP(A58,'FOREX CONV'!$A$2:$F$871,4,FALSE),IF(F58="YEN",VLOOKUP(A58,'FOREX CONV'!$A$2:$F$871,5,FALSE),1))))</f>
        <v>1</v>
      </c>
      <c r="I58" s="19">
        <f t="shared" si="0"/>
        <v>103256</v>
      </c>
      <c r="J58" t="str">
        <f>VLOOKUP(C58,'REGION CLASSIFICATION'!$A$2:$B$67,2,FALSE)</f>
        <v>INDIA</v>
      </c>
    </row>
    <row r="59" spans="1:10" ht="15" x14ac:dyDescent="0.35">
      <c r="A59" s="13">
        <v>42111</v>
      </c>
      <c r="B59" s="2" t="s">
        <v>15</v>
      </c>
      <c r="C59" s="2" t="s">
        <v>33</v>
      </c>
      <c r="D59" s="16">
        <v>4</v>
      </c>
      <c r="E59" s="2" t="s">
        <v>9</v>
      </c>
      <c r="F59" s="2" t="s">
        <v>34</v>
      </c>
      <c r="G59" s="16">
        <v>43004</v>
      </c>
      <c r="H59" s="32">
        <f>IF(F59="USD",VLOOKUP(A59,'FOREX CONV'!$A$2:$F$871,2,FALSE),IF(F59="GBP",VLOOKUP(A59,'FOREX CONV'!$A$2:$F$871,3,FALSE),IF(F59="EUR",VLOOKUP(A59,'FOREX CONV'!$A$2:$F$871,4,FALSE),IF(F59="YEN",VLOOKUP(A59,'FOREX CONV'!$A$2:$F$871,5,FALSE),1))))</f>
        <v>1</v>
      </c>
      <c r="I59" s="19">
        <f t="shared" si="0"/>
        <v>43004</v>
      </c>
      <c r="J59" t="str">
        <f>VLOOKUP(C59,'REGION CLASSIFICATION'!$A$2:$B$67,2,FALSE)</f>
        <v>INDIA</v>
      </c>
    </row>
    <row r="60" spans="1:10" ht="15" x14ac:dyDescent="0.35">
      <c r="A60" s="13">
        <v>42415</v>
      </c>
      <c r="B60" s="2" t="s">
        <v>11</v>
      </c>
      <c r="C60" s="2" t="s">
        <v>65</v>
      </c>
      <c r="D60" s="16">
        <v>4</v>
      </c>
      <c r="E60" s="2" t="s">
        <v>9</v>
      </c>
      <c r="F60" s="2" t="s">
        <v>10</v>
      </c>
      <c r="G60" s="16">
        <v>2400</v>
      </c>
      <c r="H60" s="32">
        <f>IF(F60="USD",VLOOKUP(A60,'FOREX CONV'!$A$2:$F$871,2,FALSE),IF(F60="GBP",VLOOKUP(A60,'FOREX CONV'!$A$2:$F$871,3,FALSE),IF(F60="EUR",VLOOKUP(A60,'FOREX CONV'!$A$2:$F$871,4,FALSE),IF(F60="YEN",VLOOKUP(A60,'FOREX CONV'!$A$2:$F$871,5,FALSE),1))))</f>
        <v>68.134799999999998</v>
      </c>
      <c r="I60" s="19">
        <f t="shared" si="0"/>
        <v>163523.51999999999</v>
      </c>
      <c r="J60" t="str">
        <f>VLOOKUP(C60,'REGION CLASSIFICATION'!$A$2:$B$67,2,FALSE)</f>
        <v>NORTH AMERICA</v>
      </c>
    </row>
    <row r="61" spans="1:10" ht="15" x14ac:dyDescent="0.35">
      <c r="A61" s="13">
        <v>42400</v>
      </c>
      <c r="B61" s="2" t="s">
        <v>11</v>
      </c>
      <c r="C61" s="2" t="s">
        <v>65</v>
      </c>
      <c r="D61" s="23">
        <v>4</v>
      </c>
      <c r="E61" s="2" t="s">
        <v>9</v>
      </c>
      <c r="F61" s="2" t="s">
        <v>10</v>
      </c>
      <c r="G61" s="23">
        <v>6000</v>
      </c>
      <c r="H61" s="32">
        <f>IF(F61="USD",VLOOKUP(A61,'FOREX CONV'!$A$2:$F$871,2,FALSE),IF(F61="GBP",VLOOKUP(A61,'FOREX CONV'!$A$2:$F$871,3,FALSE),IF(F61="EUR",VLOOKUP(A61,'FOREX CONV'!$A$2:$F$871,4,FALSE),IF(F61="YEN",VLOOKUP(A61,'FOREX CONV'!$A$2:$F$871,5,FALSE),1))))</f>
        <v>68.158000000000001</v>
      </c>
      <c r="I61" s="19">
        <f t="shared" si="0"/>
        <v>408948</v>
      </c>
      <c r="J61" t="str">
        <f>VLOOKUP(C61,'REGION CLASSIFICATION'!$A$2:$B$67,2,FALSE)</f>
        <v>NORTH AMERICA</v>
      </c>
    </row>
    <row r="62" spans="1:10" ht="15" x14ac:dyDescent="0.35">
      <c r="A62" s="13">
        <v>42308</v>
      </c>
      <c r="B62" s="2" t="s">
        <v>13</v>
      </c>
      <c r="C62" s="2" t="s">
        <v>33</v>
      </c>
      <c r="D62" s="16">
        <v>4</v>
      </c>
      <c r="E62" s="2" t="s">
        <v>9</v>
      </c>
      <c r="F62" s="2" t="s">
        <v>34</v>
      </c>
      <c r="G62" s="16">
        <v>45028</v>
      </c>
      <c r="H62" s="32">
        <f>IF(F62="USD",VLOOKUP(A62,'FOREX CONV'!$A$2:$F$871,2,FALSE),IF(F62="GBP",VLOOKUP(A62,'FOREX CONV'!$A$2:$F$871,3,FALSE),IF(F62="EUR",VLOOKUP(A62,'FOREX CONV'!$A$2:$F$871,4,FALSE),IF(F62="YEN",VLOOKUP(A62,'FOREX CONV'!$A$2:$F$871,5,FALSE),1))))</f>
        <v>1</v>
      </c>
      <c r="I62" s="19">
        <f t="shared" si="0"/>
        <v>45028</v>
      </c>
      <c r="J62" t="str">
        <f>VLOOKUP(C62,'REGION CLASSIFICATION'!$A$2:$B$67,2,FALSE)</f>
        <v>INDIA</v>
      </c>
    </row>
    <row r="63" spans="1:10" ht="15" x14ac:dyDescent="0.35">
      <c r="A63" s="13">
        <v>42400</v>
      </c>
      <c r="B63" s="2" t="s">
        <v>11</v>
      </c>
      <c r="C63" s="2" t="s">
        <v>77</v>
      </c>
      <c r="D63" s="23">
        <v>4.4000000000000004</v>
      </c>
      <c r="E63" s="2" t="s">
        <v>9</v>
      </c>
      <c r="F63" s="2" t="s">
        <v>10</v>
      </c>
      <c r="G63" s="23">
        <v>2420</v>
      </c>
      <c r="H63" s="32">
        <f>IF(F63="USD",VLOOKUP(A63,'FOREX CONV'!$A$2:$F$871,2,FALSE),IF(F63="GBP",VLOOKUP(A63,'FOREX CONV'!$A$2:$F$871,3,FALSE),IF(F63="EUR",VLOOKUP(A63,'FOREX CONV'!$A$2:$F$871,4,FALSE),IF(F63="YEN",VLOOKUP(A63,'FOREX CONV'!$A$2:$F$871,5,FALSE),1))))</f>
        <v>68.158000000000001</v>
      </c>
      <c r="I63" s="19">
        <f t="shared" si="0"/>
        <v>164942.36000000002</v>
      </c>
      <c r="J63" t="str">
        <f>VLOOKUP(C63,'REGION CLASSIFICATION'!$A$2:$B$67,2,FALSE)</f>
        <v>EU</v>
      </c>
    </row>
    <row r="64" spans="1:10" ht="15" x14ac:dyDescent="0.35">
      <c r="A64" s="13">
        <v>42130</v>
      </c>
      <c r="B64" s="2" t="s">
        <v>13</v>
      </c>
      <c r="C64" s="2" t="s">
        <v>28</v>
      </c>
      <c r="D64" s="16">
        <v>5</v>
      </c>
      <c r="E64" s="2" t="s">
        <v>9</v>
      </c>
      <c r="F64" s="2" t="s">
        <v>10</v>
      </c>
      <c r="G64" s="16">
        <v>900</v>
      </c>
      <c r="H64" s="32">
        <f>IF(F64="USD",VLOOKUP(A64,'FOREX CONV'!$A$2:$F$871,2,FALSE),IF(F64="GBP",VLOOKUP(A64,'FOREX CONV'!$A$2:$F$871,3,FALSE),IF(F64="EUR",VLOOKUP(A64,'FOREX CONV'!$A$2:$F$871,4,FALSE),IF(F64="YEN",VLOOKUP(A64,'FOREX CONV'!$A$2:$F$871,5,FALSE),1))))</f>
        <v>63.895499999999998</v>
      </c>
      <c r="I64" s="19">
        <f t="shared" si="0"/>
        <v>57505.95</v>
      </c>
      <c r="J64" t="str">
        <f>VLOOKUP(C64,'REGION CLASSIFICATION'!$A$2:$B$67,2,FALSE)</f>
        <v>EU</v>
      </c>
    </row>
    <row r="65" spans="1:10" ht="15" x14ac:dyDescent="0.35">
      <c r="A65" s="13">
        <v>42185</v>
      </c>
      <c r="B65" s="2" t="s">
        <v>13</v>
      </c>
      <c r="C65" s="11" t="s">
        <v>74</v>
      </c>
      <c r="D65" s="22">
        <v>5</v>
      </c>
      <c r="E65" s="11" t="s">
        <v>9</v>
      </c>
      <c r="F65" s="11" t="s">
        <v>10</v>
      </c>
      <c r="G65" s="22">
        <v>1400</v>
      </c>
      <c r="H65" s="32">
        <f>IF(F65="USD",VLOOKUP(A65,'FOREX CONV'!$A$2:$F$871,2,FALSE),IF(F65="GBP",VLOOKUP(A65,'FOREX CONV'!$A$2:$F$871,3,FALSE),IF(F65="EUR",VLOOKUP(A65,'FOREX CONV'!$A$2:$F$871,4,FALSE),IF(F65="YEN",VLOOKUP(A65,'FOREX CONV'!$A$2:$F$871,5,FALSE),1))))</f>
        <v>63.754899999999999</v>
      </c>
      <c r="I65" s="19">
        <f t="shared" si="0"/>
        <v>89256.86</v>
      </c>
      <c r="J65" t="str">
        <f>VLOOKUP(C65,'REGION CLASSIFICATION'!$A$2:$B$67,2,FALSE)</f>
        <v>EU</v>
      </c>
    </row>
    <row r="66" spans="1:10" ht="15" x14ac:dyDescent="0.35">
      <c r="A66" s="13">
        <v>42185</v>
      </c>
      <c r="B66" s="2" t="s">
        <v>13</v>
      </c>
      <c r="C66" s="11" t="s">
        <v>53</v>
      </c>
      <c r="D66" s="22">
        <v>5</v>
      </c>
      <c r="E66" s="11" t="s">
        <v>9</v>
      </c>
      <c r="F66" s="11" t="s">
        <v>10</v>
      </c>
      <c r="G66" s="22">
        <v>1500</v>
      </c>
      <c r="H66" s="32">
        <f>IF(F66="USD",VLOOKUP(A66,'FOREX CONV'!$A$2:$F$871,2,FALSE),IF(F66="GBP",VLOOKUP(A66,'FOREX CONV'!$A$2:$F$871,3,FALSE),IF(F66="EUR",VLOOKUP(A66,'FOREX CONV'!$A$2:$F$871,4,FALSE),IF(F66="YEN",VLOOKUP(A66,'FOREX CONV'!$A$2:$F$871,5,FALSE),1))))</f>
        <v>63.754899999999999</v>
      </c>
      <c r="I66" s="19">
        <f t="shared" si="0"/>
        <v>95632.35</v>
      </c>
      <c r="J66" t="str">
        <f>VLOOKUP(C66,'REGION CLASSIFICATION'!$A$2:$B$67,2,FALSE)</f>
        <v>EU</v>
      </c>
    </row>
    <row r="67" spans="1:10" ht="15" x14ac:dyDescent="0.35">
      <c r="A67" s="13">
        <v>42187</v>
      </c>
      <c r="B67" s="2" t="s">
        <v>13</v>
      </c>
      <c r="C67" s="2" t="s">
        <v>33</v>
      </c>
      <c r="D67" s="16">
        <v>5</v>
      </c>
      <c r="E67" s="2" t="s">
        <v>9</v>
      </c>
      <c r="F67" s="2" t="s">
        <v>34</v>
      </c>
      <c r="G67" s="16">
        <v>68850</v>
      </c>
      <c r="H67" s="32">
        <f>IF(F67="USD",VLOOKUP(A67,'FOREX CONV'!$A$2:$F$871,2,FALSE),IF(F67="GBP",VLOOKUP(A67,'FOREX CONV'!$A$2:$F$871,3,FALSE),IF(F67="EUR",VLOOKUP(A67,'FOREX CONV'!$A$2:$F$871,4,FALSE),IF(F67="YEN",VLOOKUP(A67,'FOREX CONV'!$A$2:$F$871,5,FALSE),1))))</f>
        <v>1</v>
      </c>
      <c r="I67" s="19">
        <f t="shared" ref="I67:I130" si="1">G67*H67</f>
        <v>68850</v>
      </c>
      <c r="J67" t="str">
        <f>VLOOKUP(C67,'REGION CLASSIFICATION'!$A$2:$B$67,2,FALSE)</f>
        <v>INDIA</v>
      </c>
    </row>
    <row r="68" spans="1:10" ht="15" x14ac:dyDescent="0.35">
      <c r="A68" s="13">
        <v>42251</v>
      </c>
      <c r="B68" s="2" t="s">
        <v>25</v>
      </c>
      <c r="C68" s="2" t="s">
        <v>33</v>
      </c>
      <c r="D68" s="16">
        <v>5</v>
      </c>
      <c r="E68" s="2" t="s">
        <v>9</v>
      </c>
      <c r="F68" s="2" t="s">
        <v>34</v>
      </c>
      <c r="G68" s="16">
        <v>96000</v>
      </c>
      <c r="H68" s="32">
        <f>IF(F68="USD",VLOOKUP(A68,'FOREX CONV'!$A$2:$F$871,2,FALSE),IF(F68="GBP",VLOOKUP(A68,'FOREX CONV'!$A$2:$F$871,3,FALSE),IF(F68="EUR",VLOOKUP(A68,'FOREX CONV'!$A$2:$F$871,4,FALSE),IF(F68="YEN",VLOOKUP(A68,'FOREX CONV'!$A$2:$F$871,5,FALSE),1))))</f>
        <v>1</v>
      </c>
      <c r="I68" s="19">
        <f t="shared" si="1"/>
        <v>96000</v>
      </c>
      <c r="J68" t="str">
        <f>VLOOKUP(C68,'REGION CLASSIFICATION'!$A$2:$B$67,2,FALSE)</f>
        <v>INDIA</v>
      </c>
    </row>
    <row r="69" spans="1:10" ht="15" x14ac:dyDescent="0.35">
      <c r="A69" s="13">
        <v>42277</v>
      </c>
      <c r="B69" s="2" t="s">
        <v>11</v>
      </c>
      <c r="C69" s="2" t="s">
        <v>52</v>
      </c>
      <c r="D69" s="16">
        <v>5</v>
      </c>
      <c r="E69" s="2" t="s">
        <v>9</v>
      </c>
      <c r="F69" s="2" t="s">
        <v>10</v>
      </c>
      <c r="G69" s="16">
        <v>2335</v>
      </c>
      <c r="H69" s="32">
        <f>IF(F69="USD",VLOOKUP(A69,'FOREX CONV'!$A$2:$F$871,2,FALSE),IF(F69="GBP",VLOOKUP(A69,'FOREX CONV'!$A$2:$F$871,3,FALSE),IF(F69="EUR",VLOOKUP(A69,'FOREX CONV'!$A$2:$F$871,4,FALSE),IF(F69="YEN",VLOOKUP(A69,'FOREX CONV'!$A$2:$F$871,5,FALSE),1))))</f>
        <v>65.741799999999998</v>
      </c>
      <c r="I69" s="19">
        <f t="shared" si="1"/>
        <v>153507.103</v>
      </c>
      <c r="J69" t="str">
        <f>VLOOKUP(C69,'REGION CLASSIFICATION'!$A$2:$B$67,2,FALSE)</f>
        <v>MENA</v>
      </c>
    </row>
    <row r="70" spans="1:10" ht="15" x14ac:dyDescent="0.35">
      <c r="A70" s="13">
        <v>42383</v>
      </c>
      <c r="B70" s="2" t="s">
        <v>11</v>
      </c>
      <c r="C70" s="2" t="s">
        <v>44</v>
      </c>
      <c r="D70" s="23">
        <v>5</v>
      </c>
      <c r="E70" s="2" t="s">
        <v>9</v>
      </c>
      <c r="F70" s="2" t="s">
        <v>10</v>
      </c>
      <c r="G70" s="23">
        <v>1600</v>
      </c>
      <c r="H70" s="32">
        <f>IF(F70="USD",VLOOKUP(A70,'FOREX CONV'!$A$2:$F$871,2,FALSE),IF(F70="GBP",VLOOKUP(A70,'FOREX CONV'!$A$2:$F$871,3,FALSE),IF(F70="EUR",VLOOKUP(A70,'FOREX CONV'!$A$2:$F$871,4,FALSE),IF(F70="YEN",VLOOKUP(A70,'FOREX CONV'!$A$2:$F$871,5,FALSE),1))))</f>
        <v>67.094999999999999</v>
      </c>
      <c r="I70" s="19">
        <f t="shared" si="1"/>
        <v>107352</v>
      </c>
      <c r="J70" t="str">
        <f>VLOOKUP(C70,'REGION CLASSIFICATION'!$A$2:$B$67,2,FALSE)</f>
        <v>LATAM</v>
      </c>
    </row>
    <row r="71" spans="1:10" ht="15" x14ac:dyDescent="0.35">
      <c r="A71" s="13">
        <v>42388</v>
      </c>
      <c r="B71" s="2" t="s">
        <v>13</v>
      </c>
      <c r="C71" s="2" t="s">
        <v>33</v>
      </c>
      <c r="D71" s="23">
        <v>5</v>
      </c>
      <c r="E71" s="2" t="s">
        <v>9</v>
      </c>
      <c r="F71" s="2" t="s">
        <v>34</v>
      </c>
      <c r="G71" s="23">
        <v>59063</v>
      </c>
      <c r="H71" s="32">
        <f>IF(F71="USD",VLOOKUP(A71,'FOREX CONV'!$A$2:$F$871,2,FALSE),IF(F71="GBP",VLOOKUP(A71,'FOREX CONV'!$A$2:$F$871,3,FALSE),IF(F71="EUR",VLOOKUP(A71,'FOREX CONV'!$A$2:$F$871,4,FALSE),IF(F71="YEN",VLOOKUP(A71,'FOREX CONV'!$A$2:$F$871,5,FALSE),1))))</f>
        <v>1</v>
      </c>
      <c r="I71" s="19">
        <f t="shared" si="1"/>
        <v>59063</v>
      </c>
      <c r="J71" t="str">
        <f>VLOOKUP(C71,'REGION CLASSIFICATION'!$A$2:$B$67,2,FALSE)</f>
        <v>INDIA</v>
      </c>
    </row>
    <row r="72" spans="1:10" ht="15" x14ac:dyDescent="0.35">
      <c r="A72" s="13">
        <v>42459</v>
      </c>
      <c r="B72" s="2" t="s">
        <v>15</v>
      </c>
      <c r="C72" s="2" t="s">
        <v>63</v>
      </c>
      <c r="D72" s="16">
        <v>5</v>
      </c>
      <c r="E72" s="2" t="s">
        <v>9</v>
      </c>
      <c r="F72" s="2" t="s">
        <v>10</v>
      </c>
      <c r="G72" s="16">
        <v>750</v>
      </c>
      <c r="H72" s="32">
        <f>IF(F72="USD",VLOOKUP(A72,'FOREX CONV'!$A$2:$F$871,2,FALSE),IF(F72="GBP",VLOOKUP(A72,'FOREX CONV'!$A$2:$F$871,3,FALSE),IF(F72="EUR",VLOOKUP(A72,'FOREX CONV'!$A$2:$F$871,4,FALSE),IF(F72="YEN",VLOOKUP(A72,'FOREX CONV'!$A$2:$F$871,5,FALSE),1))))</f>
        <v>66.410499999999999</v>
      </c>
      <c r="I72" s="19">
        <f t="shared" si="1"/>
        <v>49807.875</v>
      </c>
      <c r="J72" t="str">
        <f>VLOOKUP(C72,'REGION CLASSIFICATION'!$A$2:$B$67,2,FALSE)</f>
        <v>EU</v>
      </c>
    </row>
    <row r="73" spans="1:10" ht="15" x14ac:dyDescent="0.35">
      <c r="A73" s="13">
        <v>42121</v>
      </c>
      <c r="B73" s="2" t="s">
        <v>11</v>
      </c>
      <c r="C73" s="2" t="s">
        <v>16</v>
      </c>
      <c r="D73" s="16">
        <v>6</v>
      </c>
      <c r="E73" s="2" t="s">
        <v>9</v>
      </c>
      <c r="F73" s="2" t="s">
        <v>10</v>
      </c>
      <c r="G73" s="16">
        <v>4200</v>
      </c>
      <c r="H73" s="32">
        <f>IF(F73="USD",VLOOKUP(A73,'FOREX CONV'!$A$2:$F$871,2,FALSE),IF(F73="GBP",VLOOKUP(A73,'FOREX CONV'!$A$2:$F$871,3,FALSE),IF(F73="EUR",VLOOKUP(A73,'FOREX CONV'!$A$2:$F$871,4,FALSE),IF(F73="YEN",VLOOKUP(A73,'FOREX CONV'!$A$2:$F$871,5,FALSE),1))))</f>
        <v>63.611499999999999</v>
      </c>
      <c r="I73" s="19">
        <f t="shared" si="1"/>
        <v>267168.3</v>
      </c>
      <c r="J73" t="str">
        <f>VLOOKUP(C73,'REGION CLASSIFICATION'!$A$2:$B$67,2,FALSE)</f>
        <v>INDIA</v>
      </c>
    </row>
    <row r="74" spans="1:10" ht="15" x14ac:dyDescent="0.35">
      <c r="A74" s="13">
        <v>42144</v>
      </c>
      <c r="B74" s="2" t="s">
        <v>11</v>
      </c>
      <c r="C74" s="2" t="s">
        <v>65</v>
      </c>
      <c r="D74" s="16">
        <v>6</v>
      </c>
      <c r="E74" s="2" t="s">
        <v>9</v>
      </c>
      <c r="F74" s="2" t="s">
        <v>10</v>
      </c>
      <c r="G74" s="16">
        <v>3900</v>
      </c>
      <c r="H74" s="32">
        <f>IF(F74="USD",VLOOKUP(A74,'FOREX CONV'!$A$2:$F$871,2,FALSE),IF(F74="GBP",VLOOKUP(A74,'FOREX CONV'!$A$2:$F$871,3,FALSE),IF(F74="EUR",VLOOKUP(A74,'FOREX CONV'!$A$2:$F$871,4,FALSE),IF(F74="YEN",VLOOKUP(A74,'FOREX CONV'!$A$2:$F$871,5,FALSE),1))))</f>
        <v>63.865499999999997</v>
      </c>
      <c r="I74" s="19">
        <f t="shared" si="1"/>
        <v>249075.44999999998</v>
      </c>
      <c r="J74" t="str">
        <f>VLOOKUP(C74,'REGION CLASSIFICATION'!$A$2:$B$67,2,FALSE)</f>
        <v>NORTH AMERICA</v>
      </c>
    </row>
    <row r="75" spans="1:10" ht="15" x14ac:dyDescent="0.35">
      <c r="A75" s="13">
        <v>42408</v>
      </c>
      <c r="B75" s="2" t="s">
        <v>13</v>
      </c>
      <c r="C75" s="2" t="s">
        <v>33</v>
      </c>
      <c r="D75" s="16">
        <v>6</v>
      </c>
      <c r="E75" s="2" t="s">
        <v>9</v>
      </c>
      <c r="F75" s="2" t="s">
        <v>34</v>
      </c>
      <c r="G75" s="16">
        <v>61965</v>
      </c>
      <c r="H75" s="32">
        <f>IF(F75="USD",VLOOKUP(A75,'FOREX CONV'!$A$2:$F$871,2,FALSE),IF(F75="GBP",VLOOKUP(A75,'FOREX CONV'!$A$2:$F$871,3,FALSE),IF(F75="EUR",VLOOKUP(A75,'FOREX CONV'!$A$2:$F$871,4,FALSE),IF(F75="YEN",VLOOKUP(A75,'FOREX CONV'!$A$2:$F$871,5,FALSE),1))))</f>
        <v>1</v>
      </c>
      <c r="I75" s="19">
        <f t="shared" si="1"/>
        <v>61965</v>
      </c>
      <c r="J75" t="str">
        <f>VLOOKUP(C75,'REGION CLASSIFICATION'!$A$2:$B$67,2,FALSE)</f>
        <v>INDIA</v>
      </c>
    </row>
    <row r="76" spans="1:10" ht="15" x14ac:dyDescent="0.35">
      <c r="A76" s="13">
        <v>42387</v>
      </c>
      <c r="B76" s="2" t="s">
        <v>13</v>
      </c>
      <c r="C76" s="2" t="s">
        <v>33</v>
      </c>
      <c r="D76" s="23">
        <v>6</v>
      </c>
      <c r="E76" s="2" t="s">
        <v>9</v>
      </c>
      <c r="F76" s="2" t="s">
        <v>34</v>
      </c>
      <c r="G76" s="23">
        <v>70166</v>
      </c>
      <c r="H76" s="32">
        <f>IF(F76="USD",VLOOKUP(A76,'FOREX CONV'!$A$2:$F$871,2,FALSE),IF(F76="GBP",VLOOKUP(A76,'FOREX CONV'!$A$2:$F$871,3,FALSE),IF(F76="EUR",VLOOKUP(A76,'FOREX CONV'!$A$2:$F$871,4,FALSE),IF(F76="YEN",VLOOKUP(A76,'FOREX CONV'!$A$2:$F$871,5,FALSE),1))))</f>
        <v>1</v>
      </c>
      <c r="I76" s="19">
        <f t="shared" si="1"/>
        <v>70166</v>
      </c>
      <c r="J76" t="str">
        <f>VLOOKUP(C76,'REGION CLASSIFICATION'!$A$2:$B$67,2,FALSE)</f>
        <v>INDIA</v>
      </c>
    </row>
    <row r="77" spans="1:10" ht="15" x14ac:dyDescent="0.35">
      <c r="A77" s="13">
        <v>42391</v>
      </c>
      <c r="B77" s="2" t="s">
        <v>25</v>
      </c>
      <c r="C77" s="2" t="s">
        <v>33</v>
      </c>
      <c r="D77" s="23">
        <v>6</v>
      </c>
      <c r="E77" s="2" t="s">
        <v>9</v>
      </c>
      <c r="F77" s="2" t="s">
        <v>34</v>
      </c>
      <c r="G77" s="23">
        <v>160248</v>
      </c>
      <c r="H77" s="32">
        <f>IF(F77="USD",VLOOKUP(A77,'FOREX CONV'!$A$2:$F$871,2,FALSE),IF(F77="GBP",VLOOKUP(A77,'FOREX CONV'!$A$2:$F$871,3,FALSE),IF(F77="EUR",VLOOKUP(A77,'FOREX CONV'!$A$2:$F$871,4,FALSE),IF(F77="YEN",VLOOKUP(A77,'FOREX CONV'!$A$2:$F$871,5,FALSE),1))))</f>
        <v>1</v>
      </c>
      <c r="I77" s="19">
        <f t="shared" si="1"/>
        <v>160248</v>
      </c>
      <c r="J77" t="str">
        <f>VLOOKUP(C77,'REGION CLASSIFICATION'!$A$2:$B$67,2,FALSE)</f>
        <v>INDIA</v>
      </c>
    </row>
    <row r="78" spans="1:10" ht="15" x14ac:dyDescent="0.35">
      <c r="A78" s="13">
        <v>42335</v>
      </c>
      <c r="B78" s="2" t="s">
        <v>11</v>
      </c>
      <c r="C78" s="2" t="s">
        <v>77</v>
      </c>
      <c r="D78" s="16">
        <v>6.6</v>
      </c>
      <c r="E78" s="2" t="s">
        <v>9</v>
      </c>
      <c r="F78" s="2" t="s">
        <v>10</v>
      </c>
      <c r="G78" s="16">
        <v>3630</v>
      </c>
      <c r="H78" s="32">
        <f>IF(F78="USD",VLOOKUP(A78,'FOREX CONV'!$A$2:$F$871,2,FALSE),IF(F78="GBP",VLOOKUP(A78,'FOREX CONV'!$A$2:$F$871,3,FALSE),IF(F78="EUR",VLOOKUP(A78,'FOREX CONV'!$A$2:$F$871,4,FALSE),IF(F78="YEN",VLOOKUP(A78,'FOREX CONV'!$A$2:$F$871,5,FALSE),1))))</f>
        <v>66.750299999999996</v>
      </c>
      <c r="I78" s="19">
        <f t="shared" si="1"/>
        <v>242303.58899999998</v>
      </c>
      <c r="J78" t="str">
        <f>VLOOKUP(C78,'REGION CLASSIFICATION'!$A$2:$B$67,2,FALSE)</f>
        <v>EU</v>
      </c>
    </row>
    <row r="79" spans="1:10" ht="15" x14ac:dyDescent="0.35">
      <c r="A79" s="13">
        <v>42188</v>
      </c>
      <c r="B79" s="2" t="s">
        <v>13</v>
      </c>
      <c r="C79" s="2" t="s">
        <v>33</v>
      </c>
      <c r="D79" s="16">
        <v>7</v>
      </c>
      <c r="E79" s="2" t="s">
        <v>9</v>
      </c>
      <c r="F79" s="2" t="s">
        <v>34</v>
      </c>
      <c r="G79" s="16">
        <v>93768</v>
      </c>
      <c r="H79" s="32">
        <f>IF(F79="USD",VLOOKUP(A79,'FOREX CONV'!$A$2:$F$871,2,FALSE),IF(F79="GBP",VLOOKUP(A79,'FOREX CONV'!$A$2:$F$871,3,FALSE),IF(F79="EUR",VLOOKUP(A79,'FOREX CONV'!$A$2:$F$871,4,FALSE),IF(F79="YEN",VLOOKUP(A79,'FOREX CONV'!$A$2:$F$871,5,FALSE),1))))</f>
        <v>1</v>
      </c>
      <c r="I79" s="19">
        <f t="shared" si="1"/>
        <v>93768</v>
      </c>
      <c r="J79" t="str">
        <f>VLOOKUP(C79,'REGION CLASSIFICATION'!$A$2:$B$67,2,FALSE)</f>
        <v>INDIA</v>
      </c>
    </row>
    <row r="80" spans="1:10" ht="15" x14ac:dyDescent="0.35">
      <c r="A80" s="13">
        <v>42332</v>
      </c>
      <c r="B80" s="2" t="s">
        <v>15</v>
      </c>
      <c r="C80" s="2" t="s">
        <v>33</v>
      </c>
      <c r="D80" s="16">
        <v>7</v>
      </c>
      <c r="E80" s="2" t="s">
        <v>9</v>
      </c>
      <c r="F80" s="2" t="s">
        <v>34</v>
      </c>
      <c r="G80" s="16">
        <v>24202</v>
      </c>
      <c r="H80" s="32">
        <f>IF(F80="USD",VLOOKUP(A80,'FOREX CONV'!$A$2:$F$871,2,FALSE),IF(F80="GBP",VLOOKUP(A80,'FOREX CONV'!$A$2:$F$871,3,FALSE),IF(F80="EUR",VLOOKUP(A80,'FOREX CONV'!$A$2:$F$871,4,FALSE),IF(F80="YEN",VLOOKUP(A80,'FOREX CONV'!$A$2:$F$871,5,FALSE),1))))</f>
        <v>1</v>
      </c>
      <c r="I80" s="19">
        <f t="shared" si="1"/>
        <v>24202</v>
      </c>
      <c r="J80" t="str">
        <f>VLOOKUP(C80,'REGION CLASSIFICATION'!$A$2:$B$67,2,FALSE)</f>
        <v>INDIA</v>
      </c>
    </row>
    <row r="81" spans="1:10" ht="15" x14ac:dyDescent="0.35">
      <c r="A81" s="13">
        <v>42201</v>
      </c>
      <c r="B81" s="2" t="s">
        <v>11</v>
      </c>
      <c r="C81" s="2" t="s">
        <v>64</v>
      </c>
      <c r="D81" s="16">
        <v>7.2</v>
      </c>
      <c r="E81" s="2" t="s">
        <v>9</v>
      </c>
      <c r="F81" s="2" t="s">
        <v>10</v>
      </c>
      <c r="G81" s="16">
        <v>3600</v>
      </c>
      <c r="H81" s="32">
        <f>IF(F81="USD",VLOOKUP(A81,'FOREX CONV'!$A$2:$F$871,2,FALSE),IF(F81="GBP",VLOOKUP(A81,'FOREX CONV'!$A$2:$F$871,3,FALSE),IF(F81="EUR",VLOOKUP(A81,'FOREX CONV'!$A$2:$F$871,4,FALSE),IF(F81="YEN",VLOOKUP(A81,'FOREX CONV'!$A$2:$F$871,5,FALSE),1))))</f>
        <v>63.4955</v>
      </c>
      <c r="I81" s="19">
        <f t="shared" si="1"/>
        <v>228583.8</v>
      </c>
      <c r="J81" t="str">
        <f>VLOOKUP(C81,'REGION CLASSIFICATION'!$A$2:$B$67,2,FALSE)</f>
        <v>EU</v>
      </c>
    </row>
    <row r="82" spans="1:10" ht="15" x14ac:dyDescent="0.35">
      <c r="A82" s="13">
        <v>42111</v>
      </c>
      <c r="B82" s="2" t="s">
        <v>11</v>
      </c>
      <c r="C82" s="2" t="s">
        <v>63</v>
      </c>
      <c r="D82" s="16">
        <v>10</v>
      </c>
      <c r="E82" s="2" t="s">
        <v>9</v>
      </c>
      <c r="F82" s="2" t="s">
        <v>10</v>
      </c>
      <c r="G82" s="16">
        <v>3450</v>
      </c>
      <c r="H82" s="32">
        <f>IF(F82="USD",VLOOKUP(A82,'FOREX CONV'!$A$2:$F$871,2,FALSE),IF(F82="GBP",VLOOKUP(A82,'FOREX CONV'!$A$2:$F$871,3,FALSE),IF(F82="EUR",VLOOKUP(A82,'FOREX CONV'!$A$2:$F$871,4,FALSE),IF(F82="YEN",VLOOKUP(A82,'FOREX CONV'!$A$2:$F$871,5,FALSE),1))))</f>
        <v>62.345999999999997</v>
      </c>
      <c r="I82" s="19">
        <f t="shared" si="1"/>
        <v>215093.69999999998</v>
      </c>
      <c r="J82" t="str">
        <f>VLOOKUP(C82,'REGION CLASSIFICATION'!$A$2:$B$67,2,FALSE)</f>
        <v>EU</v>
      </c>
    </row>
    <row r="83" spans="1:10" ht="15" x14ac:dyDescent="0.35">
      <c r="A83" s="13">
        <v>42121</v>
      </c>
      <c r="B83" s="2" t="s">
        <v>11</v>
      </c>
      <c r="C83" s="2" t="s">
        <v>79</v>
      </c>
      <c r="D83" s="16">
        <v>10</v>
      </c>
      <c r="E83" s="2" t="s">
        <v>9</v>
      </c>
      <c r="F83" s="2" t="s">
        <v>10</v>
      </c>
      <c r="G83" s="16">
        <v>3600</v>
      </c>
      <c r="H83" s="32">
        <f>IF(F83="USD",VLOOKUP(A83,'FOREX CONV'!$A$2:$F$871,2,FALSE),IF(F83="GBP",VLOOKUP(A83,'FOREX CONV'!$A$2:$F$871,3,FALSE),IF(F83="EUR",VLOOKUP(A83,'FOREX CONV'!$A$2:$F$871,4,FALSE),IF(F83="YEN",VLOOKUP(A83,'FOREX CONV'!$A$2:$F$871,5,FALSE),1))))</f>
        <v>63.611499999999999</v>
      </c>
      <c r="I83" s="19">
        <f t="shared" si="1"/>
        <v>229001.4</v>
      </c>
      <c r="J83" t="str">
        <f>VLOOKUP(C83,'REGION CLASSIFICATION'!$A$2:$B$67,2,FALSE)</f>
        <v>APAC</v>
      </c>
    </row>
    <row r="84" spans="1:10" ht="15" x14ac:dyDescent="0.35">
      <c r="A84" s="13">
        <v>42123</v>
      </c>
      <c r="B84" s="2" t="s">
        <v>25</v>
      </c>
      <c r="C84" s="2" t="s">
        <v>29</v>
      </c>
      <c r="D84" s="16">
        <v>10</v>
      </c>
      <c r="E84" s="2" t="s">
        <v>9</v>
      </c>
      <c r="F84" s="2" t="s">
        <v>10</v>
      </c>
      <c r="G84" s="16">
        <v>4700</v>
      </c>
      <c r="H84" s="32">
        <f>IF(F84="USD",VLOOKUP(A84,'FOREX CONV'!$A$2:$F$871,2,FALSE),IF(F84="GBP",VLOOKUP(A84,'FOREX CONV'!$A$2:$F$871,3,FALSE),IF(F84="EUR",VLOOKUP(A84,'FOREX CONV'!$A$2:$F$871,4,FALSE),IF(F84="YEN",VLOOKUP(A84,'FOREX CONV'!$A$2:$F$871,5,FALSE),1))))</f>
        <v>63.202500000000001</v>
      </c>
      <c r="I84" s="19">
        <f t="shared" si="1"/>
        <v>297051.75</v>
      </c>
      <c r="J84" t="str">
        <f>VLOOKUP(C84,'REGION CLASSIFICATION'!$A$2:$B$67,2,FALSE)</f>
        <v>EU</v>
      </c>
    </row>
    <row r="85" spans="1:10" ht="15" x14ac:dyDescent="0.35">
      <c r="A85" s="13">
        <v>42124</v>
      </c>
      <c r="B85" s="2" t="s">
        <v>13</v>
      </c>
      <c r="C85" s="2" t="s">
        <v>80</v>
      </c>
      <c r="D85" s="16">
        <v>10</v>
      </c>
      <c r="E85" s="2" t="s">
        <v>9</v>
      </c>
      <c r="F85" s="2" t="s">
        <v>10</v>
      </c>
      <c r="G85" s="16">
        <v>1800</v>
      </c>
      <c r="H85" s="32">
        <f>IF(F85="USD",VLOOKUP(A85,'FOREX CONV'!$A$2:$F$871,2,FALSE),IF(F85="GBP",VLOOKUP(A85,'FOREX CONV'!$A$2:$F$871,3,FALSE),IF(F85="EUR",VLOOKUP(A85,'FOREX CONV'!$A$2:$F$871,4,FALSE),IF(F85="YEN",VLOOKUP(A85,'FOREX CONV'!$A$2:$F$871,5,FALSE),1))))</f>
        <v>63.578000000000003</v>
      </c>
      <c r="I85" s="19">
        <f t="shared" si="1"/>
        <v>114440.40000000001</v>
      </c>
      <c r="J85" t="str">
        <f>VLOOKUP(C85,'REGION CLASSIFICATION'!$A$2:$B$67,2,FALSE)</f>
        <v>EU</v>
      </c>
    </row>
    <row r="86" spans="1:10" ht="15" x14ac:dyDescent="0.35">
      <c r="A86" s="13">
        <v>42151</v>
      </c>
      <c r="B86" s="2" t="s">
        <v>11</v>
      </c>
      <c r="C86" s="2" t="s">
        <v>51</v>
      </c>
      <c r="D86" s="16">
        <v>10</v>
      </c>
      <c r="E86" s="2" t="s">
        <v>9</v>
      </c>
      <c r="F86" s="2" t="s">
        <v>10</v>
      </c>
      <c r="G86" s="16">
        <v>3500</v>
      </c>
      <c r="H86" s="32">
        <f>IF(F86="USD",VLOOKUP(A86,'FOREX CONV'!$A$2:$F$871,2,FALSE),IF(F86="GBP",VLOOKUP(A86,'FOREX CONV'!$A$2:$F$871,3,FALSE),IF(F86="EUR",VLOOKUP(A86,'FOREX CONV'!$A$2:$F$871,4,FALSE),IF(F86="YEN",VLOOKUP(A86,'FOREX CONV'!$A$2:$F$871,5,FALSE),1))))</f>
        <v>63.947499999999998</v>
      </c>
      <c r="I86" s="19">
        <f t="shared" si="1"/>
        <v>223816.25</v>
      </c>
      <c r="J86" t="str">
        <f>VLOOKUP(C86,'REGION CLASSIFICATION'!$A$2:$B$67,2,FALSE)</f>
        <v>EU</v>
      </c>
    </row>
    <row r="87" spans="1:10" ht="15" x14ac:dyDescent="0.35">
      <c r="A87" s="13">
        <v>42177</v>
      </c>
      <c r="B87" s="2" t="s">
        <v>11</v>
      </c>
      <c r="C87" s="11" t="s">
        <v>65</v>
      </c>
      <c r="D87" s="22">
        <v>10</v>
      </c>
      <c r="E87" s="11" t="s">
        <v>9</v>
      </c>
      <c r="F87" s="11" t="s">
        <v>10</v>
      </c>
      <c r="G87" s="22">
        <v>4500</v>
      </c>
      <c r="H87" s="32">
        <f>IF(F87="USD",VLOOKUP(A87,'FOREX CONV'!$A$2:$F$871,2,FALSE),IF(F87="GBP",VLOOKUP(A87,'FOREX CONV'!$A$2:$F$871,3,FALSE),IF(F87="EUR",VLOOKUP(A87,'FOREX CONV'!$A$2:$F$871,4,FALSE),IF(F87="YEN",VLOOKUP(A87,'FOREX CONV'!$A$2:$F$871,5,FALSE),1))))</f>
        <v>63.509799999999998</v>
      </c>
      <c r="I87" s="19">
        <f t="shared" si="1"/>
        <v>285794.09999999998</v>
      </c>
      <c r="J87" t="str">
        <f>VLOOKUP(C87,'REGION CLASSIFICATION'!$A$2:$B$67,2,FALSE)</f>
        <v>NORTH AMERICA</v>
      </c>
    </row>
    <row r="88" spans="1:10" ht="15" x14ac:dyDescent="0.35">
      <c r="A88" s="13">
        <v>42202</v>
      </c>
      <c r="B88" s="2" t="s">
        <v>13</v>
      </c>
      <c r="C88" s="2" t="s">
        <v>19</v>
      </c>
      <c r="D88" s="16">
        <v>10</v>
      </c>
      <c r="E88" s="2" t="s">
        <v>9</v>
      </c>
      <c r="F88" s="2" t="s">
        <v>10</v>
      </c>
      <c r="G88" s="16">
        <v>2000</v>
      </c>
      <c r="H88" s="32">
        <f>IF(F88="USD",VLOOKUP(A88,'FOREX CONV'!$A$2:$F$871,2,FALSE),IF(F88="GBP",VLOOKUP(A88,'FOREX CONV'!$A$2:$F$871,3,FALSE),IF(F88="EUR",VLOOKUP(A88,'FOREX CONV'!$A$2:$F$871,4,FALSE),IF(F88="YEN",VLOOKUP(A88,'FOREX CONV'!$A$2:$F$871,5,FALSE),1))))</f>
        <v>63.492800000000003</v>
      </c>
      <c r="I88" s="19">
        <f t="shared" si="1"/>
        <v>126985.60000000001</v>
      </c>
      <c r="J88" t="str">
        <f>VLOOKUP(C88,'REGION CLASSIFICATION'!$A$2:$B$67,2,FALSE)</f>
        <v>NORTH AMERICA</v>
      </c>
    </row>
    <row r="89" spans="1:10" ht="15" x14ac:dyDescent="0.35">
      <c r="A89" s="13">
        <v>42233</v>
      </c>
      <c r="B89" s="2" t="s">
        <v>13</v>
      </c>
      <c r="C89" s="2" t="s">
        <v>33</v>
      </c>
      <c r="D89" s="16">
        <v>10</v>
      </c>
      <c r="E89" s="2" t="s">
        <v>9</v>
      </c>
      <c r="F89" s="2" t="s">
        <v>34</v>
      </c>
      <c r="G89" s="16">
        <v>137700</v>
      </c>
      <c r="H89" s="32">
        <f>IF(F89="USD",VLOOKUP(A89,'FOREX CONV'!$A$2:$F$871,2,FALSE),IF(F89="GBP",VLOOKUP(A89,'FOREX CONV'!$A$2:$F$871,3,FALSE),IF(F89="EUR",VLOOKUP(A89,'FOREX CONV'!$A$2:$F$871,4,FALSE),IF(F89="YEN",VLOOKUP(A89,'FOREX CONV'!$A$2:$F$871,5,FALSE),1))))</f>
        <v>1</v>
      </c>
      <c r="I89" s="19">
        <f t="shared" si="1"/>
        <v>137700</v>
      </c>
      <c r="J89" t="str">
        <f>VLOOKUP(C89,'REGION CLASSIFICATION'!$A$2:$B$67,2,FALSE)</f>
        <v>INDIA</v>
      </c>
    </row>
    <row r="90" spans="1:10" ht="15" x14ac:dyDescent="0.35">
      <c r="A90" s="13">
        <v>42235</v>
      </c>
      <c r="B90" s="2" t="s">
        <v>11</v>
      </c>
      <c r="C90" s="2" t="s">
        <v>63</v>
      </c>
      <c r="D90" s="16">
        <v>10</v>
      </c>
      <c r="E90" s="2" t="s">
        <v>9</v>
      </c>
      <c r="F90" s="2" t="s">
        <v>10</v>
      </c>
      <c r="G90" s="16">
        <v>4000</v>
      </c>
      <c r="H90" s="32">
        <f>IF(F90="USD",VLOOKUP(A90,'FOREX CONV'!$A$2:$F$871,2,FALSE),IF(F90="GBP",VLOOKUP(A90,'FOREX CONV'!$A$2:$F$871,3,FALSE),IF(F90="EUR",VLOOKUP(A90,'FOREX CONV'!$A$2:$F$871,4,FALSE),IF(F90="YEN",VLOOKUP(A90,'FOREX CONV'!$A$2:$F$871,5,FALSE),1))))</f>
        <v>65.252499999999998</v>
      </c>
      <c r="I90" s="19">
        <f t="shared" si="1"/>
        <v>261010</v>
      </c>
      <c r="J90" t="str">
        <f>VLOOKUP(C90,'REGION CLASSIFICATION'!$A$2:$B$67,2,FALSE)</f>
        <v>EU</v>
      </c>
    </row>
    <row r="91" spans="1:10" ht="15" x14ac:dyDescent="0.35">
      <c r="A91" s="13">
        <v>42242</v>
      </c>
      <c r="B91" s="2" t="s">
        <v>13</v>
      </c>
      <c r="C91" s="2" t="s">
        <v>43</v>
      </c>
      <c r="D91" s="16">
        <v>10</v>
      </c>
      <c r="E91" s="2" t="s">
        <v>9</v>
      </c>
      <c r="F91" s="2" t="s">
        <v>10</v>
      </c>
      <c r="G91" s="16">
        <v>1500</v>
      </c>
      <c r="H91" s="32">
        <f>IF(F91="USD",VLOOKUP(A91,'FOREX CONV'!$A$2:$F$871,2,FALSE),IF(F91="GBP",VLOOKUP(A91,'FOREX CONV'!$A$2:$F$871,3,FALSE),IF(F91="EUR",VLOOKUP(A91,'FOREX CONV'!$A$2:$F$871,4,FALSE),IF(F91="YEN",VLOOKUP(A91,'FOREX CONV'!$A$2:$F$871,5,FALSE),1))))</f>
        <v>66.161000000000001</v>
      </c>
      <c r="I91" s="19">
        <f t="shared" si="1"/>
        <v>99241.5</v>
      </c>
      <c r="J91" t="str">
        <f>VLOOKUP(C91,'REGION CLASSIFICATION'!$A$2:$B$67,2,FALSE)</f>
        <v>EU</v>
      </c>
    </row>
    <row r="92" spans="1:10" ht="15" x14ac:dyDescent="0.35">
      <c r="A92" s="13">
        <v>42312</v>
      </c>
      <c r="B92" s="2" t="s">
        <v>13</v>
      </c>
      <c r="C92" s="2" t="s">
        <v>62</v>
      </c>
      <c r="D92" s="16">
        <v>10</v>
      </c>
      <c r="E92" s="2" t="s">
        <v>9</v>
      </c>
      <c r="F92" s="2" t="s">
        <v>10</v>
      </c>
      <c r="G92" s="16">
        <v>1300</v>
      </c>
      <c r="H92" s="32">
        <f>IF(F92="USD",VLOOKUP(A92,'FOREX CONV'!$A$2:$F$871,2,FALSE),IF(F92="GBP",VLOOKUP(A92,'FOREX CONV'!$A$2:$F$871,3,FALSE),IF(F92="EUR",VLOOKUP(A92,'FOREX CONV'!$A$2:$F$871,4,FALSE),IF(F92="YEN",VLOOKUP(A92,'FOREX CONV'!$A$2:$F$871,5,FALSE),1))))</f>
        <v>62.744999999999997</v>
      </c>
      <c r="I92" s="19">
        <f t="shared" si="1"/>
        <v>81568.5</v>
      </c>
      <c r="J92" t="str">
        <f>VLOOKUP(C92,'REGION CLASSIFICATION'!$A$2:$B$67,2,FALSE)</f>
        <v>EU</v>
      </c>
    </row>
    <row r="93" spans="1:10" ht="15" x14ac:dyDescent="0.35">
      <c r="A93" s="13">
        <v>42312</v>
      </c>
      <c r="B93" s="2" t="s">
        <v>13</v>
      </c>
      <c r="C93" s="2" t="s">
        <v>62</v>
      </c>
      <c r="D93" s="16">
        <v>10</v>
      </c>
      <c r="E93" s="2" t="s">
        <v>9</v>
      </c>
      <c r="F93" s="2" t="s">
        <v>10</v>
      </c>
      <c r="G93" s="16">
        <v>1300</v>
      </c>
      <c r="H93" s="32">
        <f>IF(F93="USD",VLOOKUP(A93,'FOREX CONV'!$A$2:$F$871,2,FALSE),IF(F93="GBP",VLOOKUP(A93,'FOREX CONV'!$A$2:$F$871,3,FALSE),IF(F93="EUR",VLOOKUP(A93,'FOREX CONV'!$A$2:$F$871,4,FALSE),IF(F93="YEN",VLOOKUP(A93,'FOREX CONV'!$A$2:$F$871,5,FALSE),1))))</f>
        <v>62.744999999999997</v>
      </c>
      <c r="I93" s="19">
        <f t="shared" si="1"/>
        <v>81568.5</v>
      </c>
      <c r="J93" t="str">
        <f>VLOOKUP(C93,'REGION CLASSIFICATION'!$A$2:$B$67,2,FALSE)</f>
        <v>EU</v>
      </c>
    </row>
    <row r="94" spans="1:10" ht="15" x14ac:dyDescent="0.35">
      <c r="A94" s="13">
        <v>42285</v>
      </c>
      <c r="B94" s="2" t="s">
        <v>13</v>
      </c>
      <c r="C94" s="2" t="s">
        <v>19</v>
      </c>
      <c r="D94" s="16">
        <v>10</v>
      </c>
      <c r="E94" s="2" t="s">
        <v>9</v>
      </c>
      <c r="F94" s="2" t="s">
        <v>10</v>
      </c>
      <c r="G94" s="16">
        <v>2000</v>
      </c>
      <c r="H94" s="32">
        <f>IF(F94="USD",VLOOKUP(A94,'FOREX CONV'!$A$2:$F$871,2,FALSE),IF(F94="GBP",VLOOKUP(A94,'FOREX CONV'!$A$2:$F$871,3,FALSE),IF(F94="EUR",VLOOKUP(A94,'FOREX CONV'!$A$2:$F$871,4,FALSE),IF(F94="YEN",VLOOKUP(A94,'FOREX CONV'!$A$2:$F$871,5,FALSE),1))))</f>
        <v>63.759</v>
      </c>
      <c r="I94" s="19">
        <f t="shared" si="1"/>
        <v>127518</v>
      </c>
      <c r="J94" t="str">
        <f>VLOOKUP(C94,'REGION CLASSIFICATION'!$A$2:$B$67,2,FALSE)</f>
        <v>NORTH AMERICA</v>
      </c>
    </row>
    <row r="95" spans="1:10" ht="15" x14ac:dyDescent="0.35">
      <c r="A95" s="13">
        <v>42418</v>
      </c>
      <c r="B95" s="2" t="s">
        <v>11</v>
      </c>
      <c r="C95" s="2" t="s">
        <v>81</v>
      </c>
      <c r="D95" s="16">
        <v>10</v>
      </c>
      <c r="E95" s="2" t="s">
        <v>9</v>
      </c>
      <c r="F95" s="2" t="s">
        <v>10</v>
      </c>
      <c r="G95" s="16">
        <v>4000</v>
      </c>
      <c r="H95" s="32">
        <f>IF(F95="USD",VLOOKUP(A95,'FOREX CONV'!$A$2:$F$871,2,FALSE),IF(F95="GBP",VLOOKUP(A95,'FOREX CONV'!$A$2:$F$871,3,FALSE),IF(F95="EUR",VLOOKUP(A95,'FOREX CONV'!$A$2:$F$871,4,FALSE),IF(F95="YEN",VLOOKUP(A95,'FOREX CONV'!$A$2:$F$871,5,FALSE),1))))</f>
        <v>68.494</v>
      </c>
      <c r="I95" s="19">
        <f t="shared" si="1"/>
        <v>273976</v>
      </c>
      <c r="J95" t="str">
        <f>VLOOKUP(C95,'REGION CLASSIFICATION'!$A$2:$B$67,2,FALSE)</f>
        <v>APAC</v>
      </c>
    </row>
    <row r="96" spans="1:10" ht="15" x14ac:dyDescent="0.35">
      <c r="A96" s="13">
        <v>42334</v>
      </c>
      <c r="B96" s="2" t="s">
        <v>11</v>
      </c>
      <c r="C96" s="2" t="s">
        <v>63</v>
      </c>
      <c r="D96" s="16">
        <v>10</v>
      </c>
      <c r="E96" s="2" t="s">
        <v>9</v>
      </c>
      <c r="F96" s="2" t="s">
        <v>10</v>
      </c>
      <c r="G96" s="16">
        <v>4000</v>
      </c>
      <c r="H96" s="32">
        <f>IF(F96="USD",VLOOKUP(A96,'FOREX CONV'!$A$2:$F$871,2,FALSE),IF(F96="GBP",VLOOKUP(A96,'FOREX CONV'!$A$2:$F$871,3,FALSE),IF(F96="EUR",VLOOKUP(A96,'FOREX CONV'!$A$2:$F$871,4,FALSE),IF(F96="YEN",VLOOKUP(A96,'FOREX CONV'!$A$2:$F$871,5,FALSE),1))))</f>
        <v>66.550700000000006</v>
      </c>
      <c r="I96" s="19">
        <f t="shared" si="1"/>
        <v>266202.80000000005</v>
      </c>
      <c r="J96" t="str">
        <f>VLOOKUP(C96,'REGION CLASSIFICATION'!$A$2:$B$67,2,FALSE)</f>
        <v>EU</v>
      </c>
    </row>
    <row r="97" spans="1:10" ht="15" x14ac:dyDescent="0.35">
      <c r="A97" s="13">
        <v>42458</v>
      </c>
      <c r="B97" s="2" t="s">
        <v>25</v>
      </c>
      <c r="C97" s="2" t="s">
        <v>23</v>
      </c>
      <c r="D97" s="16">
        <v>10</v>
      </c>
      <c r="E97" s="2" t="s">
        <v>9</v>
      </c>
      <c r="F97" s="2" t="s">
        <v>10</v>
      </c>
      <c r="G97" s="16">
        <v>900</v>
      </c>
      <c r="H97" s="32">
        <f>IF(F97="USD",VLOOKUP(A97,'FOREX CONV'!$A$2:$F$871,2,FALSE),IF(F97="GBP",VLOOKUP(A97,'FOREX CONV'!$A$2:$F$871,3,FALSE),IF(F97="EUR",VLOOKUP(A97,'FOREX CONV'!$A$2:$F$871,4,FALSE),IF(F97="YEN",VLOOKUP(A97,'FOREX CONV'!$A$2:$F$871,5,FALSE),1))))</f>
        <v>66.558000000000007</v>
      </c>
      <c r="I97" s="19">
        <f t="shared" si="1"/>
        <v>59902.200000000004</v>
      </c>
      <c r="J97" t="str">
        <f>VLOOKUP(C97,'REGION CLASSIFICATION'!$A$2:$B$67,2,FALSE)</f>
        <v>MENA</v>
      </c>
    </row>
    <row r="98" spans="1:10" ht="15" x14ac:dyDescent="0.35">
      <c r="A98" s="13">
        <v>42308</v>
      </c>
      <c r="B98" s="2" t="s">
        <v>13</v>
      </c>
      <c r="C98" s="2" t="s">
        <v>33</v>
      </c>
      <c r="D98" s="16">
        <v>10</v>
      </c>
      <c r="E98" s="2" t="s">
        <v>9</v>
      </c>
      <c r="F98" s="2" t="s">
        <v>34</v>
      </c>
      <c r="G98" s="16">
        <v>57375</v>
      </c>
      <c r="H98" s="32">
        <f>IF(F98="USD",VLOOKUP(A98,'FOREX CONV'!$A$2:$F$871,2,FALSE),IF(F98="GBP",VLOOKUP(A98,'FOREX CONV'!$A$2:$F$871,3,FALSE),IF(F98="EUR",VLOOKUP(A98,'FOREX CONV'!$A$2:$F$871,4,FALSE),IF(F98="YEN",VLOOKUP(A98,'FOREX CONV'!$A$2:$F$871,5,FALSE),1))))</f>
        <v>1</v>
      </c>
      <c r="I98" s="19">
        <f t="shared" si="1"/>
        <v>57375</v>
      </c>
      <c r="J98" t="str">
        <f>VLOOKUP(C98,'REGION CLASSIFICATION'!$A$2:$B$67,2,FALSE)</f>
        <v>INDIA</v>
      </c>
    </row>
    <row r="99" spans="1:10" ht="15" x14ac:dyDescent="0.35">
      <c r="A99" s="13">
        <v>42431</v>
      </c>
      <c r="B99" s="2" t="s">
        <v>25</v>
      </c>
      <c r="C99" s="2" t="s">
        <v>65</v>
      </c>
      <c r="D99" s="16">
        <v>10.55</v>
      </c>
      <c r="E99" s="2" t="s">
        <v>9</v>
      </c>
      <c r="F99" s="2" t="s">
        <v>10</v>
      </c>
      <c r="G99" s="16">
        <v>4220</v>
      </c>
      <c r="H99" s="32">
        <f>IF(F99="USD",VLOOKUP(A99,'FOREX CONV'!$A$2:$F$871,2,FALSE),IF(F99="GBP",VLOOKUP(A99,'FOREX CONV'!$A$2:$F$871,3,FALSE),IF(F99="EUR",VLOOKUP(A99,'FOREX CONV'!$A$2:$F$871,4,FALSE),IF(F99="YEN",VLOOKUP(A99,'FOREX CONV'!$A$2:$F$871,5,FALSE),1))))</f>
        <v>68.182500000000005</v>
      </c>
      <c r="I99" s="19">
        <f t="shared" si="1"/>
        <v>287730.15000000002</v>
      </c>
      <c r="J99" t="str">
        <f>VLOOKUP(C99,'REGION CLASSIFICATION'!$A$2:$B$67,2,FALSE)</f>
        <v>NORTH AMERICA</v>
      </c>
    </row>
    <row r="100" spans="1:10" ht="15" x14ac:dyDescent="0.35">
      <c r="A100" s="13">
        <v>42391</v>
      </c>
      <c r="B100" s="2" t="s">
        <v>25</v>
      </c>
      <c r="C100" s="2" t="s">
        <v>33</v>
      </c>
      <c r="D100" s="23">
        <v>11</v>
      </c>
      <c r="E100" s="2" t="s">
        <v>9</v>
      </c>
      <c r="F100" s="2" t="s">
        <v>34</v>
      </c>
      <c r="G100" s="23">
        <v>288045</v>
      </c>
      <c r="H100" s="32">
        <f>IF(F100="USD",VLOOKUP(A100,'FOREX CONV'!$A$2:$F$871,2,FALSE),IF(F100="GBP",VLOOKUP(A100,'FOREX CONV'!$A$2:$F$871,3,FALSE),IF(F100="EUR",VLOOKUP(A100,'FOREX CONV'!$A$2:$F$871,4,FALSE),IF(F100="YEN",VLOOKUP(A100,'FOREX CONV'!$A$2:$F$871,5,FALSE),1))))</f>
        <v>1</v>
      </c>
      <c r="I100" s="19">
        <f t="shared" si="1"/>
        <v>288045</v>
      </c>
      <c r="J100" t="str">
        <f>VLOOKUP(C100,'REGION CLASSIFICATION'!$A$2:$B$67,2,FALSE)</f>
        <v>INDIA</v>
      </c>
    </row>
    <row r="101" spans="1:10" ht="15" x14ac:dyDescent="0.35">
      <c r="A101" s="13">
        <v>42391</v>
      </c>
      <c r="B101" s="2" t="s">
        <v>25</v>
      </c>
      <c r="C101" s="2" t="s">
        <v>33</v>
      </c>
      <c r="D101" s="23">
        <v>11</v>
      </c>
      <c r="E101" s="2" t="s">
        <v>9</v>
      </c>
      <c r="F101" s="2" t="s">
        <v>34</v>
      </c>
      <c r="G101" s="23">
        <v>288045</v>
      </c>
      <c r="H101" s="32">
        <f>IF(F101="USD",VLOOKUP(A101,'FOREX CONV'!$A$2:$F$871,2,FALSE),IF(F101="GBP",VLOOKUP(A101,'FOREX CONV'!$A$2:$F$871,3,FALSE),IF(F101="EUR",VLOOKUP(A101,'FOREX CONV'!$A$2:$F$871,4,FALSE),IF(F101="YEN",VLOOKUP(A101,'FOREX CONV'!$A$2:$F$871,5,FALSE),1))))</f>
        <v>1</v>
      </c>
      <c r="I101" s="19">
        <f t="shared" si="1"/>
        <v>288045</v>
      </c>
      <c r="J101" t="str">
        <f>VLOOKUP(C101,'REGION CLASSIFICATION'!$A$2:$B$67,2,FALSE)</f>
        <v>INDIA</v>
      </c>
    </row>
    <row r="102" spans="1:10" ht="15" x14ac:dyDescent="0.35">
      <c r="A102" s="13">
        <v>42419</v>
      </c>
      <c r="B102" s="2" t="s">
        <v>25</v>
      </c>
      <c r="C102" s="2" t="s">
        <v>65</v>
      </c>
      <c r="D102" s="16">
        <v>12</v>
      </c>
      <c r="E102" s="2" t="s">
        <v>9</v>
      </c>
      <c r="F102" s="2" t="s">
        <v>10</v>
      </c>
      <c r="G102" s="16">
        <v>4800</v>
      </c>
      <c r="H102" s="32">
        <f>IF(F102="USD",VLOOKUP(A102,'FOREX CONV'!$A$2:$F$871,2,FALSE),IF(F102="GBP",VLOOKUP(A102,'FOREX CONV'!$A$2:$F$871,3,FALSE),IF(F102="EUR",VLOOKUP(A102,'FOREX CONV'!$A$2:$F$871,4,FALSE),IF(F102="YEN",VLOOKUP(A102,'FOREX CONV'!$A$2:$F$871,5,FALSE),1))))</f>
        <v>68.494</v>
      </c>
      <c r="I102" s="19">
        <f t="shared" si="1"/>
        <v>328771.20000000001</v>
      </c>
      <c r="J102" t="str">
        <f>VLOOKUP(C102,'REGION CLASSIFICATION'!$A$2:$B$67,2,FALSE)</f>
        <v>NORTH AMERICA</v>
      </c>
    </row>
    <row r="103" spans="1:10" ht="15" x14ac:dyDescent="0.35">
      <c r="A103" s="13">
        <v>42298</v>
      </c>
      <c r="B103" s="2" t="s">
        <v>11</v>
      </c>
      <c r="C103" s="2" t="s">
        <v>28</v>
      </c>
      <c r="D103" s="16">
        <v>12</v>
      </c>
      <c r="E103" s="2" t="s">
        <v>9</v>
      </c>
      <c r="F103" s="2" t="s">
        <v>10</v>
      </c>
      <c r="G103" s="16">
        <v>6600</v>
      </c>
      <c r="H103" s="32">
        <f>IF(F103="USD",VLOOKUP(A103,'FOREX CONV'!$A$2:$F$871,2,FALSE),IF(F103="GBP",VLOOKUP(A103,'FOREX CONV'!$A$2:$F$871,3,FALSE),IF(F103="EUR",VLOOKUP(A103,'FOREX CONV'!$A$2:$F$871,4,FALSE),IF(F103="YEN",VLOOKUP(A103,'FOREX CONV'!$A$2:$F$871,5,FALSE),1))))</f>
        <v>65.151300000000006</v>
      </c>
      <c r="I103" s="19">
        <f t="shared" si="1"/>
        <v>429998.58</v>
      </c>
      <c r="J103" t="str">
        <f>VLOOKUP(C103,'REGION CLASSIFICATION'!$A$2:$B$67,2,FALSE)</f>
        <v>EU</v>
      </c>
    </row>
    <row r="104" spans="1:10" ht="15" x14ac:dyDescent="0.35">
      <c r="A104" s="13">
        <v>42298</v>
      </c>
      <c r="B104" s="2" t="s">
        <v>11</v>
      </c>
      <c r="C104" s="2" t="s">
        <v>28</v>
      </c>
      <c r="D104" s="16">
        <v>12</v>
      </c>
      <c r="E104" s="2" t="s">
        <v>9</v>
      </c>
      <c r="F104" s="2" t="s">
        <v>10</v>
      </c>
      <c r="G104" s="16">
        <v>6600</v>
      </c>
      <c r="H104" s="32">
        <f>IF(F104="USD",VLOOKUP(A104,'FOREX CONV'!$A$2:$F$871,2,FALSE),IF(F104="GBP",VLOOKUP(A104,'FOREX CONV'!$A$2:$F$871,3,FALSE),IF(F104="EUR",VLOOKUP(A104,'FOREX CONV'!$A$2:$F$871,4,FALSE),IF(F104="YEN",VLOOKUP(A104,'FOREX CONV'!$A$2:$F$871,5,FALSE),1))))</f>
        <v>65.151300000000006</v>
      </c>
      <c r="I104" s="19">
        <f t="shared" si="1"/>
        <v>429998.58</v>
      </c>
      <c r="J104" t="str">
        <f>VLOOKUP(C104,'REGION CLASSIFICATION'!$A$2:$B$67,2,FALSE)</f>
        <v>EU</v>
      </c>
    </row>
    <row r="105" spans="1:10" ht="15" x14ac:dyDescent="0.35">
      <c r="A105" s="13">
        <v>42150</v>
      </c>
      <c r="B105" s="2" t="s">
        <v>13</v>
      </c>
      <c r="C105" s="2" t="s">
        <v>17</v>
      </c>
      <c r="D105" s="16">
        <v>15</v>
      </c>
      <c r="E105" s="2" t="s">
        <v>9</v>
      </c>
      <c r="F105" s="2" t="s">
        <v>10</v>
      </c>
      <c r="G105" s="16">
        <v>3000</v>
      </c>
      <c r="H105" s="32">
        <f>IF(F105="USD",VLOOKUP(A105,'FOREX CONV'!$A$2:$F$871,2,FALSE),IF(F105="GBP",VLOOKUP(A105,'FOREX CONV'!$A$2:$F$871,3,FALSE),IF(F105="EUR",VLOOKUP(A105,'FOREX CONV'!$A$2:$F$871,4,FALSE),IF(F105="YEN",VLOOKUP(A105,'FOREX CONV'!$A$2:$F$871,5,FALSE),1))))</f>
        <v>63.844999999999999</v>
      </c>
      <c r="I105" s="19">
        <f t="shared" si="1"/>
        <v>191535</v>
      </c>
      <c r="J105" t="str">
        <f>VLOOKUP(C105,'REGION CLASSIFICATION'!$A$2:$B$67,2,FALSE)</f>
        <v>LATAM</v>
      </c>
    </row>
    <row r="106" spans="1:10" ht="15" x14ac:dyDescent="0.35">
      <c r="A106" s="13">
        <v>42433</v>
      </c>
      <c r="B106" s="2" t="s">
        <v>25</v>
      </c>
      <c r="C106" s="2" t="s">
        <v>51</v>
      </c>
      <c r="D106" s="16">
        <v>15</v>
      </c>
      <c r="E106" s="2" t="s">
        <v>9</v>
      </c>
      <c r="F106" s="2" t="s">
        <v>10</v>
      </c>
      <c r="G106" s="16">
        <v>1800</v>
      </c>
      <c r="H106" s="32">
        <f>IF(F106="USD",VLOOKUP(A106,'FOREX CONV'!$A$2:$F$871,2,FALSE),IF(F106="GBP",VLOOKUP(A106,'FOREX CONV'!$A$2:$F$871,3,FALSE),IF(F106="EUR",VLOOKUP(A106,'FOREX CONV'!$A$2:$F$871,4,FALSE),IF(F106="YEN",VLOOKUP(A106,'FOREX CONV'!$A$2:$F$871,5,FALSE),1))))</f>
        <v>67.378600000000006</v>
      </c>
      <c r="I106" s="19">
        <f t="shared" si="1"/>
        <v>121281.48000000001</v>
      </c>
      <c r="J106" t="str">
        <f>VLOOKUP(C106,'REGION CLASSIFICATION'!$A$2:$B$67,2,FALSE)</f>
        <v>EU</v>
      </c>
    </row>
    <row r="107" spans="1:10" ht="15" x14ac:dyDescent="0.35">
      <c r="A107" s="13">
        <v>42424</v>
      </c>
      <c r="B107" s="2" t="s">
        <v>13</v>
      </c>
      <c r="C107" s="2" t="s">
        <v>43</v>
      </c>
      <c r="D107" s="16">
        <v>15</v>
      </c>
      <c r="E107" s="2" t="s">
        <v>9</v>
      </c>
      <c r="F107" s="2" t="s">
        <v>10</v>
      </c>
      <c r="G107" s="16">
        <v>2250</v>
      </c>
      <c r="H107" s="32">
        <f>IF(F107="USD",VLOOKUP(A107,'FOREX CONV'!$A$2:$F$871,2,FALSE),IF(F107="GBP",VLOOKUP(A107,'FOREX CONV'!$A$2:$F$871,3,FALSE),IF(F107="EUR",VLOOKUP(A107,'FOREX CONV'!$A$2:$F$871,4,FALSE),IF(F107="YEN",VLOOKUP(A107,'FOREX CONV'!$A$2:$F$871,5,FALSE),1))))</f>
        <v>68.564999999999998</v>
      </c>
      <c r="I107" s="19">
        <f t="shared" si="1"/>
        <v>154271.25</v>
      </c>
      <c r="J107" t="str">
        <f>VLOOKUP(C107,'REGION CLASSIFICATION'!$A$2:$B$67,2,FALSE)</f>
        <v>EU</v>
      </c>
    </row>
    <row r="108" spans="1:10" ht="15" x14ac:dyDescent="0.35">
      <c r="A108" s="13">
        <v>42146</v>
      </c>
      <c r="B108" s="2" t="s">
        <v>13</v>
      </c>
      <c r="C108" s="2" t="s">
        <v>62</v>
      </c>
      <c r="D108" s="16">
        <v>20</v>
      </c>
      <c r="E108" s="2" t="s">
        <v>9</v>
      </c>
      <c r="F108" s="2" t="s">
        <v>10</v>
      </c>
      <c r="G108" s="16">
        <v>2600</v>
      </c>
      <c r="H108" s="32">
        <f>IF(F108="USD",VLOOKUP(A108,'FOREX CONV'!$A$2:$F$871,2,FALSE),IF(F108="GBP",VLOOKUP(A108,'FOREX CONV'!$A$2:$F$871,3,FALSE),IF(F108="EUR",VLOOKUP(A108,'FOREX CONV'!$A$2:$F$871,4,FALSE),IF(F108="YEN",VLOOKUP(A108,'FOREX CONV'!$A$2:$F$871,5,FALSE),1))))</f>
        <v>63.572800000000001</v>
      </c>
      <c r="I108" s="19">
        <f t="shared" si="1"/>
        <v>165289.28</v>
      </c>
      <c r="J108" t="str">
        <f>VLOOKUP(C108,'REGION CLASSIFICATION'!$A$2:$B$67,2,FALSE)</f>
        <v>EU</v>
      </c>
    </row>
    <row r="109" spans="1:10" ht="15" x14ac:dyDescent="0.35">
      <c r="A109" s="13">
        <v>42185</v>
      </c>
      <c r="B109" s="2" t="s">
        <v>13</v>
      </c>
      <c r="C109" s="11" t="s">
        <v>62</v>
      </c>
      <c r="D109" s="22">
        <v>20</v>
      </c>
      <c r="E109" s="11" t="s">
        <v>9</v>
      </c>
      <c r="F109" s="11" t="s">
        <v>10</v>
      </c>
      <c r="G109" s="22">
        <v>2600</v>
      </c>
      <c r="H109" s="32">
        <f>IF(F109="USD",VLOOKUP(A109,'FOREX CONV'!$A$2:$F$871,2,FALSE),IF(F109="GBP",VLOOKUP(A109,'FOREX CONV'!$A$2:$F$871,3,FALSE),IF(F109="EUR",VLOOKUP(A109,'FOREX CONV'!$A$2:$F$871,4,FALSE),IF(F109="YEN",VLOOKUP(A109,'FOREX CONV'!$A$2:$F$871,5,FALSE),1))))</f>
        <v>63.754899999999999</v>
      </c>
      <c r="I109" s="19">
        <f t="shared" si="1"/>
        <v>165762.74</v>
      </c>
      <c r="J109" t="str">
        <f>VLOOKUP(C109,'REGION CLASSIFICATION'!$A$2:$B$67,2,FALSE)</f>
        <v>EU</v>
      </c>
    </row>
    <row r="110" spans="1:10" ht="15" x14ac:dyDescent="0.35">
      <c r="A110" s="13">
        <v>42209</v>
      </c>
      <c r="B110" s="2" t="s">
        <v>11</v>
      </c>
      <c r="C110" s="2" t="s">
        <v>57</v>
      </c>
      <c r="D110" s="16">
        <v>20</v>
      </c>
      <c r="E110" s="2" t="s">
        <v>9</v>
      </c>
      <c r="F110" s="2" t="s">
        <v>10</v>
      </c>
      <c r="G110" s="16">
        <v>7200</v>
      </c>
      <c r="H110" s="32">
        <f>IF(F110="USD",VLOOKUP(A110,'FOREX CONV'!$A$2:$F$871,2,FALSE),IF(F110="GBP",VLOOKUP(A110,'FOREX CONV'!$A$2:$F$871,3,FALSE),IF(F110="EUR",VLOOKUP(A110,'FOREX CONV'!$A$2:$F$871,4,FALSE),IF(F110="YEN",VLOOKUP(A110,'FOREX CONV'!$A$2:$F$871,5,FALSE),1))))</f>
        <v>63.891599999999997</v>
      </c>
      <c r="I110" s="19">
        <f t="shared" si="1"/>
        <v>460019.51999999996</v>
      </c>
      <c r="J110" t="str">
        <f>VLOOKUP(C110,'REGION CLASSIFICATION'!$A$2:$B$67,2,FALSE)</f>
        <v>EU</v>
      </c>
    </row>
    <row r="111" spans="1:10" ht="15" x14ac:dyDescent="0.35">
      <c r="A111" s="13">
        <v>42216</v>
      </c>
      <c r="B111" s="2" t="s">
        <v>11</v>
      </c>
      <c r="C111" s="2" t="s">
        <v>51</v>
      </c>
      <c r="D111" s="16">
        <v>20</v>
      </c>
      <c r="E111" s="2" t="s">
        <v>9</v>
      </c>
      <c r="F111" s="2" t="s">
        <v>10</v>
      </c>
      <c r="G111" s="16">
        <v>7000</v>
      </c>
      <c r="H111" s="32">
        <f>IF(F111="USD",VLOOKUP(A111,'FOREX CONV'!$A$2:$F$871,2,FALSE),IF(F111="GBP",VLOOKUP(A111,'FOREX CONV'!$A$2:$F$871,3,FALSE),IF(F111="EUR",VLOOKUP(A111,'FOREX CONV'!$A$2:$F$871,4,FALSE),IF(F111="YEN",VLOOKUP(A111,'FOREX CONV'!$A$2:$F$871,5,FALSE),1))))</f>
        <v>64.005399999999995</v>
      </c>
      <c r="I111" s="19">
        <f t="shared" si="1"/>
        <v>448037.8</v>
      </c>
      <c r="J111" t="str">
        <f>VLOOKUP(C111,'REGION CLASSIFICATION'!$A$2:$B$67,2,FALSE)</f>
        <v>EU</v>
      </c>
    </row>
    <row r="112" spans="1:10" ht="15" x14ac:dyDescent="0.35">
      <c r="A112" s="13">
        <v>42258</v>
      </c>
      <c r="B112" s="2" t="s">
        <v>25</v>
      </c>
      <c r="C112" s="2" t="s">
        <v>51</v>
      </c>
      <c r="D112" s="16">
        <v>20</v>
      </c>
      <c r="E112" s="2" t="s">
        <v>9</v>
      </c>
      <c r="F112" s="2" t="s">
        <v>10</v>
      </c>
      <c r="G112" s="16">
        <v>3000</v>
      </c>
      <c r="H112" s="32">
        <f>IF(F112="USD",VLOOKUP(A112,'FOREX CONV'!$A$2:$F$871,2,FALSE),IF(F112="GBP",VLOOKUP(A112,'FOREX CONV'!$A$2:$F$871,3,FALSE),IF(F112="EUR",VLOOKUP(A112,'FOREX CONV'!$A$2:$F$871,4,FALSE),IF(F112="YEN",VLOOKUP(A112,'FOREX CONV'!$A$2:$F$871,5,FALSE),1))))</f>
        <v>66.337800000000001</v>
      </c>
      <c r="I112" s="19">
        <f t="shared" si="1"/>
        <v>199013.4</v>
      </c>
      <c r="J112" t="str">
        <f>VLOOKUP(C112,'REGION CLASSIFICATION'!$A$2:$B$67,2,FALSE)</f>
        <v>EU</v>
      </c>
    </row>
    <row r="113" spans="1:10" ht="15" x14ac:dyDescent="0.35">
      <c r="A113" s="13">
        <v>42265</v>
      </c>
      <c r="B113" s="2" t="s">
        <v>11</v>
      </c>
      <c r="C113" s="2" t="s">
        <v>65</v>
      </c>
      <c r="D113" s="16">
        <v>20</v>
      </c>
      <c r="E113" s="2" t="s">
        <v>9</v>
      </c>
      <c r="F113" s="2" t="s">
        <v>10</v>
      </c>
      <c r="G113" s="16">
        <v>9000</v>
      </c>
      <c r="H113" s="32">
        <f>IF(F113="USD",VLOOKUP(A113,'FOREX CONV'!$A$2:$F$871,2,FALSE),IF(F113="GBP",VLOOKUP(A113,'FOREX CONV'!$A$2:$F$871,3,FALSE),IF(F113="EUR",VLOOKUP(A113,'FOREX CONV'!$A$2:$F$871,4,FALSE),IF(F113="YEN",VLOOKUP(A113,'FOREX CONV'!$A$2:$F$871,5,FALSE),1))))</f>
        <v>65.9255</v>
      </c>
      <c r="I113" s="19">
        <f t="shared" si="1"/>
        <v>593329.5</v>
      </c>
      <c r="J113" t="str">
        <f>VLOOKUP(C113,'REGION CLASSIFICATION'!$A$2:$B$67,2,FALSE)</f>
        <v>NORTH AMERICA</v>
      </c>
    </row>
    <row r="114" spans="1:10" ht="15" x14ac:dyDescent="0.35">
      <c r="A114" s="13">
        <v>42265</v>
      </c>
      <c r="B114" s="2" t="s">
        <v>11</v>
      </c>
      <c r="C114" s="2" t="s">
        <v>65</v>
      </c>
      <c r="D114" s="16">
        <v>20</v>
      </c>
      <c r="E114" s="2" t="s">
        <v>9</v>
      </c>
      <c r="F114" s="2" t="s">
        <v>10</v>
      </c>
      <c r="G114" s="16">
        <v>9000</v>
      </c>
      <c r="H114" s="32">
        <f>IF(F114="USD",VLOOKUP(A114,'FOREX CONV'!$A$2:$F$871,2,FALSE),IF(F114="GBP",VLOOKUP(A114,'FOREX CONV'!$A$2:$F$871,3,FALSE),IF(F114="EUR",VLOOKUP(A114,'FOREX CONV'!$A$2:$F$871,4,FALSE),IF(F114="YEN",VLOOKUP(A114,'FOREX CONV'!$A$2:$F$871,5,FALSE),1))))</f>
        <v>65.9255</v>
      </c>
      <c r="I114" s="19">
        <f t="shared" si="1"/>
        <v>593329.5</v>
      </c>
      <c r="J114" t="str">
        <f>VLOOKUP(C114,'REGION CLASSIFICATION'!$A$2:$B$67,2,FALSE)</f>
        <v>NORTH AMERICA</v>
      </c>
    </row>
    <row r="115" spans="1:10" ht="15" x14ac:dyDescent="0.35">
      <c r="A115" s="13">
        <v>42269</v>
      </c>
      <c r="B115" s="2" t="s">
        <v>11</v>
      </c>
      <c r="C115" s="2" t="s">
        <v>65</v>
      </c>
      <c r="D115" s="16">
        <v>20</v>
      </c>
      <c r="E115" s="2" t="s">
        <v>9</v>
      </c>
      <c r="F115" s="2" t="s">
        <v>10</v>
      </c>
      <c r="G115" s="16">
        <v>9000</v>
      </c>
      <c r="H115" s="32">
        <f>IF(F115="USD",VLOOKUP(A115,'FOREX CONV'!$A$2:$F$871,2,FALSE),IF(F115="GBP",VLOOKUP(A115,'FOREX CONV'!$A$2:$F$871,3,FALSE),IF(F115="EUR",VLOOKUP(A115,'FOREX CONV'!$A$2:$F$871,4,FALSE),IF(F115="YEN",VLOOKUP(A115,'FOREX CONV'!$A$2:$F$871,5,FALSE),1))))</f>
        <v>65.625</v>
      </c>
      <c r="I115" s="19">
        <f t="shared" si="1"/>
        <v>590625</v>
      </c>
      <c r="J115" t="str">
        <f>VLOOKUP(C115,'REGION CLASSIFICATION'!$A$2:$B$67,2,FALSE)</f>
        <v>NORTH AMERICA</v>
      </c>
    </row>
    <row r="116" spans="1:10" ht="15" x14ac:dyDescent="0.35">
      <c r="A116" s="13">
        <v>42312</v>
      </c>
      <c r="B116" s="2" t="s">
        <v>13</v>
      </c>
      <c r="C116" s="2" t="s">
        <v>62</v>
      </c>
      <c r="D116" s="16">
        <v>20</v>
      </c>
      <c r="E116" s="2" t="s">
        <v>9</v>
      </c>
      <c r="F116" s="2" t="s">
        <v>10</v>
      </c>
      <c r="G116" s="16">
        <v>2600</v>
      </c>
      <c r="H116" s="32">
        <f>IF(F116="USD",VLOOKUP(A116,'FOREX CONV'!$A$2:$F$871,2,FALSE),IF(F116="GBP",VLOOKUP(A116,'FOREX CONV'!$A$2:$F$871,3,FALSE),IF(F116="EUR",VLOOKUP(A116,'FOREX CONV'!$A$2:$F$871,4,FALSE),IF(F116="YEN",VLOOKUP(A116,'FOREX CONV'!$A$2:$F$871,5,FALSE),1))))</f>
        <v>62.744999999999997</v>
      </c>
      <c r="I116" s="19">
        <f t="shared" si="1"/>
        <v>163137</v>
      </c>
      <c r="J116" t="str">
        <f>VLOOKUP(C116,'REGION CLASSIFICATION'!$A$2:$B$67,2,FALSE)</f>
        <v>EU</v>
      </c>
    </row>
    <row r="117" spans="1:10" ht="15" x14ac:dyDescent="0.35">
      <c r="A117" s="13">
        <v>42368</v>
      </c>
      <c r="B117" s="2" t="s">
        <v>13</v>
      </c>
      <c r="C117" s="2" t="s">
        <v>62</v>
      </c>
      <c r="D117" s="16">
        <v>20</v>
      </c>
      <c r="E117" s="2" t="s">
        <v>9</v>
      </c>
      <c r="F117" s="2" t="s">
        <v>10</v>
      </c>
      <c r="G117" s="16">
        <v>2600</v>
      </c>
      <c r="H117" s="32">
        <f>IF(F117="USD",VLOOKUP(A117,'FOREX CONV'!$A$2:$F$871,2,FALSE),IF(F117="GBP",VLOOKUP(A117,'FOREX CONV'!$A$2:$F$871,3,FALSE),IF(F117="EUR",VLOOKUP(A117,'FOREX CONV'!$A$2:$F$871,4,FALSE),IF(F117="YEN",VLOOKUP(A117,'FOREX CONV'!$A$2:$F$871,5,FALSE),1))))</f>
        <v>66.424300000000002</v>
      </c>
      <c r="I117" s="19">
        <f t="shared" si="1"/>
        <v>172703.18</v>
      </c>
      <c r="J117" t="str">
        <f>VLOOKUP(C117,'REGION CLASSIFICATION'!$A$2:$B$67,2,FALSE)</f>
        <v>EU</v>
      </c>
    </row>
    <row r="118" spans="1:10" ht="15" x14ac:dyDescent="0.35">
      <c r="A118" s="13">
        <v>42457</v>
      </c>
      <c r="B118" s="2" t="s">
        <v>13</v>
      </c>
      <c r="C118" s="2" t="s">
        <v>33</v>
      </c>
      <c r="D118" s="16">
        <v>21</v>
      </c>
      <c r="E118" s="2" t="s">
        <v>9</v>
      </c>
      <c r="F118" s="2" t="s">
        <v>34</v>
      </c>
      <c r="G118" s="16">
        <v>245582</v>
      </c>
      <c r="H118" s="32">
        <f>IF(F118="USD",VLOOKUP(A118,'FOREX CONV'!$A$2:$F$871,2,FALSE),IF(F118="GBP",VLOOKUP(A118,'FOREX CONV'!$A$2:$F$871,3,FALSE),IF(F118="EUR",VLOOKUP(A118,'FOREX CONV'!$A$2:$F$871,4,FALSE),IF(F118="YEN",VLOOKUP(A118,'FOREX CONV'!$A$2:$F$871,5,FALSE),1))))</f>
        <v>1</v>
      </c>
      <c r="I118" s="19">
        <f t="shared" si="1"/>
        <v>245582</v>
      </c>
      <c r="J118" t="str">
        <f>VLOOKUP(C118,'REGION CLASSIFICATION'!$A$2:$B$67,2,FALSE)</f>
        <v>INDIA</v>
      </c>
    </row>
    <row r="119" spans="1:10" ht="15" x14ac:dyDescent="0.35">
      <c r="A119" s="13">
        <v>42270</v>
      </c>
      <c r="B119" s="2" t="s">
        <v>25</v>
      </c>
      <c r="C119" s="2" t="s">
        <v>33</v>
      </c>
      <c r="D119" s="16">
        <v>22</v>
      </c>
      <c r="E119" s="2" t="s">
        <v>9</v>
      </c>
      <c r="F119" s="2" t="s">
        <v>34</v>
      </c>
      <c r="G119" s="16">
        <v>576091</v>
      </c>
      <c r="H119" s="32">
        <f>IF(F119="USD",VLOOKUP(A119,'FOREX CONV'!$A$2:$F$871,2,FALSE),IF(F119="GBP",VLOOKUP(A119,'FOREX CONV'!$A$2:$F$871,3,FALSE),IF(F119="EUR",VLOOKUP(A119,'FOREX CONV'!$A$2:$F$871,4,FALSE),IF(F119="YEN",VLOOKUP(A119,'FOREX CONV'!$A$2:$F$871,5,FALSE),1))))</f>
        <v>1</v>
      </c>
      <c r="I119" s="19">
        <f t="shared" si="1"/>
        <v>576091</v>
      </c>
      <c r="J119" t="str">
        <f>VLOOKUP(C119,'REGION CLASSIFICATION'!$A$2:$B$67,2,FALSE)</f>
        <v>INDIA</v>
      </c>
    </row>
    <row r="120" spans="1:10" ht="15" x14ac:dyDescent="0.35">
      <c r="A120" s="13">
        <v>42401</v>
      </c>
      <c r="B120" s="2" t="s">
        <v>11</v>
      </c>
      <c r="C120" s="2" t="s">
        <v>28</v>
      </c>
      <c r="D120" s="16">
        <v>22.5</v>
      </c>
      <c r="E120" s="2" t="s">
        <v>9</v>
      </c>
      <c r="F120" s="2" t="s">
        <v>27</v>
      </c>
      <c r="G120" s="16">
        <v>5062.5</v>
      </c>
      <c r="H120" s="32">
        <f>IF(F120="USD",VLOOKUP(A120,'FOREX CONV'!$A$2:$F$871,2,FALSE),IF(F120="GBP",VLOOKUP(A120,'FOREX CONV'!$A$2:$F$871,3,FALSE),IF(F120="EUR",VLOOKUP(A120,'FOREX CONV'!$A$2:$F$871,4,FALSE),IF(F120="YEN",VLOOKUP(A120,'FOREX CONV'!$A$2:$F$871,5,FALSE),1))))</f>
        <v>74.217200000000005</v>
      </c>
      <c r="I120" s="19">
        <f t="shared" si="1"/>
        <v>375724.57500000001</v>
      </c>
      <c r="J120" t="str">
        <f>VLOOKUP(C120,'REGION CLASSIFICATION'!$A$2:$B$67,2,FALSE)</f>
        <v>EU</v>
      </c>
    </row>
    <row r="121" spans="1:10" ht="15" x14ac:dyDescent="0.35">
      <c r="A121" s="13">
        <v>42139</v>
      </c>
      <c r="B121" s="2" t="s">
        <v>11</v>
      </c>
      <c r="C121" s="2" t="s">
        <v>28</v>
      </c>
      <c r="D121" s="16">
        <v>24</v>
      </c>
      <c r="E121" s="2" t="s">
        <v>9</v>
      </c>
      <c r="F121" s="2" t="s">
        <v>27</v>
      </c>
      <c r="G121" s="16">
        <v>5400</v>
      </c>
      <c r="H121" s="32">
        <f>IF(F121="USD",VLOOKUP(A121,'FOREX CONV'!$A$2:$F$871,2,FALSE),IF(F121="GBP",VLOOKUP(A121,'FOREX CONV'!$A$2:$F$871,3,FALSE),IF(F121="EUR",VLOOKUP(A121,'FOREX CONV'!$A$2:$F$871,4,FALSE),IF(F121="YEN",VLOOKUP(A121,'FOREX CONV'!$A$2:$F$871,5,FALSE),1))))</f>
        <v>72.378100000000003</v>
      </c>
      <c r="I121" s="19">
        <f t="shared" si="1"/>
        <v>390841.74</v>
      </c>
      <c r="J121" t="str">
        <f>VLOOKUP(C121,'REGION CLASSIFICATION'!$A$2:$B$67,2,FALSE)</f>
        <v>EU</v>
      </c>
    </row>
    <row r="122" spans="1:10" ht="15" x14ac:dyDescent="0.35">
      <c r="A122" s="13">
        <v>42401</v>
      </c>
      <c r="B122" s="2" t="s">
        <v>11</v>
      </c>
      <c r="C122" s="2" t="s">
        <v>28</v>
      </c>
      <c r="D122" s="16">
        <v>24</v>
      </c>
      <c r="E122" s="2" t="s">
        <v>9</v>
      </c>
      <c r="F122" s="2" t="s">
        <v>27</v>
      </c>
      <c r="G122" s="16">
        <v>5400</v>
      </c>
      <c r="H122" s="32">
        <f>IF(F122="USD",VLOOKUP(A122,'FOREX CONV'!$A$2:$F$871,2,FALSE),IF(F122="GBP",VLOOKUP(A122,'FOREX CONV'!$A$2:$F$871,3,FALSE),IF(F122="EUR",VLOOKUP(A122,'FOREX CONV'!$A$2:$F$871,4,FALSE),IF(F122="YEN",VLOOKUP(A122,'FOREX CONV'!$A$2:$F$871,5,FALSE),1))))</f>
        <v>74.217200000000005</v>
      </c>
      <c r="I122" s="19">
        <f t="shared" si="1"/>
        <v>400772.88</v>
      </c>
      <c r="J122" t="str">
        <f>VLOOKUP(C122,'REGION CLASSIFICATION'!$A$2:$B$67,2,FALSE)</f>
        <v>EU</v>
      </c>
    </row>
    <row r="123" spans="1:10" ht="15" x14ac:dyDescent="0.35">
      <c r="A123" s="13">
        <v>42345</v>
      </c>
      <c r="B123" s="2" t="s">
        <v>11</v>
      </c>
      <c r="C123" s="2" t="s">
        <v>28</v>
      </c>
      <c r="D123" s="16">
        <v>24</v>
      </c>
      <c r="E123" s="2" t="s">
        <v>9</v>
      </c>
      <c r="F123" s="2" t="s">
        <v>27</v>
      </c>
      <c r="G123" s="16">
        <v>5400</v>
      </c>
      <c r="H123" s="32">
        <f>IF(F123="USD",VLOOKUP(A123,'FOREX CONV'!$A$2:$F$871,2,FALSE),IF(F123="GBP",VLOOKUP(A123,'FOREX CONV'!$A$2:$F$871,3,FALSE),IF(F123="EUR",VLOOKUP(A123,'FOREX CONV'!$A$2:$F$871,4,FALSE),IF(F123="YEN",VLOOKUP(A123,'FOREX CONV'!$A$2:$F$871,5,FALSE),1))))</f>
        <v>71.8994</v>
      </c>
      <c r="I123" s="19">
        <f t="shared" si="1"/>
        <v>388256.76</v>
      </c>
      <c r="J123" t="str">
        <f>VLOOKUP(C123,'REGION CLASSIFICATION'!$A$2:$B$67,2,FALSE)</f>
        <v>EU</v>
      </c>
    </row>
    <row r="124" spans="1:10" ht="15" x14ac:dyDescent="0.35">
      <c r="A124" s="13">
        <v>42345</v>
      </c>
      <c r="B124" s="2" t="s">
        <v>11</v>
      </c>
      <c r="C124" s="2" t="s">
        <v>28</v>
      </c>
      <c r="D124" s="16">
        <v>24</v>
      </c>
      <c r="E124" s="2" t="s">
        <v>9</v>
      </c>
      <c r="F124" s="2" t="s">
        <v>27</v>
      </c>
      <c r="G124" s="16">
        <v>5400</v>
      </c>
      <c r="H124" s="32">
        <f>IF(F124="USD",VLOOKUP(A124,'FOREX CONV'!$A$2:$F$871,2,FALSE),IF(F124="GBP",VLOOKUP(A124,'FOREX CONV'!$A$2:$F$871,3,FALSE),IF(F124="EUR",VLOOKUP(A124,'FOREX CONV'!$A$2:$F$871,4,FALSE),IF(F124="YEN",VLOOKUP(A124,'FOREX CONV'!$A$2:$F$871,5,FALSE),1))))</f>
        <v>71.8994</v>
      </c>
      <c r="I124" s="19">
        <f t="shared" si="1"/>
        <v>388256.76</v>
      </c>
      <c r="J124" t="str">
        <f>VLOOKUP(C124,'REGION CLASSIFICATION'!$A$2:$B$67,2,FALSE)</f>
        <v>EU</v>
      </c>
    </row>
    <row r="125" spans="1:10" ht="15" x14ac:dyDescent="0.35">
      <c r="A125" s="13">
        <v>42392</v>
      </c>
      <c r="B125" s="2" t="s">
        <v>11</v>
      </c>
      <c r="C125" s="2" t="s">
        <v>28</v>
      </c>
      <c r="D125" s="23">
        <v>24</v>
      </c>
      <c r="E125" s="2" t="s">
        <v>9</v>
      </c>
      <c r="F125" s="2" t="s">
        <v>10</v>
      </c>
      <c r="G125" s="23">
        <v>13200</v>
      </c>
      <c r="H125" s="32">
        <f>IF(F125="USD",VLOOKUP(A125,'FOREX CONV'!$A$2:$F$871,2,FALSE),IF(F125="GBP",VLOOKUP(A125,'FOREX CONV'!$A$2:$F$871,3,FALSE),IF(F125="EUR",VLOOKUP(A125,'FOREX CONV'!$A$2:$F$871,4,FALSE),IF(F125="YEN",VLOOKUP(A125,'FOREX CONV'!$A$2:$F$871,5,FALSE),1))))</f>
        <v>68.158000000000001</v>
      </c>
      <c r="I125" s="19">
        <f t="shared" si="1"/>
        <v>899685.6</v>
      </c>
      <c r="J125" t="str">
        <f>VLOOKUP(C125,'REGION CLASSIFICATION'!$A$2:$B$67,2,FALSE)</f>
        <v>EU</v>
      </c>
    </row>
    <row r="126" spans="1:10" ht="15" x14ac:dyDescent="0.35">
      <c r="A126" s="13">
        <v>42136</v>
      </c>
      <c r="B126" s="2" t="s">
        <v>25</v>
      </c>
      <c r="C126" s="2" t="s">
        <v>29</v>
      </c>
      <c r="D126" s="16">
        <v>25</v>
      </c>
      <c r="E126" s="2" t="s">
        <v>9</v>
      </c>
      <c r="F126" s="2" t="s">
        <v>10</v>
      </c>
      <c r="G126" s="16">
        <v>11750</v>
      </c>
      <c r="H126" s="32">
        <f>IF(F126="USD",VLOOKUP(A126,'FOREX CONV'!$A$2:$F$871,2,FALSE),IF(F126="GBP",VLOOKUP(A126,'FOREX CONV'!$A$2:$F$871,3,FALSE),IF(F126="EUR",VLOOKUP(A126,'FOREX CONV'!$A$2:$F$871,4,FALSE),IF(F126="YEN",VLOOKUP(A126,'FOREX CONV'!$A$2:$F$871,5,FALSE),1))))</f>
        <v>65.6755</v>
      </c>
      <c r="I126" s="19">
        <f t="shared" si="1"/>
        <v>771687.125</v>
      </c>
      <c r="J126" t="str">
        <f>VLOOKUP(C126,'REGION CLASSIFICATION'!$A$2:$B$67,2,FALSE)</f>
        <v>EU</v>
      </c>
    </row>
    <row r="127" spans="1:10" ht="15" x14ac:dyDescent="0.35">
      <c r="A127" s="13">
        <v>42136</v>
      </c>
      <c r="B127" s="2" t="s">
        <v>25</v>
      </c>
      <c r="C127" s="2" t="s">
        <v>29</v>
      </c>
      <c r="D127" s="16">
        <v>25</v>
      </c>
      <c r="E127" s="2" t="s">
        <v>9</v>
      </c>
      <c r="F127" s="2" t="s">
        <v>10</v>
      </c>
      <c r="G127" s="16">
        <v>11750</v>
      </c>
      <c r="H127" s="32">
        <f>IF(F127="USD",VLOOKUP(A127,'FOREX CONV'!$A$2:$F$871,2,FALSE),IF(F127="GBP",VLOOKUP(A127,'FOREX CONV'!$A$2:$F$871,3,FALSE),IF(F127="EUR",VLOOKUP(A127,'FOREX CONV'!$A$2:$F$871,4,FALSE),IF(F127="YEN",VLOOKUP(A127,'FOREX CONV'!$A$2:$F$871,5,FALSE),1))))</f>
        <v>65.6755</v>
      </c>
      <c r="I127" s="19">
        <f t="shared" si="1"/>
        <v>771687.125</v>
      </c>
      <c r="J127" t="str">
        <f>VLOOKUP(C127,'REGION CLASSIFICATION'!$A$2:$B$67,2,FALSE)</f>
        <v>EU</v>
      </c>
    </row>
    <row r="128" spans="1:10" ht="15" x14ac:dyDescent="0.35">
      <c r="A128" s="13">
        <v>42155</v>
      </c>
      <c r="B128" s="2" t="s">
        <v>13</v>
      </c>
      <c r="C128" s="2" t="s">
        <v>44</v>
      </c>
      <c r="D128" s="16">
        <v>25</v>
      </c>
      <c r="E128" s="2" t="s">
        <v>9</v>
      </c>
      <c r="F128" s="2" t="s">
        <v>10</v>
      </c>
      <c r="G128" s="16">
        <v>4750</v>
      </c>
      <c r="H128" s="32">
        <f>IF(F128="USD",VLOOKUP(A128,'FOREX CONV'!$A$2:$F$871,2,FALSE),IF(F128="GBP",VLOOKUP(A128,'FOREX CONV'!$A$2:$F$871,3,FALSE),IF(F128="EUR",VLOOKUP(A128,'FOREX CONV'!$A$2:$F$871,4,FALSE),IF(F128="YEN",VLOOKUP(A128,'FOREX CONV'!$A$2:$F$871,5,FALSE),1))))</f>
        <v>63.761499999999998</v>
      </c>
      <c r="I128" s="19">
        <f t="shared" si="1"/>
        <v>302867.125</v>
      </c>
      <c r="J128" t="str">
        <f>VLOOKUP(C128,'REGION CLASSIFICATION'!$A$2:$B$67,2,FALSE)</f>
        <v>LATAM</v>
      </c>
    </row>
    <row r="129" spans="1:10" ht="15" x14ac:dyDescent="0.35">
      <c r="A129" s="13">
        <v>42185</v>
      </c>
      <c r="B129" s="2" t="s">
        <v>13</v>
      </c>
      <c r="C129" s="11" t="s">
        <v>41</v>
      </c>
      <c r="D129" s="22">
        <v>25</v>
      </c>
      <c r="E129" s="11" t="s">
        <v>9</v>
      </c>
      <c r="F129" s="11" t="s">
        <v>10</v>
      </c>
      <c r="G129" s="22">
        <v>4950</v>
      </c>
      <c r="H129" s="32">
        <f>IF(F129="USD",VLOOKUP(A129,'FOREX CONV'!$A$2:$F$871,2,FALSE),IF(F129="GBP",VLOOKUP(A129,'FOREX CONV'!$A$2:$F$871,3,FALSE),IF(F129="EUR",VLOOKUP(A129,'FOREX CONV'!$A$2:$F$871,4,FALSE),IF(F129="YEN",VLOOKUP(A129,'FOREX CONV'!$A$2:$F$871,5,FALSE),1))))</f>
        <v>63.754899999999999</v>
      </c>
      <c r="I129" s="19">
        <f t="shared" si="1"/>
        <v>315586.755</v>
      </c>
      <c r="J129" t="str">
        <f>VLOOKUP(C129,'REGION CLASSIFICATION'!$A$2:$B$67,2,FALSE)</f>
        <v>EU</v>
      </c>
    </row>
    <row r="130" spans="1:10" ht="15" x14ac:dyDescent="0.35">
      <c r="A130" s="13">
        <v>42192</v>
      </c>
      <c r="B130" s="2" t="s">
        <v>7</v>
      </c>
      <c r="C130" s="2" t="s">
        <v>33</v>
      </c>
      <c r="D130" s="16">
        <v>25</v>
      </c>
      <c r="E130" s="2" t="s">
        <v>9</v>
      </c>
      <c r="F130" s="2" t="s">
        <v>34</v>
      </c>
      <c r="G130" s="16">
        <v>47890</v>
      </c>
      <c r="H130" s="32">
        <f>IF(F130="USD",VLOOKUP(A130,'FOREX CONV'!$A$2:$F$871,2,FALSE),IF(F130="GBP",VLOOKUP(A130,'FOREX CONV'!$A$2:$F$871,3,FALSE),IF(F130="EUR",VLOOKUP(A130,'FOREX CONV'!$A$2:$F$871,4,FALSE),IF(F130="YEN",VLOOKUP(A130,'FOREX CONV'!$A$2:$F$871,5,FALSE),1))))</f>
        <v>1</v>
      </c>
      <c r="I130" s="19">
        <f t="shared" si="1"/>
        <v>47890</v>
      </c>
      <c r="J130" t="str">
        <f>VLOOKUP(C130,'REGION CLASSIFICATION'!$A$2:$B$67,2,FALSE)</f>
        <v>INDIA</v>
      </c>
    </row>
    <row r="131" spans="1:10" ht="15" x14ac:dyDescent="0.35">
      <c r="A131" s="13">
        <v>42192</v>
      </c>
      <c r="B131" s="2" t="s">
        <v>7</v>
      </c>
      <c r="C131" s="2" t="s">
        <v>33</v>
      </c>
      <c r="D131" s="16">
        <v>25</v>
      </c>
      <c r="E131" s="2" t="s">
        <v>9</v>
      </c>
      <c r="F131" s="2" t="s">
        <v>34</v>
      </c>
      <c r="G131" s="16">
        <v>48140</v>
      </c>
      <c r="H131" s="32">
        <f>IF(F131="USD",VLOOKUP(A131,'FOREX CONV'!$A$2:$F$871,2,FALSE),IF(F131="GBP",VLOOKUP(A131,'FOREX CONV'!$A$2:$F$871,3,FALSE),IF(F131="EUR",VLOOKUP(A131,'FOREX CONV'!$A$2:$F$871,4,FALSE),IF(F131="YEN",VLOOKUP(A131,'FOREX CONV'!$A$2:$F$871,5,FALSE),1))))</f>
        <v>1</v>
      </c>
      <c r="I131" s="19">
        <f t="shared" ref="I131:I194" si="2">G131*H131</f>
        <v>48140</v>
      </c>
      <c r="J131" t="str">
        <f>VLOOKUP(C131,'REGION CLASSIFICATION'!$A$2:$B$67,2,FALSE)</f>
        <v>INDIA</v>
      </c>
    </row>
    <row r="132" spans="1:10" ht="15" x14ac:dyDescent="0.35">
      <c r="A132" s="13">
        <v>42193</v>
      </c>
      <c r="B132" s="2" t="s">
        <v>25</v>
      </c>
      <c r="C132" s="2" t="s">
        <v>65</v>
      </c>
      <c r="D132" s="16">
        <v>25</v>
      </c>
      <c r="E132" s="2" t="s">
        <v>9</v>
      </c>
      <c r="F132" s="2" t="s">
        <v>10</v>
      </c>
      <c r="G132" s="16">
        <v>6250</v>
      </c>
      <c r="H132" s="32">
        <f>IF(F132="USD",VLOOKUP(A132,'FOREX CONV'!$A$2:$F$871,2,FALSE),IF(F132="GBP",VLOOKUP(A132,'FOREX CONV'!$A$2:$F$871,3,FALSE),IF(F132="EUR",VLOOKUP(A132,'FOREX CONV'!$A$2:$F$871,4,FALSE),IF(F132="YEN",VLOOKUP(A132,'FOREX CONV'!$A$2:$F$871,5,FALSE),1))))</f>
        <v>63.806100000000001</v>
      </c>
      <c r="I132" s="19">
        <f t="shared" si="2"/>
        <v>398788.125</v>
      </c>
      <c r="J132" t="str">
        <f>VLOOKUP(C132,'REGION CLASSIFICATION'!$A$2:$B$67,2,FALSE)</f>
        <v>NORTH AMERICA</v>
      </c>
    </row>
    <row r="133" spans="1:10" ht="15" x14ac:dyDescent="0.35">
      <c r="A133" s="13">
        <v>42200</v>
      </c>
      <c r="B133" s="2" t="s">
        <v>7</v>
      </c>
      <c r="C133" s="2" t="s">
        <v>33</v>
      </c>
      <c r="D133" s="16">
        <v>25</v>
      </c>
      <c r="E133" s="2" t="s">
        <v>9</v>
      </c>
      <c r="F133" s="2" t="s">
        <v>34</v>
      </c>
      <c r="G133" s="16">
        <v>47250</v>
      </c>
      <c r="H133" s="32">
        <f>IF(F133="USD",VLOOKUP(A133,'FOREX CONV'!$A$2:$F$871,2,FALSE),IF(F133="GBP",VLOOKUP(A133,'FOREX CONV'!$A$2:$F$871,3,FALSE),IF(F133="EUR",VLOOKUP(A133,'FOREX CONV'!$A$2:$F$871,4,FALSE),IF(F133="YEN",VLOOKUP(A133,'FOREX CONV'!$A$2:$F$871,5,FALSE),1))))</f>
        <v>1</v>
      </c>
      <c r="I133" s="19">
        <f t="shared" si="2"/>
        <v>47250</v>
      </c>
      <c r="J133" t="str">
        <f>VLOOKUP(C133,'REGION CLASSIFICATION'!$A$2:$B$67,2,FALSE)</f>
        <v>INDIA</v>
      </c>
    </row>
    <row r="134" spans="1:10" ht="15" x14ac:dyDescent="0.35">
      <c r="A134" s="13">
        <v>42200</v>
      </c>
      <c r="B134" s="2" t="s">
        <v>7</v>
      </c>
      <c r="C134" s="2" t="s">
        <v>33</v>
      </c>
      <c r="D134" s="16">
        <v>25</v>
      </c>
      <c r="E134" s="2" t="s">
        <v>9</v>
      </c>
      <c r="F134" s="2" t="s">
        <v>34</v>
      </c>
      <c r="G134" s="16">
        <v>48515</v>
      </c>
      <c r="H134" s="32">
        <f>IF(F134="USD",VLOOKUP(A134,'FOREX CONV'!$A$2:$F$871,2,FALSE),IF(F134="GBP",VLOOKUP(A134,'FOREX CONV'!$A$2:$F$871,3,FALSE),IF(F134="EUR",VLOOKUP(A134,'FOREX CONV'!$A$2:$F$871,4,FALSE),IF(F134="YEN",VLOOKUP(A134,'FOREX CONV'!$A$2:$F$871,5,FALSE),1))))</f>
        <v>1</v>
      </c>
      <c r="I134" s="19">
        <f t="shared" si="2"/>
        <v>48515</v>
      </c>
      <c r="J134" t="str">
        <f>VLOOKUP(C134,'REGION CLASSIFICATION'!$A$2:$B$67,2,FALSE)</f>
        <v>INDIA</v>
      </c>
    </row>
    <row r="135" spans="1:10" ht="15" x14ac:dyDescent="0.35">
      <c r="A135" s="13">
        <v>42234</v>
      </c>
      <c r="B135" s="2" t="s">
        <v>7</v>
      </c>
      <c r="C135" s="2" t="s">
        <v>33</v>
      </c>
      <c r="D135" s="16">
        <v>25</v>
      </c>
      <c r="E135" s="2" t="s">
        <v>9</v>
      </c>
      <c r="F135" s="2" t="s">
        <v>34</v>
      </c>
      <c r="G135" s="16">
        <v>48438</v>
      </c>
      <c r="H135" s="32">
        <f>IF(F135="USD",VLOOKUP(A135,'FOREX CONV'!$A$2:$F$871,2,FALSE),IF(F135="GBP",VLOOKUP(A135,'FOREX CONV'!$A$2:$F$871,3,FALSE),IF(F135="EUR",VLOOKUP(A135,'FOREX CONV'!$A$2:$F$871,4,FALSE),IF(F135="YEN",VLOOKUP(A135,'FOREX CONV'!$A$2:$F$871,5,FALSE),1))))</f>
        <v>1</v>
      </c>
      <c r="I135" s="19">
        <f t="shared" si="2"/>
        <v>48438</v>
      </c>
      <c r="J135" t="str">
        <f>VLOOKUP(C135,'REGION CLASSIFICATION'!$A$2:$B$67,2,FALSE)</f>
        <v>INDIA</v>
      </c>
    </row>
    <row r="136" spans="1:10" ht="15" x14ac:dyDescent="0.35">
      <c r="A136" s="13">
        <v>42235</v>
      </c>
      <c r="B136" s="2" t="s">
        <v>7</v>
      </c>
      <c r="C136" s="2" t="s">
        <v>33</v>
      </c>
      <c r="D136" s="16">
        <v>25</v>
      </c>
      <c r="E136" s="2" t="s">
        <v>9</v>
      </c>
      <c r="F136" s="2" t="s">
        <v>34</v>
      </c>
      <c r="G136" s="16">
        <v>47000</v>
      </c>
      <c r="H136" s="32">
        <f>IF(F136="USD",VLOOKUP(A136,'FOREX CONV'!$A$2:$F$871,2,FALSE),IF(F136="GBP",VLOOKUP(A136,'FOREX CONV'!$A$2:$F$871,3,FALSE),IF(F136="EUR",VLOOKUP(A136,'FOREX CONV'!$A$2:$F$871,4,FALSE),IF(F136="YEN",VLOOKUP(A136,'FOREX CONV'!$A$2:$F$871,5,FALSE),1))))</f>
        <v>1</v>
      </c>
      <c r="I136" s="19">
        <f t="shared" si="2"/>
        <v>47000</v>
      </c>
      <c r="J136" t="str">
        <f>VLOOKUP(C136,'REGION CLASSIFICATION'!$A$2:$B$67,2,FALSE)</f>
        <v>INDIA</v>
      </c>
    </row>
    <row r="137" spans="1:10" ht="15" x14ac:dyDescent="0.35">
      <c r="A137" s="13">
        <v>42235</v>
      </c>
      <c r="B137" s="2" t="s">
        <v>7</v>
      </c>
      <c r="C137" s="2" t="s">
        <v>33</v>
      </c>
      <c r="D137" s="16">
        <v>25</v>
      </c>
      <c r="E137" s="2" t="s">
        <v>9</v>
      </c>
      <c r="F137" s="2" t="s">
        <v>34</v>
      </c>
      <c r="G137" s="16">
        <v>47100</v>
      </c>
      <c r="H137" s="32">
        <f>IF(F137="USD",VLOOKUP(A137,'FOREX CONV'!$A$2:$F$871,2,FALSE),IF(F137="GBP",VLOOKUP(A137,'FOREX CONV'!$A$2:$F$871,3,FALSE),IF(F137="EUR",VLOOKUP(A137,'FOREX CONV'!$A$2:$F$871,4,FALSE),IF(F137="YEN",VLOOKUP(A137,'FOREX CONV'!$A$2:$F$871,5,FALSE),1))))</f>
        <v>1</v>
      </c>
      <c r="I137" s="19">
        <f t="shared" si="2"/>
        <v>47100</v>
      </c>
      <c r="J137" t="str">
        <f>VLOOKUP(C137,'REGION CLASSIFICATION'!$A$2:$B$67,2,FALSE)</f>
        <v>INDIA</v>
      </c>
    </row>
    <row r="138" spans="1:10" ht="15" x14ac:dyDescent="0.35">
      <c r="A138" s="13">
        <v>42269</v>
      </c>
      <c r="B138" s="2" t="s">
        <v>15</v>
      </c>
      <c r="C138" s="2" t="s">
        <v>62</v>
      </c>
      <c r="D138" s="16">
        <v>25</v>
      </c>
      <c r="E138" s="2" t="s">
        <v>9</v>
      </c>
      <c r="F138" s="2" t="s">
        <v>10</v>
      </c>
      <c r="G138" s="16">
        <v>1875</v>
      </c>
      <c r="H138" s="32">
        <f>IF(F138="USD",VLOOKUP(A138,'FOREX CONV'!$A$2:$F$871,2,FALSE),IF(F138="GBP",VLOOKUP(A138,'FOREX CONV'!$A$2:$F$871,3,FALSE),IF(F138="EUR",VLOOKUP(A138,'FOREX CONV'!$A$2:$F$871,4,FALSE),IF(F138="YEN",VLOOKUP(A138,'FOREX CONV'!$A$2:$F$871,5,FALSE),1))))</f>
        <v>65.625</v>
      </c>
      <c r="I138" s="19">
        <f t="shared" si="2"/>
        <v>123046.875</v>
      </c>
      <c r="J138" t="str">
        <f>VLOOKUP(C138,'REGION CLASSIFICATION'!$A$2:$B$67,2,FALSE)</f>
        <v>EU</v>
      </c>
    </row>
    <row r="139" spans="1:10" ht="15" x14ac:dyDescent="0.35">
      <c r="A139" s="13">
        <v>42433</v>
      </c>
      <c r="B139" s="2" t="s">
        <v>15</v>
      </c>
      <c r="C139" s="2" t="s">
        <v>38</v>
      </c>
      <c r="D139" s="16">
        <v>25</v>
      </c>
      <c r="E139" s="2" t="s">
        <v>9</v>
      </c>
      <c r="F139" s="2" t="s">
        <v>10</v>
      </c>
      <c r="G139" s="16">
        <v>1175</v>
      </c>
      <c r="H139" s="32">
        <f>IF(F139="USD",VLOOKUP(A139,'FOREX CONV'!$A$2:$F$871,2,FALSE),IF(F139="GBP",VLOOKUP(A139,'FOREX CONV'!$A$2:$F$871,3,FALSE),IF(F139="EUR",VLOOKUP(A139,'FOREX CONV'!$A$2:$F$871,4,FALSE),IF(F139="YEN",VLOOKUP(A139,'FOREX CONV'!$A$2:$F$871,5,FALSE),1))))</f>
        <v>67.378600000000006</v>
      </c>
      <c r="I139" s="19">
        <f t="shared" si="2"/>
        <v>79169.85500000001</v>
      </c>
      <c r="J139" t="str">
        <f>VLOOKUP(C139,'REGION CLASSIFICATION'!$A$2:$B$67,2,FALSE)</f>
        <v>MENA</v>
      </c>
    </row>
    <row r="140" spans="1:10" ht="15" x14ac:dyDescent="0.35">
      <c r="A140" s="13">
        <v>42321</v>
      </c>
      <c r="B140" s="2" t="s">
        <v>7</v>
      </c>
      <c r="C140" s="2" t="s">
        <v>33</v>
      </c>
      <c r="D140" s="16">
        <v>25</v>
      </c>
      <c r="E140" s="2" t="s">
        <v>9</v>
      </c>
      <c r="F140" s="2" t="s">
        <v>34</v>
      </c>
      <c r="G140" s="16">
        <v>47813</v>
      </c>
      <c r="H140" s="32">
        <f>IF(F140="USD",VLOOKUP(A140,'FOREX CONV'!$A$2:$F$871,2,FALSE),IF(F140="GBP",VLOOKUP(A140,'FOREX CONV'!$A$2:$F$871,3,FALSE),IF(F140="EUR",VLOOKUP(A140,'FOREX CONV'!$A$2:$F$871,4,FALSE),IF(F140="YEN",VLOOKUP(A140,'FOREX CONV'!$A$2:$F$871,5,FALSE),1))))</f>
        <v>1</v>
      </c>
      <c r="I140" s="19">
        <f t="shared" si="2"/>
        <v>47813</v>
      </c>
      <c r="J140" t="str">
        <f>VLOOKUP(C140,'REGION CLASSIFICATION'!$A$2:$B$67,2,FALSE)</f>
        <v>INDIA</v>
      </c>
    </row>
    <row r="141" spans="1:10" ht="15" x14ac:dyDescent="0.35">
      <c r="A141" s="13">
        <v>42321</v>
      </c>
      <c r="B141" s="2" t="s">
        <v>7</v>
      </c>
      <c r="C141" s="2" t="s">
        <v>33</v>
      </c>
      <c r="D141" s="16">
        <v>25</v>
      </c>
      <c r="E141" s="2" t="s">
        <v>9</v>
      </c>
      <c r="F141" s="2" t="s">
        <v>34</v>
      </c>
      <c r="G141" s="16">
        <v>47813</v>
      </c>
      <c r="H141" s="32">
        <f>IF(F141="USD",VLOOKUP(A141,'FOREX CONV'!$A$2:$F$871,2,FALSE),IF(F141="GBP",VLOOKUP(A141,'FOREX CONV'!$A$2:$F$871,3,FALSE),IF(F141="EUR",VLOOKUP(A141,'FOREX CONV'!$A$2:$F$871,4,FALSE),IF(F141="YEN",VLOOKUP(A141,'FOREX CONV'!$A$2:$F$871,5,FALSE),1))))</f>
        <v>1</v>
      </c>
      <c r="I141" s="19">
        <f t="shared" si="2"/>
        <v>47813</v>
      </c>
      <c r="J141" t="str">
        <f>VLOOKUP(C141,'REGION CLASSIFICATION'!$A$2:$B$67,2,FALSE)</f>
        <v>INDIA</v>
      </c>
    </row>
    <row r="142" spans="1:10" ht="15" x14ac:dyDescent="0.35">
      <c r="A142" s="13">
        <v>42291</v>
      </c>
      <c r="B142" s="2" t="s">
        <v>7</v>
      </c>
      <c r="C142" s="2" t="s">
        <v>33</v>
      </c>
      <c r="D142" s="16">
        <v>25</v>
      </c>
      <c r="E142" s="2" t="s">
        <v>9</v>
      </c>
      <c r="F142" s="2" t="s">
        <v>34</v>
      </c>
      <c r="G142" s="16">
        <v>47813</v>
      </c>
      <c r="H142" s="32">
        <f>IF(F142="USD",VLOOKUP(A142,'FOREX CONV'!$A$2:$F$871,2,FALSE),IF(F142="GBP",VLOOKUP(A142,'FOREX CONV'!$A$2:$F$871,3,FALSE),IF(F142="EUR",VLOOKUP(A142,'FOREX CONV'!$A$2:$F$871,4,FALSE),IF(F142="YEN",VLOOKUP(A142,'FOREX CONV'!$A$2:$F$871,5,FALSE),1))))</f>
        <v>1</v>
      </c>
      <c r="I142" s="19">
        <f t="shared" si="2"/>
        <v>47813</v>
      </c>
      <c r="J142" t="str">
        <f>VLOOKUP(C142,'REGION CLASSIFICATION'!$A$2:$B$67,2,FALSE)</f>
        <v>INDIA</v>
      </c>
    </row>
    <row r="143" spans="1:10" ht="15" x14ac:dyDescent="0.35">
      <c r="A143" s="13">
        <v>42326</v>
      </c>
      <c r="B143" s="2" t="s">
        <v>15</v>
      </c>
      <c r="C143" s="2" t="s">
        <v>28</v>
      </c>
      <c r="D143" s="16">
        <v>25</v>
      </c>
      <c r="E143" s="2" t="s">
        <v>9</v>
      </c>
      <c r="F143" s="2" t="s">
        <v>10</v>
      </c>
      <c r="G143" s="16">
        <v>1875</v>
      </c>
      <c r="H143" s="32">
        <f>IF(F143="USD",VLOOKUP(A143,'FOREX CONV'!$A$2:$F$871,2,FALSE),IF(F143="GBP",VLOOKUP(A143,'FOREX CONV'!$A$2:$F$871,3,FALSE),IF(F143="EUR",VLOOKUP(A143,'FOREX CONV'!$A$2:$F$871,4,FALSE),IF(F143="YEN",VLOOKUP(A143,'FOREX CONV'!$A$2:$F$871,5,FALSE),1))))</f>
        <v>66.113799999999998</v>
      </c>
      <c r="I143" s="19">
        <f t="shared" si="2"/>
        <v>123963.375</v>
      </c>
      <c r="J143" t="str">
        <f>VLOOKUP(C143,'REGION CLASSIFICATION'!$A$2:$B$67,2,FALSE)</f>
        <v>EU</v>
      </c>
    </row>
    <row r="144" spans="1:10" ht="15" x14ac:dyDescent="0.35">
      <c r="A144" s="13">
        <v>42450</v>
      </c>
      <c r="B144" s="2" t="s">
        <v>25</v>
      </c>
      <c r="C144" s="2" t="s">
        <v>29</v>
      </c>
      <c r="D144" s="16">
        <v>25</v>
      </c>
      <c r="E144" s="2" t="s">
        <v>9</v>
      </c>
      <c r="F144" s="2" t="s">
        <v>10</v>
      </c>
      <c r="G144" s="16">
        <v>9000</v>
      </c>
      <c r="H144" s="32">
        <f>IF(F144="USD",VLOOKUP(A144,'FOREX CONV'!$A$2:$F$871,2,FALSE),IF(F144="GBP",VLOOKUP(A144,'FOREX CONV'!$A$2:$F$871,3,FALSE),IF(F144="EUR",VLOOKUP(A144,'FOREX CONV'!$A$2:$F$871,4,FALSE),IF(F144="YEN",VLOOKUP(A144,'FOREX CONV'!$A$2:$F$871,5,FALSE),1))))</f>
        <v>66.504000000000005</v>
      </c>
      <c r="I144" s="19">
        <f t="shared" si="2"/>
        <v>598536</v>
      </c>
      <c r="J144" t="str">
        <f>VLOOKUP(C144,'REGION CLASSIFICATION'!$A$2:$B$67,2,FALSE)</f>
        <v>EU</v>
      </c>
    </row>
    <row r="145" spans="1:10" ht="15" x14ac:dyDescent="0.35">
      <c r="A145" s="13">
        <v>42457</v>
      </c>
      <c r="B145" s="2" t="s">
        <v>11</v>
      </c>
      <c r="C145" s="2" t="s">
        <v>28</v>
      </c>
      <c r="D145" s="16">
        <v>25</v>
      </c>
      <c r="E145" s="2" t="s">
        <v>9</v>
      </c>
      <c r="F145" s="2" t="s">
        <v>10</v>
      </c>
      <c r="G145" s="16">
        <v>9375</v>
      </c>
      <c r="H145" s="32">
        <f>IF(F145="USD",VLOOKUP(A145,'FOREX CONV'!$A$2:$F$871,2,FALSE),IF(F145="GBP",VLOOKUP(A145,'FOREX CONV'!$A$2:$F$871,3,FALSE),IF(F145="EUR",VLOOKUP(A145,'FOREX CONV'!$A$2:$F$871,4,FALSE),IF(F145="YEN",VLOOKUP(A145,'FOREX CONV'!$A$2:$F$871,5,FALSE),1))))</f>
        <v>66.668000000000006</v>
      </c>
      <c r="I145" s="19">
        <f t="shared" si="2"/>
        <v>625012.50000000012</v>
      </c>
      <c r="J145" t="str">
        <f>VLOOKUP(C145,'REGION CLASSIFICATION'!$A$2:$B$67,2,FALSE)</f>
        <v>EU</v>
      </c>
    </row>
    <row r="146" spans="1:10" ht="15" x14ac:dyDescent="0.35">
      <c r="A146" s="13">
        <v>42429</v>
      </c>
      <c r="B146" s="2" t="s">
        <v>25</v>
      </c>
      <c r="C146" s="2" t="s">
        <v>29</v>
      </c>
      <c r="D146" s="16">
        <v>25</v>
      </c>
      <c r="E146" s="2" t="s">
        <v>9</v>
      </c>
      <c r="F146" s="2" t="s">
        <v>10</v>
      </c>
      <c r="G146" s="16">
        <v>9000</v>
      </c>
      <c r="H146" s="32">
        <f>IF(F146="USD",VLOOKUP(A146,'FOREX CONV'!$A$2:$F$871,2,FALSE),IF(F146="GBP",VLOOKUP(A146,'FOREX CONV'!$A$2:$F$871,3,FALSE),IF(F146="EUR",VLOOKUP(A146,'FOREX CONV'!$A$2:$F$871,4,FALSE),IF(F146="YEN",VLOOKUP(A146,'FOREX CONV'!$A$2:$F$871,5,FALSE),1))))</f>
        <v>68.616</v>
      </c>
      <c r="I146" s="19">
        <f t="shared" si="2"/>
        <v>617544</v>
      </c>
      <c r="J146" t="str">
        <f>VLOOKUP(C146,'REGION CLASSIFICATION'!$A$2:$B$67,2,FALSE)</f>
        <v>EU</v>
      </c>
    </row>
    <row r="147" spans="1:10" ht="15" x14ac:dyDescent="0.35">
      <c r="A147" s="13">
        <v>42460</v>
      </c>
      <c r="B147" s="2" t="s">
        <v>11</v>
      </c>
      <c r="C147" s="2" t="s">
        <v>28</v>
      </c>
      <c r="D147" s="16">
        <v>25</v>
      </c>
      <c r="E147" s="2" t="s">
        <v>9</v>
      </c>
      <c r="F147" s="2" t="s">
        <v>10</v>
      </c>
      <c r="G147" s="16">
        <v>11250</v>
      </c>
      <c r="H147" s="32">
        <f>IF(F147="USD",VLOOKUP(A147,'FOREX CONV'!$A$2:$F$871,2,FALSE),IF(F147="GBP",VLOOKUP(A147,'FOREX CONV'!$A$2:$F$871,3,FALSE),IF(F147="EUR",VLOOKUP(A147,'FOREX CONV'!$A$2:$F$871,4,FALSE),IF(F147="YEN",VLOOKUP(A147,'FOREX CONV'!$A$2:$F$871,5,FALSE),1))))</f>
        <v>66.332899999999995</v>
      </c>
      <c r="I147" s="19">
        <f t="shared" si="2"/>
        <v>746245.125</v>
      </c>
      <c r="J147" t="str">
        <f>VLOOKUP(C147,'REGION CLASSIFICATION'!$A$2:$B$67,2,FALSE)</f>
        <v>EU</v>
      </c>
    </row>
    <row r="148" spans="1:10" ht="15" x14ac:dyDescent="0.35">
      <c r="A148" s="13">
        <v>42308</v>
      </c>
      <c r="B148" s="2" t="s">
        <v>11</v>
      </c>
      <c r="C148" s="2" t="s">
        <v>65</v>
      </c>
      <c r="D148" s="16">
        <v>25.2</v>
      </c>
      <c r="E148" s="2" t="s">
        <v>9</v>
      </c>
      <c r="F148" s="2" t="s">
        <v>10</v>
      </c>
      <c r="G148" s="16">
        <v>8820</v>
      </c>
      <c r="H148" s="32">
        <f>IF(F148="USD",VLOOKUP(A148,'FOREX CONV'!$A$2:$F$871,2,FALSE),IF(F148="GBP",VLOOKUP(A148,'FOREX CONV'!$A$2:$F$871,3,FALSE),IF(F148="EUR",VLOOKUP(A148,'FOREX CONV'!$A$2:$F$871,4,FALSE),IF(F148="YEN",VLOOKUP(A148,'FOREX CONV'!$A$2:$F$871,5,FALSE),1))))</f>
        <v>65.223100000000002</v>
      </c>
      <c r="I148" s="19">
        <f t="shared" si="2"/>
        <v>575267.74199999997</v>
      </c>
      <c r="J148" t="str">
        <f>VLOOKUP(C148,'REGION CLASSIFICATION'!$A$2:$B$67,2,FALSE)</f>
        <v>NORTH AMERICA</v>
      </c>
    </row>
    <row r="149" spans="1:10" ht="15" x14ac:dyDescent="0.35">
      <c r="A149" s="13">
        <v>42308</v>
      </c>
      <c r="B149" s="2" t="s">
        <v>11</v>
      </c>
      <c r="C149" s="2" t="s">
        <v>65</v>
      </c>
      <c r="D149" s="16">
        <v>25.3</v>
      </c>
      <c r="E149" s="2" t="s">
        <v>9</v>
      </c>
      <c r="F149" s="2" t="s">
        <v>10</v>
      </c>
      <c r="G149" s="16">
        <v>8855</v>
      </c>
      <c r="H149" s="32">
        <f>IF(F149="USD",VLOOKUP(A149,'FOREX CONV'!$A$2:$F$871,2,FALSE),IF(F149="GBP",VLOOKUP(A149,'FOREX CONV'!$A$2:$F$871,3,FALSE),IF(F149="EUR",VLOOKUP(A149,'FOREX CONV'!$A$2:$F$871,4,FALSE),IF(F149="YEN",VLOOKUP(A149,'FOREX CONV'!$A$2:$F$871,5,FALSE),1))))</f>
        <v>65.223100000000002</v>
      </c>
      <c r="I149" s="19">
        <f t="shared" si="2"/>
        <v>577550.55050000001</v>
      </c>
      <c r="J149" t="str">
        <f>VLOOKUP(C149,'REGION CLASSIFICATION'!$A$2:$B$67,2,FALSE)</f>
        <v>NORTH AMERICA</v>
      </c>
    </row>
    <row r="150" spans="1:10" ht="15" x14ac:dyDescent="0.35">
      <c r="A150" s="13">
        <v>42185</v>
      </c>
      <c r="B150" s="2" t="s">
        <v>11</v>
      </c>
      <c r="C150" s="11" t="s">
        <v>65</v>
      </c>
      <c r="D150" s="22">
        <v>26.2</v>
      </c>
      <c r="E150" s="11" t="s">
        <v>9</v>
      </c>
      <c r="F150" s="11" t="s">
        <v>10</v>
      </c>
      <c r="G150" s="22">
        <v>9170</v>
      </c>
      <c r="H150" s="32">
        <f>IF(F150="USD",VLOOKUP(A150,'FOREX CONV'!$A$2:$F$871,2,FALSE),IF(F150="GBP",VLOOKUP(A150,'FOREX CONV'!$A$2:$F$871,3,FALSE),IF(F150="EUR",VLOOKUP(A150,'FOREX CONV'!$A$2:$F$871,4,FALSE),IF(F150="YEN",VLOOKUP(A150,'FOREX CONV'!$A$2:$F$871,5,FALSE),1))))</f>
        <v>63.754899999999999</v>
      </c>
      <c r="I150" s="19">
        <f t="shared" si="2"/>
        <v>584632.43299999996</v>
      </c>
      <c r="J150" t="str">
        <f>VLOOKUP(C150,'REGION CLASSIFICATION'!$A$2:$B$67,2,FALSE)</f>
        <v>NORTH AMERICA</v>
      </c>
    </row>
    <row r="151" spans="1:10" ht="15" x14ac:dyDescent="0.35">
      <c r="A151" s="13">
        <v>42185</v>
      </c>
      <c r="B151" s="2" t="s">
        <v>11</v>
      </c>
      <c r="C151" s="11" t="s">
        <v>65</v>
      </c>
      <c r="D151" s="22">
        <v>26.4</v>
      </c>
      <c r="E151" s="11" t="s">
        <v>9</v>
      </c>
      <c r="F151" s="11" t="s">
        <v>10</v>
      </c>
      <c r="G151" s="22">
        <v>9240</v>
      </c>
      <c r="H151" s="32">
        <f>IF(F151="USD",VLOOKUP(A151,'FOREX CONV'!$A$2:$F$871,2,FALSE),IF(F151="GBP",VLOOKUP(A151,'FOREX CONV'!$A$2:$F$871,3,FALSE),IF(F151="EUR",VLOOKUP(A151,'FOREX CONV'!$A$2:$F$871,4,FALSE),IF(F151="YEN",VLOOKUP(A151,'FOREX CONV'!$A$2:$F$871,5,FALSE),1))))</f>
        <v>63.754899999999999</v>
      </c>
      <c r="I151" s="19">
        <f t="shared" si="2"/>
        <v>589095.27599999995</v>
      </c>
      <c r="J151" t="str">
        <f>VLOOKUP(C151,'REGION CLASSIFICATION'!$A$2:$B$67,2,FALSE)</f>
        <v>NORTH AMERICA</v>
      </c>
    </row>
    <row r="152" spans="1:10" ht="15" x14ac:dyDescent="0.35">
      <c r="A152" s="13">
        <v>42114</v>
      </c>
      <c r="B152" s="2" t="s">
        <v>11</v>
      </c>
      <c r="C152" s="2" t="s">
        <v>53</v>
      </c>
      <c r="D152" s="16">
        <v>28</v>
      </c>
      <c r="E152" s="2" t="s">
        <v>9</v>
      </c>
      <c r="F152" s="2" t="s">
        <v>10</v>
      </c>
      <c r="G152" s="16">
        <v>9660</v>
      </c>
      <c r="H152" s="32">
        <f>IF(F152="USD",VLOOKUP(A152,'FOREX CONV'!$A$2:$F$871,2,FALSE),IF(F152="GBP",VLOOKUP(A152,'FOREX CONV'!$A$2:$F$871,3,FALSE),IF(F152="EUR",VLOOKUP(A152,'FOREX CONV'!$A$2:$F$871,4,FALSE),IF(F152="YEN",VLOOKUP(A152,'FOREX CONV'!$A$2:$F$871,5,FALSE),1))))</f>
        <v>62.563299999999998</v>
      </c>
      <c r="I152" s="19">
        <f t="shared" si="2"/>
        <v>604361.478</v>
      </c>
      <c r="J152" t="str">
        <f>VLOOKUP(C152,'REGION CLASSIFICATION'!$A$2:$B$67,2,FALSE)</f>
        <v>EU</v>
      </c>
    </row>
    <row r="153" spans="1:10" ht="15" x14ac:dyDescent="0.35">
      <c r="A153" s="13">
        <v>42289</v>
      </c>
      <c r="B153" s="2" t="s">
        <v>11</v>
      </c>
      <c r="C153" s="2" t="s">
        <v>16</v>
      </c>
      <c r="D153" s="16">
        <v>28.5</v>
      </c>
      <c r="E153" s="2" t="s">
        <v>9</v>
      </c>
      <c r="F153" s="2" t="s">
        <v>10</v>
      </c>
      <c r="G153" s="16">
        <v>12112.5</v>
      </c>
      <c r="H153" s="32">
        <f>IF(F153="USD",VLOOKUP(A153,'FOREX CONV'!$A$2:$F$871,2,FALSE),IF(F153="GBP",VLOOKUP(A153,'FOREX CONV'!$A$2:$F$871,3,FALSE),IF(F153="EUR",VLOOKUP(A153,'FOREX CONV'!$A$2:$F$871,4,FALSE),IF(F153="YEN",VLOOKUP(A153,'FOREX CONV'!$A$2:$F$871,5,FALSE),1))))</f>
        <v>66.790499999999994</v>
      </c>
      <c r="I153" s="19">
        <f t="shared" si="2"/>
        <v>808999.93124999991</v>
      </c>
      <c r="J153" t="str">
        <f>VLOOKUP(C153,'REGION CLASSIFICATION'!$A$2:$B$67,2,FALSE)</f>
        <v>INDIA</v>
      </c>
    </row>
    <row r="154" spans="1:10" ht="15" x14ac:dyDescent="0.35">
      <c r="A154" s="13">
        <v>42184</v>
      </c>
      <c r="B154" s="2" t="s">
        <v>13</v>
      </c>
      <c r="C154" s="11" t="s">
        <v>43</v>
      </c>
      <c r="D154" s="22">
        <v>30</v>
      </c>
      <c r="E154" s="11" t="s">
        <v>9</v>
      </c>
      <c r="F154" s="11" t="s">
        <v>10</v>
      </c>
      <c r="G154" s="22">
        <v>4500</v>
      </c>
      <c r="H154" s="32">
        <f>IF(F154="USD",VLOOKUP(A154,'FOREX CONV'!$A$2:$F$871,2,FALSE),IF(F154="GBP",VLOOKUP(A154,'FOREX CONV'!$A$2:$F$871,3,FALSE),IF(F154="EUR",VLOOKUP(A154,'FOREX CONV'!$A$2:$F$871,4,FALSE),IF(F154="YEN",VLOOKUP(A154,'FOREX CONV'!$A$2:$F$871,5,FALSE),1))))</f>
        <v>63.917000000000002</v>
      </c>
      <c r="I154" s="19">
        <f t="shared" si="2"/>
        <v>287626.5</v>
      </c>
      <c r="J154" t="str">
        <f>VLOOKUP(C154,'REGION CLASSIFICATION'!$A$2:$B$67,2,FALSE)</f>
        <v>EU</v>
      </c>
    </row>
    <row r="155" spans="1:10" ht="15" x14ac:dyDescent="0.35">
      <c r="A155" s="13">
        <v>42185</v>
      </c>
      <c r="B155" s="2" t="s">
        <v>13</v>
      </c>
      <c r="C155" s="11" t="s">
        <v>62</v>
      </c>
      <c r="D155" s="22">
        <v>30</v>
      </c>
      <c r="E155" s="11" t="s">
        <v>9</v>
      </c>
      <c r="F155" s="11" t="s">
        <v>10</v>
      </c>
      <c r="G155" s="22">
        <v>3900</v>
      </c>
      <c r="H155" s="32">
        <f>IF(F155="USD",VLOOKUP(A155,'FOREX CONV'!$A$2:$F$871,2,FALSE),IF(F155="GBP",VLOOKUP(A155,'FOREX CONV'!$A$2:$F$871,3,FALSE),IF(F155="EUR",VLOOKUP(A155,'FOREX CONV'!$A$2:$F$871,4,FALSE),IF(F155="YEN",VLOOKUP(A155,'FOREX CONV'!$A$2:$F$871,5,FALSE),1))))</f>
        <v>63.754899999999999</v>
      </c>
      <c r="I155" s="19">
        <f t="shared" si="2"/>
        <v>248644.11</v>
      </c>
      <c r="J155" t="str">
        <f>VLOOKUP(C155,'REGION CLASSIFICATION'!$A$2:$B$67,2,FALSE)</f>
        <v>EU</v>
      </c>
    </row>
    <row r="156" spans="1:10" ht="15" x14ac:dyDescent="0.35">
      <c r="A156" s="13">
        <v>42188</v>
      </c>
      <c r="B156" s="2" t="s">
        <v>11</v>
      </c>
      <c r="C156" s="2" t="s">
        <v>33</v>
      </c>
      <c r="D156" s="16">
        <v>30</v>
      </c>
      <c r="E156" s="2" t="s">
        <v>9</v>
      </c>
      <c r="F156" s="2" t="s">
        <v>34</v>
      </c>
      <c r="G156" s="16">
        <v>462501.9</v>
      </c>
      <c r="H156" s="32">
        <f>IF(F156="USD",VLOOKUP(A156,'FOREX CONV'!$A$2:$F$871,2,FALSE),IF(F156="GBP",VLOOKUP(A156,'FOREX CONV'!$A$2:$F$871,3,FALSE),IF(F156="EUR",VLOOKUP(A156,'FOREX CONV'!$A$2:$F$871,4,FALSE),IF(F156="YEN",VLOOKUP(A156,'FOREX CONV'!$A$2:$F$871,5,FALSE),1))))</f>
        <v>1</v>
      </c>
      <c r="I156" s="19">
        <f t="shared" si="2"/>
        <v>462501.9</v>
      </c>
      <c r="J156" t="str">
        <f>VLOOKUP(C156,'REGION CLASSIFICATION'!$A$2:$B$67,2,FALSE)</f>
        <v>INDIA</v>
      </c>
    </row>
    <row r="157" spans="1:10" ht="15" x14ac:dyDescent="0.35">
      <c r="A157" s="13">
        <v>42242</v>
      </c>
      <c r="B157" s="2" t="s">
        <v>13</v>
      </c>
      <c r="C157" s="2" t="s">
        <v>43</v>
      </c>
      <c r="D157" s="16">
        <v>30</v>
      </c>
      <c r="E157" s="2" t="s">
        <v>9</v>
      </c>
      <c r="F157" s="2" t="s">
        <v>10</v>
      </c>
      <c r="G157" s="16">
        <v>4500</v>
      </c>
      <c r="H157" s="32">
        <f>IF(F157="USD",VLOOKUP(A157,'FOREX CONV'!$A$2:$F$871,2,FALSE),IF(F157="GBP",VLOOKUP(A157,'FOREX CONV'!$A$2:$F$871,3,FALSE),IF(F157="EUR",VLOOKUP(A157,'FOREX CONV'!$A$2:$F$871,4,FALSE),IF(F157="YEN",VLOOKUP(A157,'FOREX CONV'!$A$2:$F$871,5,FALSE),1))))</f>
        <v>66.161000000000001</v>
      </c>
      <c r="I157" s="19">
        <f t="shared" si="2"/>
        <v>297724.5</v>
      </c>
      <c r="J157" t="str">
        <f>VLOOKUP(C157,'REGION CLASSIFICATION'!$A$2:$B$67,2,FALSE)</f>
        <v>EU</v>
      </c>
    </row>
    <row r="158" spans="1:10" ht="15" x14ac:dyDescent="0.35">
      <c r="A158" s="13">
        <v>42251</v>
      </c>
      <c r="B158" s="2" t="s">
        <v>25</v>
      </c>
      <c r="C158" s="2" t="s">
        <v>26</v>
      </c>
      <c r="D158" s="16">
        <v>30</v>
      </c>
      <c r="E158" s="2" t="s">
        <v>9</v>
      </c>
      <c r="F158" s="2" t="s">
        <v>10</v>
      </c>
      <c r="G158" s="16">
        <v>3300</v>
      </c>
      <c r="H158" s="32">
        <f>IF(F158="USD",VLOOKUP(A158,'FOREX CONV'!$A$2:$F$871,2,FALSE),IF(F158="GBP",VLOOKUP(A158,'FOREX CONV'!$A$2:$F$871,3,FALSE),IF(F158="EUR",VLOOKUP(A158,'FOREX CONV'!$A$2:$F$871,4,FALSE),IF(F158="YEN",VLOOKUP(A158,'FOREX CONV'!$A$2:$F$871,5,FALSE),1))))</f>
        <v>62.256</v>
      </c>
      <c r="I158" s="19">
        <f t="shared" si="2"/>
        <v>205444.8</v>
      </c>
      <c r="J158" t="str">
        <f>VLOOKUP(C158,'REGION CLASSIFICATION'!$A$2:$B$67,2,FALSE)</f>
        <v>EU</v>
      </c>
    </row>
    <row r="159" spans="1:10" ht="15" x14ac:dyDescent="0.35">
      <c r="A159" s="13">
        <v>42312</v>
      </c>
      <c r="B159" s="2" t="s">
        <v>13</v>
      </c>
      <c r="C159" s="2" t="s">
        <v>41</v>
      </c>
      <c r="D159" s="16">
        <v>30</v>
      </c>
      <c r="E159" s="2" t="s">
        <v>9</v>
      </c>
      <c r="F159" s="2" t="s">
        <v>10</v>
      </c>
      <c r="G159" s="16">
        <v>5940</v>
      </c>
      <c r="H159" s="32">
        <f>IF(F159="USD",VLOOKUP(A159,'FOREX CONV'!$A$2:$F$871,2,FALSE),IF(F159="GBP",VLOOKUP(A159,'FOREX CONV'!$A$2:$F$871,3,FALSE),IF(F159="EUR",VLOOKUP(A159,'FOREX CONV'!$A$2:$F$871,4,FALSE),IF(F159="YEN",VLOOKUP(A159,'FOREX CONV'!$A$2:$F$871,5,FALSE),1))))</f>
        <v>62.744999999999997</v>
      </c>
      <c r="I159" s="19">
        <f t="shared" si="2"/>
        <v>372705.3</v>
      </c>
      <c r="J159" t="str">
        <f>VLOOKUP(C159,'REGION CLASSIFICATION'!$A$2:$B$67,2,FALSE)</f>
        <v>EU</v>
      </c>
    </row>
    <row r="160" spans="1:10" ht="15" x14ac:dyDescent="0.35">
      <c r="A160" s="13">
        <v>42452</v>
      </c>
      <c r="B160" s="2" t="s">
        <v>25</v>
      </c>
      <c r="C160" s="2" t="s">
        <v>35</v>
      </c>
      <c r="D160" s="16">
        <v>30</v>
      </c>
      <c r="E160" s="2" t="s">
        <v>9</v>
      </c>
      <c r="F160" s="2" t="s">
        <v>10</v>
      </c>
      <c r="G160" s="16">
        <v>4500</v>
      </c>
      <c r="H160" s="32">
        <f>IF(F160="USD",VLOOKUP(A160,'FOREX CONV'!$A$2:$F$871,2,FALSE),IF(F160="GBP",VLOOKUP(A160,'FOREX CONV'!$A$2:$F$871,3,FALSE),IF(F160="EUR",VLOOKUP(A160,'FOREX CONV'!$A$2:$F$871,4,FALSE),IF(F160="YEN",VLOOKUP(A160,'FOREX CONV'!$A$2:$F$871,5,FALSE),1))))</f>
        <v>66.864000000000004</v>
      </c>
      <c r="I160" s="19">
        <f t="shared" si="2"/>
        <v>300888</v>
      </c>
      <c r="J160" t="str">
        <f>VLOOKUP(C160,'REGION CLASSIFICATION'!$A$2:$B$67,2,FALSE)</f>
        <v>APAC</v>
      </c>
    </row>
    <row r="161" spans="1:10" ht="15" x14ac:dyDescent="0.35">
      <c r="A161" s="13">
        <v>42424</v>
      </c>
      <c r="B161" s="2" t="s">
        <v>13</v>
      </c>
      <c r="C161" s="2" t="s">
        <v>43</v>
      </c>
      <c r="D161" s="16">
        <v>30</v>
      </c>
      <c r="E161" s="2" t="s">
        <v>9</v>
      </c>
      <c r="F161" s="2" t="s">
        <v>10</v>
      </c>
      <c r="G161" s="16">
        <v>4500</v>
      </c>
      <c r="H161" s="32">
        <f>IF(F161="USD",VLOOKUP(A161,'FOREX CONV'!$A$2:$F$871,2,FALSE),IF(F161="GBP",VLOOKUP(A161,'FOREX CONV'!$A$2:$F$871,3,FALSE),IF(F161="EUR",VLOOKUP(A161,'FOREX CONV'!$A$2:$F$871,4,FALSE),IF(F161="YEN",VLOOKUP(A161,'FOREX CONV'!$A$2:$F$871,5,FALSE),1))))</f>
        <v>68.564999999999998</v>
      </c>
      <c r="I161" s="19">
        <f t="shared" si="2"/>
        <v>308542.5</v>
      </c>
      <c r="J161" t="str">
        <f>VLOOKUP(C161,'REGION CLASSIFICATION'!$A$2:$B$67,2,FALSE)</f>
        <v>EU</v>
      </c>
    </row>
    <row r="162" spans="1:10" ht="15" x14ac:dyDescent="0.35">
      <c r="A162" s="13">
        <v>42396</v>
      </c>
      <c r="B162" s="2" t="s">
        <v>13</v>
      </c>
      <c r="C162" s="2" t="s">
        <v>19</v>
      </c>
      <c r="D162" s="23">
        <v>30</v>
      </c>
      <c r="E162" s="2" t="s">
        <v>9</v>
      </c>
      <c r="F162" s="2" t="s">
        <v>10</v>
      </c>
      <c r="G162" s="23">
        <v>5700</v>
      </c>
      <c r="H162" s="32">
        <f>IF(F162="USD",VLOOKUP(A162,'FOREX CONV'!$A$2:$F$871,2,FALSE),IF(F162="GBP",VLOOKUP(A162,'FOREX CONV'!$A$2:$F$871,3,FALSE),IF(F162="EUR",VLOOKUP(A162,'FOREX CONV'!$A$2:$F$871,4,FALSE),IF(F162="YEN",VLOOKUP(A162,'FOREX CONV'!$A$2:$F$871,5,FALSE),1))))</f>
        <v>67.9803</v>
      </c>
      <c r="I162" s="19">
        <f t="shared" si="2"/>
        <v>387487.71</v>
      </c>
      <c r="J162" t="str">
        <f>VLOOKUP(C162,'REGION CLASSIFICATION'!$A$2:$B$67,2,FALSE)</f>
        <v>NORTH AMERICA</v>
      </c>
    </row>
    <row r="163" spans="1:10" ht="15" x14ac:dyDescent="0.35">
      <c r="A163" s="13">
        <v>42308</v>
      </c>
      <c r="B163" s="2" t="s">
        <v>13</v>
      </c>
      <c r="C163" s="2" t="s">
        <v>39</v>
      </c>
      <c r="D163" s="16">
        <v>30</v>
      </c>
      <c r="E163" s="2" t="s">
        <v>9</v>
      </c>
      <c r="F163" s="2" t="s">
        <v>10</v>
      </c>
      <c r="G163" s="16">
        <v>5100</v>
      </c>
      <c r="H163" s="32">
        <f>IF(F163="USD",VLOOKUP(A163,'FOREX CONV'!$A$2:$F$871,2,FALSE),IF(F163="GBP",VLOOKUP(A163,'FOREX CONV'!$A$2:$F$871,3,FALSE),IF(F163="EUR",VLOOKUP(A163,'FOREX CONV'!$A$2:$F$871,4,FALSE),IF(F163="YEN",VLOOKUP(A163,'FOREX CONV'!$A$2:$F$871,5,FALSE),1))))</f>
        <v>65.223100000000002</v>
      </c>
      <c r="I163" s="19">
        <f t="shared" si="2"/>
        <v>332637.81</v>
      </c>
      <c r="J163" t="str">
        <f>VLOOKUP(C163,'REGION CLASSIFICATION'!$A$2:$B$67,2,FALSE)</f>
        <v>APAC</v>
      </c>
    </row>
    <row r="164" spans="1:10" ht="15" x14ac:dyDescent="0.35">
      <c r="A164" s="13">
        <v>42415</v>
      </c>
      <c r="B164" s="2" t="s">
        <v>11</v>
      </c>
      <c r="C164" s="2" t="s">
        <v>28</v>
      </c>
      <c r="D164" s="16">
        <v>31</v>
      </c>
      <c r="E164" s="2" t="s">
        <v>9</v>
      </c>
      <c r="F164" s="2" t="s">
        <v>27</v>
      </c>
      <c r="G164" s="16">
        <v>6975</v>
      </c>
      <c r="H164" s="32">
        <f>IF(F164="USD",VLOOKUP(A164,'FOREX CONV'!$A$2:$F$871,2,FALSE),IF(F164="GBP",VLOOKUP(A164,'FOREX CONV'!$A$2:$F$871,3,FALSE),IF(F164="EUR",VLOOKUP(A164,'FOREX CONV'!$A$2:$F$871,4,FALSE),IF(F164="YEN",VLOOKUP(A164,'FOREX CONV'!$A$2:$F$871,5,FALSE),1))))</f>
        <v>76.508600000000001</v>
      </c>
      <c r="I164" s="19">
        <f t="shared" si="2"/>
        <v>533647.48499999999</v>
      </c>
      <c r="J164" t="str">
        <f>VLOOKUP(C164,'REGION CLASSIFICATION'!$A$2:$B$67,2,FALSE)</f>
        <v>EU</v>
      </c>
    </row>
    <row r="165" spans="1:10" ht="15" x14ac:dyDescent="0.35">
      <c r="A165" s="13">
        <v>42415</v>
      </c>
      <c r="B165" s="2" t="s">
        <v>11</v>
      </c>
      <c r="C165" s="2" t="s">
        <v>28</v>
      </c>
      <c r="D165" s="16">
        <v>31</v>
      </c>
      <c r="E165" s="2" t="s">
        <v>9</v>
      </c>
      <c r="F165" s="2" t="s">
        <v>27</v>
      </c>
      <c r="G165" s="16">
        <v>6975</v>
      </c>
      <c r="H165" s="32">
        <f>IF(F165="USD",VLOOKUP(A165,'FOREX CONV'!$A$2:$F$871,2,FALSE),IF(F165="GBP",VLOOKUP(A165,'FOREX CONV'!$A$2:$F$871,3,FALSE),IF(F165="EUR",VLOOKUP(A165,'FOREX CONV'!$A$2:$F$871,4,FALSE),IF(F165="YEN",VLOOKUP(A165,'FOREX CONV'!$A$2:$F$871,5,FALSE),1))))</f>
        <v>76.508600000000001</v>
      </c>
      <c r="I165" s="19">
        <f t="shared" si="2"/>
        <v>533647.48499999999</v>
      </c>
      <c r="J165" t="str">
        <f>VLOOKUP(C165,'REGION CLASSIFICATION'!$A$2:$B$67,2,FALSE)</f>
        <v>EU</v>
      </c>
    </row>
    <row r="166" spans="1:10" ht="15" x14ac:dyDescent="0.35">
      <c r="A166" s="13">
        <v>42415</v>
      </c>
      <c r="B166" s="2" t="s">
        <v>11</v>
      </c>
      <c r="C166" s="2" t="s">
        <v>28</v>
      </c>
      <c r="D166" s="16">
        <v>31</v>
      </c>
      <c r="E166" s="2" t="s">
        <v>9</v>
      </c>
      <c r="F166" s="2" t="s">
        <v>27</v>
      </c>
      <c r="G166" s="16">
        <v>6975</v>
      </c>
      <c r="H166" s="32">
        <f>IF(F166="USD",VLOOKUP(A166,'FOREX CONV'!$A$2:$F$871,2,FALSE),IF(F166="GBP",VLOOKUP(A166,'FOREX CONV'!$A$2:$F$871,3,FALSE),IF(F166="EUR",VLOOKUP(A166,'FOREX CONV'!$A$2:$F$871,4,FALSE),IF(F166="YEN",VLOOKUP(A166,'FOREX CONV'!$A$2:$F$871,5,FALSE),1))))</f>
        <v>76.508600000000001</v>
      </c>
      <c r="I166" s="19">
        <f t="shared" si="2"/>
        <v>533647.48499999999</v>
      </c>
      <c r="J166" t="str">
        <f>VLOOKUP(C166,'REGION CLASSIFICATION'!$A$2:$B$67,2,FALSE)</f>
        <v>EU</v>
      </c>
    </row>
    <row r="167" spans="1:10" ht="15" x14ac:dyDescent="0.35">
      <c r="A167" s="13">
        <v>42207</v>
      </c>
      <c r="B167" s="2" t="s">
        <v>25</v>
      </c>
      <c r="C167" s="2" t="s">
        <v>29</v>
      </c>
      <c r="D167" s="16">
        <v>32</v>
      </c>
      <c r="E167" s="2" t="s">
        <v>9</v>
      </c>
      <c r="F167" s="2" t="s">
        <v>10</v>
      </c>
      <c r="G167" s="16">
        <v>3680</v>
      </c>
      <c r="H167" s="32">
        <f>IF(F167="USD",VLOOKUP(A167,'FOREX CONV'!$A$2:$F$871,2,FALSE),IF(F167="GBP",VLOOKUP(A167,'FOREX CONV'!$A$2:$F$871,3,FALSE),IF(F167="EUR",VLOOKUP(A167,'FOREX CONV'!$A$2:$F$871,4,FALSE),IF(F167="YEN",VLOOKUP(A167,'FOREX CONV'!$A$2:$F$871,5,FALSE),1))))</f>
        <v>63.528300000000002</v>
      </c>
      <c r="I167" s="19">
        <f t="shared" si="2"/>
        <v>233784.144</v>
      </c>
      <c r="J167" t="str">
        <f>VLOOKUP(C167,'REGION CLASSIFICATION'!$A$2:$B$67,2,FALSE)</f>
        <v>EU</v>
      </c>
    </row>
    <row r="168" spans="1:10" ht="15" x14ac:dyDescent="0.35">
      <c r="A168" s="13">
        <v>42124</v>
      </c>
      <c r="B168" s="2" t="s">
        <v>25</v>
      </c>
      <c r="C168" s="2" t="s">
        <v>65</v>
      </c>
      <c r="D168" s="16">
        <v>35</v>
      </c>
      <c r="E168" s="2" t="s">
        <v>9</v>
      </c>
      <c r="F168" s="2" t="s">
        <v>10</v>
      </c>
      <c r="G168" s="16">
        <v>8750</v>
      </c>
      <c r="H168" s="32">
        <f>IF(F168="USD",VLOOKUP(A168,'FOREX CONV'!$A$2:$F$871,2,FALSE),IF(F168="GBP",VLOOKUP(A168,'FOREX CONV'!$A$2:$F$871,3,FALSE),IF(F168="EUR",VLOOKUP(A168,'FOREX CONV'!$A$2:$F$871,4,FALSE),IF(F168="YEN",VLOOKUP(A168,'FOREX CONV'!$A$2:$F$871,5,FALSE),1))))</f>
        <v>63.578000000000003</v>
      </c>
      <c r="I168" s="19">
        <f t="shared" si="2"/>
        <v>556307.5</v>
      </c>
      <c r="J168" t="str">
        <f>VLOOKUP(C168,'REGION CLASSIFICATION'!$A$2:$B$67,2,FALSE)</f>
        <v>NORTH AMERICA</v>
      </c>
    </row>
    <row r="169" spans="1:10" ht="15" x14ac:dyDescent="0.35">
      <c r="A169" s="13">
        <v>42154</v>
      </c>
      <c r="B169" s="2" t="s">
        <v>11</v>
      </c>
      <c r="C169" s="2" t="s">
        <v>30</v>
      </c>
      <c r="D169" s="16">
        <v>35</v>
      </c>
      <c r="E169" s="2" t="s">
        <v>9</v>
      </c>
      <c r="F169" s="2" t="s">
        <v>10</v>
      </c>
      <c r="G169" s="16">
        <v>9975</v>
      </c>
      <c r="H169" s="32">
        <f>IF(F169="USD",VLOOKUP(A169,'FOREX CONV'!$A$2:$F$871,2,FALSE),IF(F169="GBP",VLOOKUP(A169,'FOREX CONV'!$A$2:$F$871,3,FALSE),IF(F169="EUR",VLOOKUP(A169,'FOREX CONV'!$A$2:$F$871,4,FALSE),IF(F169="YEN",VLOOKUP(A169,'FOREX CONV'!$A$2:$F$871,5,FALSE),1))))</f>
        <v>63.761499999999998</v>
      </c>
      <c r="I169" s="19">
        <f t="shared" si="2"/>
        <v>636020.96250000002</v>
      </c>
      <c r="J169" t="str">
        <f>VLOOKUP(C169,'REGION CLASSIFICATION'!$A$2:$B$67,2,FALSE)</f>
        <v>LATAM</v>
      </c>
    </row>
    <row r="170" spans="1:10" ht="15" x14ac:dyDescent="0.35">
      <c r="A170" s="13">
        <v>42212</v>
      </c>
      <c r="B170" s="2" t="s">
        <v>15</v>
      </c>
      <c r="C170" s="2" t="s">
        <v>33</v>
      </c>
      <c r="D170" s="16">
        <v>35</v>
      </c>
      <c r="E170" s="2" t="s">
        <v>9</v>
      </c>
      <c r="F170" s="2" t="s">
        <v>34</v>
      </c>
      <c r="G170" s="16">
        <v>121012</v>
      </c>
      <c r="H170" s="32">
        <f>IF(F170="USD",VLOOKUP(A170,'FOREX CONV'!$A$2:$F$871,2,FALSE),IF(F170="GBP",VLOOKUP(A170,'FOREX CONV'!$A$2:$F$871,3,FALSE),IF(F170="EUR",VLOOKUP(A170,'FOREX CONV'!$A$2:$F$871,4,FALSE),IF(F170="YEN",VLOOKUP(A170,'FOREX CONV'!$A$2:$F$871,5,FALSE),1))))</f>
        <v>1</v>
      </c>
      <c r="I170" s="19">
        <f t="shared" si="2"/>
        <v>121012</v>
      </c>
      <c r="J170" t="str">
        <f>VLOOKUP(C170,'REGION CLASSIFICATION'!$A$2:$B$67,2,FALSE)</f>
        <v>INDIA</v>
      </c>
    </row>
    <row r="171" spans="1:10" ht="15" x14ac:dyDescent="0.35">
      <c r="A171" s="13">
        <v>42317</v>
      </c>
      <c r="B171" s="2" t="s">
        <v>15</v>
      </c>
      <c r="C171" s="2" t="s">
        <v>33</v>
      </c>
      <c r="D171" s="16">
        <v>35</v>
      </c>
      <c r="E171" s="2" t="s">
        <v>9</v>
      </c>
      <c r="F171" s="2" t="s">
        <v>34</v>
      </c>
      <c r="G171" s="16">
        <v>121012</v>
      </c>
      <c r="H171" s="32">
        <f>IF(F171="USD",VLOOKUP(A171,'FOREX CONV'!$A$2:$F$871,2,FALSE),IF(F171="GBP",VLOOKUP(A171,'FOREX CONV'!$A$2:$F$871,3,FALSE),IF(F171="EUR",VLOOKUP(A171,'FOREX CONV'!$A$2:$F$871,4,FALSE),IF(F171="YEN",VLOOKUP(A171,'FOREX CONV'!$A$2:$F$871,5,FALSE),1))))</f>
        <v>1</v>
      </c>
      <c r="I171" s="19">
        <f t="shared" si="2"/>
        <v>121012</v>
      </c>
      <c r="J171" t="str">
        <f>VLOOKUP(C171,'REGION CLASSIFICATION'!$A$2:$B$67,2,FALSE)</f>
        <v>INDIA</v>
      </c>
    </row>
    <row r="172" spans="1:10" ht="15" x14ac:dyDescent="0.35">
      <c r="A172" s="13">
        <v>42151</v>
      </c>
      <c r="B172" s="2" t="s">
        <v>11</v>
      </c>
      <c r="C172" s="2" t="s">
        <v>51</v>
      </c>
      <c r="D172" s="16">
        <v>40</v>
      </c>
      <c r="E172" s="2" t="s">
        <v>9</v>
      </c>
      <c r="F172" s="2" t="s">
        <v>10</v>
      </c>
      <c r="G172" s="16">
        <v>14000</v>
      </c>
      <c r="H172" s="32">
        <f>IF(F172="USD",VLOOKUP(A172,'FOREX CONV'!$A$2:$F$871,2,FALSE),IF(F172="GBP",VLOOKUP(A172,'FOREX CONV'!$A$2:$F$871,3,FALSE),IF(F172="EUR",VLOOKUP(A172,'FOREX CONV'!$A$2:$F$871,4,FALSE),IF(F172="YEN",VLOOKUP(A172,'FOREX CONV'!$A$2:$F$871,5,FALSE),1))))</f>
        <v>63.947499999999998</v>
      </c>
      <c r="I172" s="19">
        <f t="shared" si="2"/>
        <v>895265</v>
      </c>
      <c r="J172" t="str">
        <f>VLOOKUP(C172,'REGION CLASSIFICATION'!$A$2:$B$67,2,FALSE)</f>
        <v>EU</v>
      </c>
    </row>
    <row r="173" spans="1:10" ht="15" x14ac:dyDescent="0.35">
      <c r="A173" s="13">
        <v>42155</v>
      </c>
      <c r="B173" s="2" t="s">
        <v>13</v>
      </c>
      <c r="C173" s="2" t="s">
        <v>33</v>
      </c>
      <c r="D173" s="16">
        <v>40</v>
      </c>
      <c r="E173" s="2" t="s">
        <v>9</v>
      </c>
      <c r="F173" s="2" t="s">
        <v>34</v>
      </c>
      <c r="G173" s="16">
        <v>417384</v>
      </c>
      <c r="H173" s="32">
        <f>IF(F173="USD",VLOOKUP(A173,'FOREX CONV'!$A$2:$F$871,2,FALSE),IF(F173="GBP",VLOOKUP(A173,'FOREX CONV'!$A$2:$F$871,3,FALSE),IF(F173="EUR",VLOOKUP(A173,'FOREX CONV'!$A$2:$F$871,4,FALSE),IF(F173="YEN",VLOOKUP(A173,'FOREX CONV'!$A$2:$F$871,5,FALSE),1))))</f>
        <v>1</v>
      </c>
      <c r="I173" s="19">
        <f t="shared" si="2"/>
        <v>417384</v>
      </c>
      <c r="J173" t="str">
        <f>VLOOKUP(C173,'REGION CLASSIFICATION'!$A$2:$B$67,2,FALSE)</f>
        <v>INDIA</v>
      </c>
    </row>
    <row r="174" spans="1:10" ht="15" x14ac:dyDescent="0.35">
      <c r="A174" s="13">
        <v>42216</v>
      </c>
      <c r="B174" s="2" t="s">
        <v>13</v>
      </c>
      <c r="C174" s="2" t="s">
        <v>33</v>
      </c>
      <c r="D174" s="16">
        <v>40</v>
      </c>
      <c r="E174" s="2" t="s">
        <v>9</v>
      </c>
      <c r="F174" s="2" t="s">
        <v>34</v>
      </c>
      <c r="G174" s="16">
        <v>494880</v>
      </c>
      <c r="H174" s="32">
        <f>IF(F174="USD",VLOOKUP(A174,'FOREX CONV'!$A$2:$F$871,2,FALSE),IF(F174="GBP",VLOOKUP(A174,'FOREX CONV'!$A$2:$F$871,3,FALSE),IF(F174="EUR",VLOOKUP(A174,'FOREX CONV'!$A$2:$F$871,4,FALSE),IF(F174="YEN",VLOOKUP(A174,'FOREX CONV'!$A$2:$F$871,5,FALSE),1))))</f>
        <v>1</v>
      </c>
      <c r="I174" s="19">
        <f t="shared" si="2"/>
        <v>494880</v>
      </c>
      <c r="J174" t="str">
        <f>VLOOKUP(C174,'REGION CLASSIFICATION'!$A$2:$B$67,2,FALSE)</f>
        <v>INDIA</v>
      </c>
    </row>
    <row r="175" spans="1:10" ht="15" x14ac:dyDescent="0.35">
      <c r="A175" s="13">
        <v>42216</v>
      </c>
      <c r="B175" s="2" t="s">
        <v>11</v>
      </c>
      <c r="C175" s="2" t="s">
        <v>51</v>
      </c>
      <c r="D175" s="16">
        <v>40</v>
      </c>
      <c r="E175" s="2" t="s">
        <v>9</v>
      </c>
      <c r="F175" s="2" t="s">
        <v>10</v>
      </c>
      <c r="G175" s="16">
        <v>14000</v>
      </c>
      <c r="H175" s="32">
        <f>IF(F175="USD",VLOOKUP(A175,'FOREX CONV'!$A$2:$F$871,2,FALSE),IF(F175="GBP",VLOOKUP(A175,'FOREX CONV'!$A$2:$F$871,3,FALSE),IF(F175="EUR",VLOOKUP(A175,'FOREX CONV'!$A$2:$F$871,4,FALSE),IF(F175="YEN",VLOOKUP(A175,'FOREX CONV'!$A$2:$F$871,5,FALSE),1))))</f>
        <v>64.005399999999995</v>
      </c>
      <c r="I175" s="19">
        <f t="shared" si="2"/>
        <v>896075.6</v>
      </c>
      <c r="J175" t="str">
        <f>VLOOKUP(C175,'REGION CLASSIFICATION'!$A$2:$B$67,2,FALSE)</f>
        <v>EU</v>
      </c>
    </row>
    <row r="176" spans="1:10" ht="15" x14ac:dyDescent="0.35">
      <c r="A176" s="13">
        <v>42268</v>
      </c>
      <c r="B176" s="2" t="s">
        <v>11</v>
      </c>
      <c r="C176" s="2" t="s">
        <v>64</v>
      </c>
      <c r="D176" s="16">
        <v>40</v>
      </c>
      <c r="E176" s="2" t="s">
        <v>9</v>
      </c>
      <c r="F176" s="2" t="s">
        <v>10</v>
      </c>
      <c r="G176" s="16">
        <v>17600</v>
      </c>
      <c r="H176" s="32">
        <f>IF(F176="USD",VLOOKUP(A176,'FOREX CONV'!$A$2:$F$871,2,FALSE),IF(F176="GBP",VLOOKUP(A176,'FOREX CONV'!$A$2:$F$871,3,FALSE),IF(F176="EUR",VLOOKUP(A176,'FOREX CONV'!$A$2:$F$871,4,FALSE),IF(F176="YEN",VLOOKUP(A176,'FOREX CONV'!$A$2:$F$871,5,FALSE),1))))</f>
        <v>65.753100000000003</v>
      </c>
      <c r="I176" s="19">
        <f t="shared" si="2"/>
        <v>1157254.56</v>
      </c>
      <c r="J176" t="str">
        <f>VLOOKUP(C176,'REGION CLASSIFICATION'!$A$2:$B$67,2,FALSE)</f>
        <v>EU</v>
      </c>
    </row>
    <row r="177" spans="1:10" ht="15" x14ac:dyDescent="0.35">
      <c r="A177" s="13">
        <v>42396</v>
      </c>
      <c r="B177" s="2" t="s">
        <v>13</v>
      </c>
      <c r="C177" s="2" t="s">
        <v>41</v>
      </c>
      <c r="D177" s="23">
        <v>40</v>
      </c>
      <c r="E177" s="2" t="s">
        <v>9</v>
      </c>
      <c r="F177" s="2" t="s">
        <v>10</v>
      </c>
      <c r="G177" s="23">
        <v>7920</v>
      </c>
      <c r="H177" s="32">
        <f>IF(F177="USD",VLOOKUP(A177,'FOREX CONV'!$A$2:$F$871,2,FALSE),IF(F177="GBP",VLOOKUP(A177,'FOREX CONV'!$A$2:$F$871,3,FALSE),IF(F177="EUR",VLOOKUP(A177,'FOREX CONV'!$A$2:$F$871,4,FALSE),IF(F177="YEN",VLOOKUP(A177,'FOREX CONV'!$A$2:$F$871,5,FALSE),1))))</f>
        <v>67.9803</v>
      </c>
      <c r="I177" s="19">
        <f t="shared" si="2"/>
        <v>538403.97600000002</v>
      </c>
      <c r="J177" t="str">
        <f>VLOOKUP(C177,'REGION CLASSIFICATION'!$A$2:$B$67,2,FALSE)</f>
        <v>EU</v>
      </c>
    </row>
    <row r="178" spans="1:10" ht="15" x14ac:dyDescent="0.35">
      <c r="A178" s="13">
        <v>42368</v>
      </c>
      <c r="B178" s="2" t="s">
        <v>13</v>
      </c>
      <c r="C178" s="2" t="s">
        <v>55</v>
      </c>
      <c r="D178" s="16">
        <v>40</v>
      </c>
      <c r="E178" s="2" t="s">
        <v>9</v>
      </c>
      <c r="F178" s="2" t="s">
        <v>10</v>
      </c>
      <c r="G178" s="16">
        <v>6400</v>
      </c>
      <c r="H178" s="32">
        <f>IF(F178="USD",VLOOKUP(A178,'FOREX CONV'!$A$2:$F$871,2,FALSE),IF(F178="GBP",VLOOKUP(A178,'FOREX CONV'!$A$2:$F$871,3,FALSE),IF(F178="EUR",VLOOKUP(A178,'FOREX CONV'!$A$2:$F$871,4,FALSE),IF(F178="YEN",VLOOKUP(A178,'FOREX CONV'!$A$2:$F$871,5,FALSE),1))))</f>
        <v>66.424300000000002</v>
      </c>
      <c r="I178" s="19">
        <f t="shared" si="2"/>
        <v>425115.52</v>
      </c>
      <c r="J178" t="str">
        <f>VLOOKUP(C178,'REGION CLASSIFICATION'!$A$2:$B$67,2,FALSE)</f>
        <v>EU</v>
      </c>
    </row>
    <row r="179" spans="1:10" ht="15" x14ac:dyDescent="0.35">
      <c r="A179" s="13">
        <v>42312</v>
      </c>
      <c r="B179" s="2" t="s">
        <v>13</v>
      </c>
      <c r="C179" s="2" t="s">
        <v>43</v>
      </c>
      <c r="D179" s="16">
        <v>45</v>
      </c>
      <c r="E179" s="2" t="s">
        <v>9</v>
      </c>
      <c r="F179" s="2" t="s">
        <v>10</v>
      </c>
      <c r="G179" s="16">
        <v>6750</v>
      </c>
      <c r="H179" s="32">
        <f>IF(F179="USD",VLOOKUP(A179,'FOREX CONV'!$A$2:$F$871,2,FALSE),IF(F179="GBP",VLOOKUP(A179,'FOREX CONV'!$A$2:$F$871,3,FALSE),IF(F179="EUR",VLOOKUP(A179,'FOREX CONV'!$A$2:$F$871,4,FALSE),IF(F179="YEN",VLOOKUP(A179,'FOREX CONV'!$A$2:$F$871,5,FALSE),1))))</f>
        <v>62.744999999999997</v>
      </c>
      <c r="I179" s="19">
        <f t="shared" si="2"/>
        <v>423528.75</v>
      </c>
      <c r="J179" t="str">
        <f>VLOOKUP(C179,'REGION CLASSIFICATION'!$A$2:$B$67,2,FALSE)</f>
        <v>EU</v>
      </c>
    </row>
    <row r="180" spans="1:10" ht="15" x14ac:dyDescent="0.35">
      <c r="A180" s="13">
        <v>42139</v>
      </c>
      <c r="B180" s="2" t="s">
        <v>11</v>
      </c>
      <c r="C180" s="2" t="s">
        <v>28</v>
      </c>
      <c r="D180" s="16">
        <v>48</v>
      </c>
      <c r="E180" s="2" t="s">
        <v>9</v>
      </c>
      <c r="F180" s="2" t="s">
        <v>27</v>
      </c>
      <c r="G180" s="16">
        <v>10800</v>
      </c>
      <c r="H180" s="32">
        <f>IF(F180="USD",VLOOKUP(A180,'FOREX CONV'!$A$2:$F$871,2,FALSE),IF(F180="GBP",VLOOKUP(A180,'FOREX CONV'!$A$2:$F$871,3,FALSE),IF(F180="EUR",VLOOKUP(A180,'FOREX CONV'!$A$2:$F$871,4,FALSE),IF(F180="YEN",VLOOKUP(A180,'FOREX CONV'!$A$2:$F$871,5,FALSE),1))))</f>
        <v>72.378100000000003</v>
      </c>
      <c r="I180" s="19">
        <f t="shared" si="2"/>
        <v>781683.48</v>
      </c>
      <c r="J180" t="str">
        <f>VLOOKUP(C180,'REGION CLASSIFICATION'!$A$2:$B$67,2,FALSE)</f>
        <v>EU</v>
      </c>
    </row>
    <row r="181" spans="1:10" ht="15" x14ac:dyDescent="0.35">
      <c r="A181" s="13">
        <v>42139</v>
      </c>
      <c r="B181" s="2" t="s">
        <v>11</v>
      </c>
      <c r="C181" s="2" t="s">
        <v>28</v>
      </c>
      <c r="D181" s="16">
        <v>48</v>
      </c>
      <c r="E181" s="2" t="s">
        <v>9</v>
      </c>
      <c r="F181" s="2" t="s">
        <v>27</v>
      </c>
      <c r="G181" s="16">
        <v>10800</v>
      </c>
      <c r="H181" s="32">
        <f>IF(F181="USD",VLOOKUP(A181,'FOREX CONV'!$A$2:$F$871,2,FALSE),IF(F181="GBP",VLOOKUP(A181,'FOREX CONV'!$A$2:$F$871,3,FALSE),IF(F181="EUR",VLOOKUP(A181,'FOREX CONV'!$A$2:$F$871,4,FALSE),IF(F181="YEN",VLOOKUP(A181,'FOREX CONV'!$A$2:$F$871,5,FALSE),1))))</f>
        <v>72.378100000000003</v>
      </c>
      <c r="I181" s="19">
        <f t="shared" si="2"/>
        <v>781683.48</v>
      </c>
      <c r="J181" t="str">
        <f>VLOOKUP(C181,'REGION CLASSIFICATION'!$A$2:$B$67,2,FALSE)</f>
        <v>EU</v>
      </c>
    </row>
    <row r="182" spans="1:10" ht="15" x14ac:dyDescent="0.35">
      <c r="A182" s="13">
        <v>42139</v>
      </c>
      <c r="B182" s="2" t="s">
        <v>11</v>
      </c>
      <c r="C182" s="2" t="s">
        <v>28</v>
      </c>
      <c r="D182" s="16">
        <v>48</v>
      </c>
      <c r="E182" s="2" t="s">
        <v>9</v>
      </c>
      <c r="F182" s="2" t="s">
        <v>27</v>
      </c>
      <c r="G182" s="16">
        <v>10800</v>
      </c>
      <c r="H182" s="32">
        <f>IF(F182="USD",VLOOKUP(A182,'FOREX CONV'!$A$2:$F$871,2,FALSE),IF(F182="GBP",VLOOKUP(A182,'FOREX CONV'!$A$2:$F$871,3,FALSE),IF(F182="EUR",VLOOKUP(A182,'FOREX CONV'!$A$2:$F$871,4,FALSE),IF(F182="YEN",VLOOKUP(A182,'FOREX CONV'!$A$2:$F$871,5,FALSE),1))))</f>
        <v>72.378100000000003</v>
      </c>
      <c r="I182" s="19">
        <f t="shared" si="2"/>
        <v>781683.48</v>
      </c>
      <c r="J182" t="str">
        <f>VLOOKUP(C182,'REGION CLASSIFICATION'!$A$2:$B$67,2,FALSE)</f>
        <v>EU</v>
      </c>
    </row>
    <row r="183" spans="1:10" ht="15" x14ac:dyDescent="0.35">
      <c r="A183" s="13">
        <v>42427</v>
      </c>
      <c r="B183" s="2" t="s">
        <v>11</v>
      </c>
      <c r="C183" s="2" t="s">
        <v>28</v>
      </c>
      <c r="D183" s="16">
        <v>48</v>
      </c>
      <c r="E183" s="2" t="s">
        <v>9</v>
      </c>
      <c r="F183" s="2" t="s">
        <v>27</v>
      </c>
      <c r="G183" s="16">
        <v>10800</v>
      </c>
      <c r="H183" s="32">
        <f>IF(F183="USD",VLOOKUP(A183,'FOREX CONV'!$A$2:$F$871,2,FALSE),IF(F183="GBP",VLOOKUP(A183,'FOREX CONV'!$A$2:$F$871,3,FALSE),IF(F183="EUR",VLOOKUP(A183,'FOREX CONV'!$A$2:$F$871,4,FALSE),IF(F183="YEN",VLOOKUP(A183,'FOREX CONV'!$A$2:$F$871,5,FALSE),1))))</f>
        <v>76.040400000000005</v>
      </c>
      <c r="I183" s="19">
        <f t="shared" si="2"/>
        <v>821236.32000000007</v>
      </c>
      <c r="J183" t="str">
        <f>VLOOKUP(C183,'REGION CLASSIFICATION'!$A$2:$B$67,2,FALSE)</f>
        <v>EU</v>
      </c>
    </row>
    <row r="184" spans="1:10" ht="15" x14ac:dyDescent="0.35">
      <c r="A184" s="13">
        <v>42366</v>
      </c>
      <c r="B184" s="2" t="s">
        <v>11</v>
      </c>
      <c r="C184" s="2" t="s">
        <v>28</v>
      </c>
      <c r="D184" s="16">
        <v>48</v>
      </c>
      <c r="E184" s="2" t="s">
        <v>9</v>
      </c>
      <c r="F184" s="2" t="s">
        <v>10</v>
      </c>
      <c r="G184" s="16">
        <v>26400</v>
      </c>
      <c r="H184" s="32">
        <f>IF(F184="USD",VLOOKUP(A184,'FOREX CONV'!$A$2:$F$871,2,FALSE),IF(F184="GBP",VLOOKUP(A184,'FOREX CONV'!$A$2:$F$871,3,FALSE),IF(F184="EUR",VLOOKUP(A184,'FOREX CONV'!$A$2:$F$871,4,FALSE),IF(F184="YEN",VLOOKUP(A184,'FOREX CONV'!$A$2:$F$871,5,FALSE),1))))</f>
        <v>66.138000000000005</v>
      </c>
      <c r="I184" s="19">
        <f t="shared" si="2"/>
        <v>1746043.2000000002</v>
      </c>
      <c r="J184" t="str">
        <f>VLOOKUP(C184,'REGION CLASSIFICATION'!$A$2:$B$67,2,FALSE)</f>
        <v>EU</v>
      </c>
    </row>
    <row r="185" spans="1:10" ht="15" x14ac:dyDescent="0.35">
      <c r="A185" s="13">
        <v>42123</v>
      </c>
      <c r="B185" s="2" t="s">
        <v>25</v>
      </c>
      <c r="C185" s="2" t="s">
        <v>29</v>
      </c>
      <c r="D185" s="16">
        <v>50</v>
      </c>
      <c r="E185" s="2" t="s">
        <v>9</v>
      </c>
      <c r="F185" s="2" t="s">
        <v>10</v>
      </c>
      <c r="G185" s="16">
        <v>23500</v>
      </c>
      <c r="H185" s="32">
        <f>IF(F185="USD",VLOOKUP(A185,'FOREX CONV'!$A$2:$F$871,2,FALSE),IF(F185="GBP",VLOOKUP(A185,'FOREX CONV'!$A$2:$F$871,3,FALSE),IF(F185="EUR",VLOOKUP(A185,'FOREX CONV'!$A$2:$F$871,4,FALSE),IF(F185="YEN",VLOOKUP(A185,'FOREX CONV'!$A$2:$F$871,5,FALSE),1))))</f>
        <v>63.202500000000001</v>
      </c>
      <c r="I185" s="19">
        <f t="shared" si="2"/>
        <v>1485258.75</v>
      </c>
      <c r="J185" t="str">
        <f>VLOOKUP(C185,'REGION CLASSIFICATION'!$A$2:$B$67,2,FALSE)</f>
        <v>EU</v>
      </c>
    </row>
    <row r="186" spans="1:10" ht="15" x14ac:dyDescent="0.35">
      <c r="A186" s="13">
        <v>42136</v>
      </c>
      <c r="B186" s="2" t="s">
        <v>7</v>
      </c>
      <c r="C186" s="2" t="s">
        <v>33</v>
      </c>
      <c r="D186" s="16">
        <v>50</v>
      </c>
      <c r="E186" s="2" t="s">
        <v>9</v>
      </c>
      <c r="F186" s="2" t="s">
        <v>34</v>
      </c>
      <c r="G186" s="16">
        <v>98470</v>
      </c>
      <c r="H186" s="32">
        <f>IF(F186="USD",VLOOKUP(A186,'FOREX CONV'!$A$2:$F$871,2,FALSE),IF(F186="GBP",VLOOKUP(A186,'FOREX CONV'!$A$2:$F$871,3,FALSE),IF(F186="EUR",VLOOKUP(A186,'FOREX CONV'!$A$2:$F$871,4,FALSE),IF(F186="YEN",VLOOKUP(A186,'FOREX CONV'!$A$2:$F$871,5,FALSE),1))))</f>
        <v>1</v>
      </c>
      <c r="I186" s="19">
        <f t="shared" si="2"/>
        <v>98470</v>
      </c>
      <c r="J186" t="str">
        <f>VLOOKUP(C186,'REGION CLASSIFICATION'!$A$2:$B$67,2,FALSE)</f>
        <v>INDIA</v>
      </c>
    </row>
    <row r="187" spans="1:10" ht="15" x14ac:dyDescent="0.35">
      <c r="A187" s="13">
        <v>42151</v>
      </c>
      <c r="B187" s="2" t="s">
        <v>15</v>
      </c>
      <c r="C187" s="2" t="s">
        <v>76</v>
      </c>
      <c r="D187" s="16">
        <v>50</v>
      </c>
      <c r="E187" s="2" t="s">
        <v>9</v>
      </c>
      <c r="F187" s="2" t="s">
        <v>10</v>
      </c>
      <c r="G187" s="16">
        <v>2500</v>
      </c>
      <c r="H187" s="32">
        <f>IF(F187="USD",VLOOKUP(A187,'FOREX CONV'!$A$2:$F$871,2,FALSE),IF(F187="GBP",VLOOKUP(A187,'FOREX CONV'!$A$2:$F$871,3,FALSE),IF(F187="EUR",VLOOKUP(A187,'FOREX CONV'!$A$2:$F$871,4,FALSE),IF(F187="YEN",VLOOKUP(A187,'FOREX CONV'!$A$2:$F$871,5,FALSE),1))))</f>
        <v>63.947499999999998</v>
      </c>
      <c r="I187" s="19">
        <f t="shared" si="2"/>
        <v>159868.75</v>
      </c>
      <c r="J187" t="str">
        <f>VLOOKUP(C187,'REGION CLASSIFICATION'!$A$2:$B$67,2,FALSE)</f>
        <v>APAC</v>
      </c>
    </row>
    <row r="188" spans="1:10" ht="15" x14ac:dyDescent="0.35">
      <c r="A188" s="13">
        <v>42185</v>
      </c>
      <c r="B188" s="2" t="s">
        <v>25</v>
      </c>
      <c r="C188" s="11" t="s">
        <v>29</v>
      </c>
      <c r="D188" s="22">
        <v>50</v>
      </c>
      <c r="E188" s="11" t="s">
        <v>9</v>
      </c>
      <c r="F188" s="11" t="s">
        <v>10</v>
      </c>
      <c r="G188" s="22">
        <v>23500</v>
      </c>
      <c r="H188" s="32">
        <f>IF(F188="USD",VLOOKUP(A188,'FOREX CONV'!$A$2:$F$871,2,FALSE),IF(F188="GBP",VLOOKUP(A188,'FOREX CONV'!$A$2:$F$871,3,FALSE),IF(F188="EUR",VLOOKUP(A188,'FOREX CONV'!$A$2:$F$871,4,FALSE),IF(F188="YEN",VLOOKUP(A188,'FOREX CONV'!$A$2:$F$871,5,FALSE),1))))</f>
        <v>63.754899999999999</v>
      </c>
      <c r="I188" s="19">
        <f t="shared" si="2"/>
        <v>1498240.15</v>
      </c>
      <c r="J188" t="str">
        <f>VLOOKUP(C188,'REGION CLASSIFICATION'!$A$2:$B$67,2,FALSE)</f>
        <v>EU</v>
      </c>
    </row>
    <row r="189" spans="1:10" ht="15" x14ac:dyDescent="0.35">
      <c r="A189" s="13">
        <v>42192</v>
      </c>
      <c r="B189" s="2" t="s">
        <v>7</v>
      </c>
      <c r="C189" s="2" t="s">
        <v>33</v>
      </c>
      <c r="D189" s="16">
        <v>50</v>
      </c>
      <c r="E189" s="2" t="s">
        <v>9</v>
      </c>
      <c r="F189" s="2" t="s">
        <v>34</v>
      </c>
      <c r="G189" s="16">
        <v>95625</v>
      </c>
      <c r="H189" s="32">
        <f>IF(F189="USD",VLOOKUP(A189,'FOREX CONV'!$A$2:$F$871,2,FALSE),IF(F189="GBP",VLOOKUP(A189,'FOREX CONV'!$A$2:$F$871,3,FALSE),IF(F189="EUR",VLOOKUP(A189,'FOREX CONV'!$A$2:$F$871,4,FALSE),IF(F189="YEN",VLOOKUP(A189,'FOREX CONV'!$A$2:$F$871,5,FALSE),1))))</f>
        <v>1</v>
      </c>
      <c r="I189" s="19">
        <f t="shared" si="2"/>
        <v>95625</v>
      </c>
      <c r="J189" t="str">
        <f>VLOOKUP(C189,'REGION CLASSIFICATION'!$A$2:$B$67,2,FALSE)</f>
        <v>INDIA</v>
      </c>
    </row>
    <row r="190" spans="1:10" ht="15" x14ac:dyDescent="0.35">
      <c r="A190" s="13">
        <v>42200</v>
      </c>
      <c r="B190" s="2" t="s">
        <v>7</v>
      </c>
      <c r="C190" s="2" t="s">
        <v>33</v>
      </c>
      <c r="D190" s="16">
        <v>50</v>
      </c>
      <c r="E190" s="2" t="s">
        <v>9</v>
      </c>
      <c r="F190" s="2" t="s">
        <v>34</v>
      </c>
      <c r="G190" s="16">
        <v>95281</v>
      </c>
      <c r="H190" s="32">
        <f>IF(F190="USD",VLOOKUP(A190,'FOREX CONV'!$A$2:$F$871,2,FALSE),IF(F190="GBP",VLOOKUP(A190,'FOREX CONV'!$A$2:$F$871,3,FALSE),IF(F190="EUR",VLOOKUP(A190,'FOREX CONV'!$A$2:$F$871,4,FALSE),IF(F190="YEN",VLOOKUP(A190,'FOREX CONV'!$A$2:$F$871,5,FALSE),1))))</f>
        <v>1</v>
      </c>
      <c r="I190" s="19">
        <f t="shared" si="2"/>
        <v>95281</v>
      </c>
      <c r="J190" t="str">
        <f>VLOOKUP(C190,'REGION CLASSIFICATION'!$A$2:$B$67,2,FALSE)</f>
        <v>INDIA</v>
      </c>
    </row>
    <row r="191" spans="1:10" ht="15" x14ac:dyDescent="0.35">
      <c r="A191" s="13">
        <v>42235</v>
      </c>
      <c r="B191" s="2" t="s">
        <v>7</v>
      </c>
      <c r="C191" s="2" t="s">
        <v>33</v>
      </c>
      <c r="D191" s="16">
        <v>50</v>
      </c>
      <c r="E191" s="2" t="s">
        <v>9</v>
      </c>
      <c r="F191" s="2" t="s">
        <v>34</v>
      </c>
      <c r="G191" s="16">
        <v>93781</v>
      </c>
      <c r="H191" s="32">
        <f>IF(F191="USD",VLOOKUP(A191,'FOREX CONV'!$A$2:$F$871,2,FALSE),IF(F191="GBP",VLOOKUP(A191,'FOREX CONV'!$A$2:$F$871,3,FALSE),IF(F191="EUR",VLOOKUP(A191,'FOREX CONV'!$A$2:$F$871,4,FALSE),IF(F191="YEN",VLOOKUP(A191,'FOREX CONV'!$A$2:$F$871,5,FALSE),1))))</f>
        <v>1</v>
      </c>
      <c r="I191" s="19">
        <f t="shared" si="2"/>
        <v>93781</v>
      </c>
      <c r="J191" t="str">
        <f>VLOOKUP(C191,'REGION CLASSIFICATION'!$A$2:$B$67,2,FALSE)</f>
        <v>INDIA</v>
      </c>
    </row>
    <row r="192" spans="1:10" ht="15" x14ac:dyDescent="0.35">
      <c r="A192" s="13">
        <v>42235</v>
      </c>
      <c r="B192" s="2" t="s">
        <v>7</v>
      </c>
      <c r="C192" s="2" t="s">
        <v>33</v>
      </c>
      <c r="D192" s="16">
        <v>50</v>
      </c>
      <c r="E192" s="2" t="s">
        <v>9</v>
      </c>
      <c r="F192" s="2" t="s">
        <v>34</v>
      </c>
      <c r="G192" s="16">
        <v>94250</v>
      </c>
      <c r="H192" s="32">
        <f>IF(F192="USD",VLOOKUP(A192,'FOREX CONV'!$A$2:$F$871,2,FALSE),IF(F192="GBP",VLOOKUP(A192,'FOREX CONV'!$A$2:$F$871,3,FALSE),IF(F192="EUR",VLOOKUP(A192,'FOREX CONV'!$A$2:$F$871,4,FALSE),IF(F192="YEN",VLOOKUP(A192,'FOREX CONV'!$A$2:$F$871,5,FALSE),1))))</f>
        <v>1</v>
      </c>
      <c r="I192" s="19">
        <f t="shared" si="2"/>
        <v>94250</v>
      </c>
      <c r="J192" t="str">
        <f>VLOOKUP(C192,'REGION CLASSIFICATION'!$A$2:$B$67,2,FALSE)</f>
        <v>INDIA</v>
      </c>
    </row>
    <row r="193" spans="1:10" ht="15" x14ac:dyDescent="0.35">
      <c r="A193" s="13">
        <v>42235</v>
      </c>
      <c r="B193" s="2" t="s">
        <v>7</v>
      </c>
      <c r="C193" s="2" t="s">
        <v>33</v>
      </c>
      <c r="D193" s="16">
        <v>50</v>
      </c>
      <c r="E193" s="2" t="s">
        <v>9</v>
      </c>
      <c r="F193" s="2" t="s">
        <v>34</v>
      </c>
      <c r="G193" s="16">
        <v>94250</v>
      </c>
      <c r="H193" s="32">
        <f>IF(F193="USD",VLOOKUP(A193,'FOREX CONV'!$A$2:$F$871,2,FALSE),IF(F193="GBP",VLOOKUP(A193,'FOREX CONV'!$A$2:$F$871,3,FALSE),IF(F193="EUR",VLOOKUP(A193,'FOREX CONV'!$A$2:$F$871,4,FALSE),IF(F193="YEN",VLOOKUP(A193,'FOREX CONV'!$A$2:$F$871,5,FALSE),1))))</f>
        <v>1</v>
      </c>
      <c r="I193" s="19">
        <f t="shared" si="2"/>
        <v>94250</v>
      </c>
      <c r="J193" t="str">
        <f>VLOOKUP(C193,'REGION CLASSIFICATION'!$A$2:$B$67,2,FALSE)</f>
        <v>INDIA</v>
      </c>
    </row>
    <row r="194" spans="1:10" ht="15" x14ac:dyDescent="0.35">
      <c r="A194" s="13">
        <v>42262</v>
      </c>
      <c r="B194" s="2" t="s">
        <v>7</v>
      </c>
      <c r="C194" s="2" t="s">
        <v>33</v>
      </c>
      <c r="D194" s="16">
        <v>50</v>
      </c>
      <c r="E194" s="2" t="s">
        <v>9</v>
      </c>
      <c r="F194" s="2" t="s">
        <v>34</v>
      </c>
      <c r="G194" s="16">
        <v>95125</v>
      </c>
      <c r="H194" s="32">
        <f>IF(F194="USD",VLOOKUP(A194,'FOREX CONV'!$A$2:$F$871,2,FALSE),IF(F194="GBP",VLOOKUP(A194,'FOREX CONV'!$A$2:$F$871,3,FALSE),IF(F194="EUR",VLOOKUP(A194,'FOREX CONV'!$A$2:$F$871,4,FALSE),IF(F194="YEN",VLOOKUP(A194,'FOREX CONV'!$A$2:$F$871,5,FALSE),1))))</f>
        <v>1</v>
      </c>
      <c r="I194" s="19">
        <f t="shared" si="2"/>
        <v>95125</v>
      </c>
      <c r="J194" t="str">
        <f>VLOOKUP(C194,'REGION CLASSIFICATION'!$A$2:$B$67,2,FALSE)</f>
        <v>INDIA</v>
      </c>
    </row>
    <row r="195" spans="1:10" ht="15" x14ac:dyDescent="0.35">
      <c r="A195" s="13">
        <v>42262</v>
      </c>
      <c r="B195" s="2" t="s">
        <v>7</v>
      </c>
      <c r="C195" s="2" t="s">
        <v>33</v>
      </c>
      <c r="D195" s="16">
        <v>50</v>
      </c>
      <c r="E195" s="2" t="s">
        <v>9</v>
      </c>
      <c r="F195" s="2" t="s">
        <v>34</v>
      </c>
      <c r="G195" s="16">
        <v>95125</v>
      </c>
      <c r="H195" s="32">
        <f>IF(F195="USD",VLOOKUP(A195,'FOREX CONV'!$A$2:$F$871,2,FALSE),IF(F195="GBP",VLOOKUP(A195,'FOREX CONV'!$A$2:$F$871,3,FALSE),IF(F195="EUR",VLOOKUP(A195,'FOREX CONV'!$A$2:$F$871,4,FALSE),IF(F195="YEN",VLOOKUP(A195,'FOREX CONV'!$A$2:$F$871,5,FALSE),1))))</f>
        <v>1</v>
      </c>
      <c r="I195" s="19">
        <f t="shared" ref="I195:I258" si="3">G195*H195</f>
        <v>95125</v>
      </c>
      <c r="J195" t="str">
        <f>VLOOKUP(C195,'REGION CLASSIFICATION'!$A$2:$B$67,2,FALSE)</f>
        <v>INDIA</v>
      </c>
    </row>
    <row r="196" spans="1:10" ht="15" x14ac:dyDescent="0.35">
      <c r="A196" s="13">
        <v>42408</v>
      </c>
      <c r="B196" s="2" t="s">
        <v>13</v>
      </c>
      <c r="C196" s="2" t="s">
        <v>44</v>
      </c>
      <c r="D196" s="16">
        <v>50</v>
      </c>
      <c r="E196" s="2" t="s">
        <v>9</v>
      </c>
      <c r="F196" s="2" t="s">
        <v>10</v>
      </c>
      <c r="G196" s="16">
        <v>9500</v>
      </c>
      <c r="H196" s="32">
        <f>IF(F196="USD",VLOOKUP(A196,'FOREX CONV'!$A$2:$F$871,2,FALSE),IF(F196="GBP",VLOOKUP(A196,'FOREX CONV'!$A$2:$F$871,3,FALSE),IF(F196="EUR",VLOOKUP(A196,'FOREX CONV'!$A$2:$F$871,4,FALSE),IF(F196="YEN",VLOOKUP(A196,'FOREX CONV'!$A$2:$F$871,5,FALSE),1))))</f>
        <v>67.702200000000005</v>
      </c>
      <c r="I196" s="19">
        <f t="shared" si="3"/>
        <v>643170.9</v>
      </c>
      <c r="J196" t="str">
        <f>VLOOKUP(C196,'REGION CLASSIFICATION'!$A$2:$B$67,2,FALSE)</f>
        <v>LATAM</v>
      </c>
    </row>
    <row r="197" spans="1:10" ht="15" x14ac:dyDescent="0.35">
      <c r="A197" s="13">
        <v>42409</v>
      </c>
      <c r="B197" s="2" t="s">
        <v>7</v>
      </c>
      <c r="C197" s="2" t="s">
        <v>33</v>
      </c>
      <c r="D197" s="16">
        <v>50</v>
      </c>
      <c r="E197" s="2" t="s">
        <v>9</v>
      </c>
      <c r="F197" s="2" t="s">
        <v>34</v>
      </c>
      <c r="G197" s="16">
        <v>95625</v>
      </c>
      <c r="H197" s="32">
        <f>IF(F197="USD",VLOOKUP(A197,'FOREX CONV'!$A$2:$F$871,2,FALSE),IF(F197="GBP",VLOOKUP(A197,'FOREX CONV'!$A$2:$F$871,3,FALSE),IF(F197="EUR",VLOOKUP(A197,'FOREX CONV'!$A$2:$F$871,4,FALSE),IF(F197="YEN",VLOOKUP(A197,'FOREX CONV'!$A$2:$F$871,5,FALSE),1))))</f>
        <v>1</v>
      </c>
      <c r="I197" s="19">
        <f t="shared" si="3"/>
        <v>95625</v>
      </c>
      <c r="J197" t="str">
        <f>VLOOKUP(C197,'REGION CLASSIFICATION'!$A$2:$B$67,2,FALSE)</f>
        <v>INDIA</v>
      </c>
    </row>
    <row r="198" spans="1:10" ht="15" x14ac:dyDescent="0.35">
      <c r="A198" s="13">
        <v>42361</v>
      </c>
      <c r="B198" s="2" t="s">
        <v>15</v>
      </c>
      <c r="C198" s="2" t="s">
        <v>38</v>
      </c>
      <c r="D198" s="16">
        <v>50</v>
      </c>
      <c r="E198" s="2" t="s">
        <v>9</v>
      </c>
      <c r="F198" s="2" t="s">
        <v>10</v>
      </c>
      <c r="G198" s="16">
        <v>2500</v>
      </c>
      <c r="H198" s="32">
        <f>IF(F198="USD",VLOOKUP(A198,'FOREX CONV'!$A$2:$F$871,2,FALSE),IF(F198="GBP",VLOOKUP(A198,'FOREX CONV'!$A$2:$F$871,3,FALSE),IF(F198="EUR",VLOOKUP(A198,'FOREX CONV'!$A$2:$F$871,4,FALSE),IF(F198="YEN",VLOOKUP(A198,'FOREX CONV'!$A$2:$F$871,5,FALSE),1))))</f>
        <v>66.201999999999998</v>
      </c>
      <c r="I198" s="19">
        <f t="shared" si="3"/>
        <v>165505</v>
      </c>
      <c r="J198" t="str">
        <f>VLOOKUP(C198,'REGION CLASSIFICATION'!$A$2:$B$67,2,FALSE)</f>
        <v>MENA</v>
      </c>
    </row>
    <row r="199" spans="1:10" ht="15" x14ac:dyDescent="0.35">
      <c r="A199" s="13">
        <v>42429</v>
      </c>
      <c r="B199" s="2" t="s">
        <v>25</v>
      </c>
      <c r="C199" s="2" t="s">
        <v>29</v>
      </c>
      <c r="D199" s="16">
        <v>50</v>
      </c>
      <c r="E199" s="2" t="s">
        <v>9</v>
      </c>
      <c r="F199" s="2" t="s">
        <v>10</v>
      </c>
      <c r="G199" s="16">
        <v>18000</v>
      </c>
      <c r="H199" s="32">
        <f>IF(F199="USD",VLOOKUP(A199,'FOREX CONV'!$A$2:$F$871,2,FALSE),IF(F199="GBP",VLOOKUP(A199,'FOREX CONV'!$A$2:$F$871,3,FALSE),IF(F199="EUR",VLOOKUP(A199,'FOREX CONV'!$A$2:$F$871,4,FALSE),IF(F199="YEN",VLOOKUP(A199,'FOREX CONV'!$A$2:$F$871,5,FALSE),1))))</f>
        <v>68.616</v>
      </c>
      <c r="I199" s="19">
        <f t="shared" si="3"/>
        <v>1235088</v>
      </c>
      <c r="J199" t="str">
        <f>VLOOKUP(C199,'REGION CLASSIFICATION'!$A$2:$B$67,2,FALSE)</f>
        <v>EU</v>
      </c>
    </row>
    <row r="200" spans="1:10" ht="15" x14ac:dyDescent="0.35">
      <c r="A200" s="13">
        <v>42368</v>
      </c>
      <c r="B200" s="2" t="s">
        <v>15</v>
      </c>
      <c r="C200" s="2" t="s">
        <v>62</v>
      </c>
      <c r="D200" s="16">
        <v>50</v>
      </c>
      <c r="E200" s="2" t="s">
        <v>9</v>
      </c>
      <c r="F200" s="2" t="s">
        <v>10</v>
      </c>
      <c r="G200" s="16">
        <v>2500</v>
      </c>
      <c r="H200" s="32">
        <f>IF(F200="USD",VLOOKUP(A200,'FOREX CONV'!$A$2:$F$871,2,FALSE),IF(F200="GBP",VLOOKUP(A200,'FOREX CONV'!$A$2:$F$871,3,FALSE),IF(F200="EUR",VLOOKUP(A200,'FOREX CONV'!$A$2:$F$871,4,FALSE),IF(F200="YEN",VLOOKUP(A200,'FOREX CONV'!$A$2:$F$871,5,FALSE),1))))</f>
        <v>66.424300000000002</v>
      </c>
      <c r="I200" s="19">
        <f t="shared" si="3"/>
        <v>166060.75</v>
      </c>
      <c r="J200" t="str">
        <f>VLOOKUP(C200,'REGION CLASSIFICATION'!$A$2:$B$67,2,FALSE)</f>
        <v>EU</v>
      </c>
    </row>
    <row r="201" spans="1:10" ht="15" x14ac:dyDescent="0.35">
      <c r="A201" s="13">
        <v>42460</v>
      </c>
      <c r="B201" s="2" t="s">
        <v>11</v>
      </c>
      <c r="C201" s="2" t="s">
        <v>47</v>
      </c>
      <c r="D201" s="16">
        <v>50</v>
      </c>
      <c r="E201" s="2" t="s">
        <v>9</v>
      </c>
      <c r="F201" s="2" t="s">
        <v>10</v>
      </c>
      <c r="G201" s="16">
        <v>21250</v>
      </c>
      <c r="H201" s="32">
        <f>IF(F201="USD",VLOOKUP(A201,'FOREX CONV'!$A$2:$F$871,2,FALSE),IF(F201="GBP",VLOOKUP(A201,'FOREX CONV'!$A$2:$F$871,3,FALSE),IF(F201="EUR",VLOOKUP(A201,'FOREX CONV'!$A$2:$F$871,4,FALSE),IF(F201="YEN",VLOOKUP(A201,'FOREX CONV'!$A$2:$F$871,5,FALSE),1))))</f>
        <v>66.332899999999995</v>
      </c>
      <c r="I201" s="19">
        <f t="shared" si="3"/>
        <v>1409574.125</v>
      </c>
      <c r="J201" t="str">
        <f>VLOOKUP(C201,'REGION CLASSIFICATION'!$A$2:$B$67,2,FALSE)</f>
        <v>INDIA</v>
      </c>
    </row>
    <row r="202" spans="1:10" ht="15" x14ac:dyDescent="0.35">
      <c r="A202" s="13">
        <v>42457</v>
      </c>
      <c r="B202" s="2" t="s">
        <v>13</v>
      </c>
      <c r="C202" s="2" t="s">
        <v>33</v>
      </c>
      <c r="D202" s="16">
        <v>53</v>
      </c>
      <c r="E202" s="2" t="s">
        <v>9</v>
      </c>
      <c r="F202" s="2" t="s">
        <v>34</v>
      </c>
      <c r="G202" s="16">
        <v>729810</v>
      </c>
      <c r="H202" s="32">
        <f>IF(F202="USD",VLOOKUP(A202,'FOREX CONV'!$A$2:$F$871,2,FALSE),IF(F202="GBP",VLOOKUP(A202,'FOREX CONV'!$A$2:$F$871,3,FALSE),IF(F202="EUR",VLOOKUP(A202,'FOREX CONV'!$A$2:$F$871,4,FALSE),IF(F202="YEN",VLOOKUP(A202,'FOREX CONV'!$A$2:$F$871,5,FALSE),1))))</f>
        <v>1</v>
      </c>
      <c r="I202" s="19">
        <f t="shared" si="3"/>
        <v>729810</v>
      </c>
      <c r="J202" t="str">
        <f>VLOOKUP(C202,'REGION CLASSIFICATION'!$A$2:$B$67,2,FALSE)</f>
        <v>INDIA</v>
      </c>
    </row>
    <row r="203" spans="1:10" ht="15" x14ac:dyDescent="0.35">
      <c r="A203" s="13">
        <v>42207</v>
      </c>
      <c r="B203" s="2" t="s">
        <v>25</v>
      </c>
      <c r="C203" s="2" t="s">
        <v>29</v>
      </c>
      <c r="D203" s="16">
        <v>60</v>
      </c>
      <c r="E203" s="2" t="s">
        <v>9</v>
      </c>
      <c r="F203" s="2" t="s">
        <v>10</v>
      </c>
      <c r="G203" s="16">
        <v>24000</v>
      </c>
      <c r="H203" s="32">
        <f>IF(F203="USD",VLOOKUP(A203,'FOREX CONV'!$A$2:$F$871,2,FALSE),IF(F203="GBP",VLOOKUP(A203,'FOREX CONV'!$A$2:$F$871,3,FALSE),IF(F203="EUR",VLOOKUP(A203,'FOREX CONV'!$A$2:$F$871,4,FALSE),IF(F203="YEN",VLOOKUP(A203,'FOREX CONV'!$A$2:$F$871,5,FALSE),1))))</f>
        <v>63.528300000000002</v>
      </c>
      <c r="I203" s="19">
        <f t="shared" si="3"/>
        <v>1524679.2</v>
      </c>
      <c r="J203" t="str">
        <f>VLOOKUP(C203,'REGION CLASSIFICATION'!$A$2:$B$67,2,FALSE)</f>
        <v>EU</v>
      </c>
    </row>
    <row r="204" spans="1:10" ht="15" x14ac:dyDescent="0.35">
      <c r="A204" s="13">
        <v>42213</v>
      </c>
      <c r="B204" s="2" t="s">
        <v>25</v>
      </c>
      <c r="C204" s="2" t="s">
        <v>29</v>
      </c>
      <c r="D204" s="16">
        <v>60</v>
      </c>
      <c r="E204" s="2" t="s">
        <v>9</v>
      </c>
      <c r="F204" s="2" t="s">
        <v>10</v>
      </c>
      <c r="G204" s="16">
        <v>24000</v>
      </c>
      <c r="H204" s="32">
        <f>IF(F204="USD",VLOOKUP(A204,'FOREX CONV'!$A$2:$F$871,2,FALSE),IF(F204="GBP",VLOOKUP(A204,'FOREX CONV'!$A$2:$F$871,3,FALSE),IF(F204="EUR",VLOOKUP(A204,'FOREX CONV'!$A$2:$F$871,4,FALSE),IF(F204="YEN",VLOOKUP(A204,'FOREX CONV'!$A$2:$F$871,5,FALSE),1))))</f>
        <v>64.027000000000001</v>
      </c>
      <c r="I204" s="19">
        <f t="shared" si="3"/>
        <v>1536648</v>
      </c>
      <c r="J204" t="str">
        <f>VLOOKUP(C204,'REGION CLASSIFICATION'!$A$2:$B$67,2,FALSE)</f>
        <v>EU</v>
      </c>
    </row>
    <row r="205" spans="1:10" ht="15" x14ac:dyDescent="0.35">
      <c r="A205" s="13">
        <v>42389</v>
      </c>
      <c r="B205" s="2" t="s">
        <v>25</v>
      </c>
      <c r="C205" s="2" t="s">
        <v>29</v>
      </c>
      <c r="D205" s="23">
        <v>60</v>
      </c>
      <c r="E205" s="2" t="s">
        <v>9</v>
      </c>
      <c r="F205" s="2" t="s">
        <v>10</v>
      </c>
      <c r="G205" s="23">
        <v>21600</v>
      </c>
      <c r="H205" s="32">
        <f>IF(F205="USD",VLOOKUP(A205,'FOREX CONV'!$A$2:$F$871,2,FALSE),IF(F205="GBP",VLOOKUP(A205,'FOREX CONV'!$A$2:$F$871,3,FALSE),IF(F205="EUR",VLOOKUP(A205,'FOREX CONV'!$A$2:$F$871,4,FALSE),IF(F205="YEN",VLOOKUP(A205,'FOREX CONV'!$A$2:$F$871,5,FALSE),1))))</f>
        <v>67.977400000000003</v>
      </c>
      <c r="I205" s="19">
        <f t="shared" si="3"/>
        <v>1468311.84</v>
      </c>
      <c r="J205" t="str">
        <f>VLOOKUP(C205,'REGION CLASSIFICATION'!$A$2:$B$67,2,FALSE)</f>
        <v>EU</v>
      </c>
    </row>
    <row r="206" spans="1:10" ht="15" x14ac:dyDescent="0.35">
      <c r="A206" s="13">
        <v>42429</v>
      </c>
      <c r="B206" s="2" t="s">
        <v>25</v>
      </c>
      <c r="C206" s="2" t="s">
        <v>33</v>
      </c>
      <c r="D206" s="16">
        <v>60</v>
      </c>
      <c r="E206" s="2" t="s">
        <v>9</v>
      </c>
      <c r="F206" s="2" t="s">
        <v>34</v>
      </c>
      <c r="G206" s="16">
        <v>1318275</v>
      </c>
      <c r="H206" s="32">
        <f>IF(F206="USD",VLOOKUP(A206,'FOREX CONV'!$A$2:$F$871,2,FALSE),IF(F206="GBP",VLOOKUP(A206,'FOREX CONV'!$A$2:$F$871,3,FALSE),IF(F206="EUR",VLOOKUP(A206,'FOREX CONV'!$A$2:$F$871,4,FALSE),IF(F206="YEN",VLOOKUP(A206,'FOREX CONV'!$A$2:$F$871,5,FALSE),1))))</f>
        <v>1</v>
      </c>
      <c r="I206" s="19">
        <f t="shared" si="3"/>
        <v>1318275</v>
      </c>
      <c r="J206" t="str">
        <f>VLOOKUP(C206,'REGION CLASSIFICATION'!$A$2:$B$67,2,FALSE)</f>
        <v>INDIA</v>
      </c>
    </row>
    <row r="207" spans="1:10" ht="15" x14ac:dyDescent="0.35">
      <c r="A207" s="13">
        <v>42170</v>
      </c>
      <c r="B207" s="2" t="s">
        <v>13</v>
      </c>
      <c r="C207" s="11" t="s">
        <v>33</v>
      </c>
      <c r="D207" s="22">
        <v>70</v>
      </c>
      <c r="E207" s="11" t="s">
        <v>9</v>
      </c>
      <c r="F207" s="11" t="s">
        <v>34</v>
      </c>
      <c r="G207" s="22">
        <v>481950</v>
      </c>
      <c r="H207" s="32">
        <f>IF(F207="USD",VLOOKUP(A207,'FOREX CONV'!$A$2:$F$871,2,FALSE),IF(F207="GBP",VLOOKUP(A207,'FOREX CONV'!$A$2:$F$871,3,FALSE),IF(F207="EUR",VLOOKUP(A207,'FOREX CONV'!$A$2:$F$871,4,FALSE),IF(F207="YEN",VLOOKUP(A207,'FOREX CONV'!$A$2:$F$871,5,FALSE),1))))</f>
        <v>1</v>
      </c>
      <c r="I207" s="19">
        <f t="shared" si="3"/>
        <v>481950</v>
      </c>
      <c r="J207" t="str">
        <f>VLOOKUP(C207,'REGION CLASSIFICATION'!$A$2:$B$67,2,FALSE)</f>
        <v>INDIA</v>
      </c>
    </row>
    <row r="208" spans="1:10" ht="15" x14ac:dyDescent="0.35">
      <c r="A208" s="13">
        <v>42177</v>
      </c>
      <c r="B208" s="2" t="s">
        <v>15</v>
      </c>
      <c r="C208" s="11" t="s">
        <v>33</v>
      </c>
      <c r="D208" s="22">
        <v>75</v>
      </c>
      <c r="E208" s="11" t="s">
        <v>9</v>
      </c>
      <c r="F208" s="11" t="s">
        <v>34</v>
      </c>
      <c r="G208" s="22">
        <v>276605</v>
      </c>
      <c r="H208" s="32">
        <f>IF(F208="USD",VLOOKUP(A208,'FOREX CONV'!$A$2:$F$871,2,FALSE),IF(F208="GBP",VLOOKUP(A208,'FOREX CONV'!$A$2:$F$871,3,FALSE),IF(F208="EUR",VLOOKUP(A208,'FOREX CONV'!$A$2:$F$871,4,FALSE),IF(F208="YEN",VLOOKUP(A208,'FOREX CONV'!$A$2:$F$871,5,FALSE),1))))</f>
        <v>1</v>
      </c>
      <c r="I208" s="19">
        <f t="shared" si="3"/>
        <v>276605</v>
      </c>
      <c r="J208" t="str">
        <f>VLOOKUP(C208,'REGION CLASSIFICATION'!$A$2:$B$67,2,FALSE)</f>
        <v>INDIA</v>
      </c>
    </row>
    <row r="209" spans="1:10" ht="15" x14ac:dyDescent="0.35">
      <c r="A209" s="13">
        <v>42262</v>
      </c>
      <c r="B209" s="2" t="s">
        <v>7</v>
      </c>
      <c r="C209" s="2" t="s">
        <v>35</v>
      </c>
      <c r="D209" s="16">
        <v>75</v>
      </c>
      <c r="E209" s="2" t="s">
        <v>9</v>
      </c>
      <c r="F209" s="2" t="s">
        <v>10</v>
      </c>
      <c r="G209" s="16">
        <v>3525</v>
      </c>
      <c r="H209" s="32">
        <f>IF(F209="USD",VLOOKUP(A209,'FOREX CONV'!$A$2:$F$871,2,FALSE),IF(F209="GBP",VLOOKUP(A209,'FOREX CONV'!$A$2:$F$871,3,FALSE),IF(F209="EUR",VLOOKUP(A209,'FOREX CONV'!$A$2:$F$871,4,FALSE),IF(F209="YEN",VLOOKUP(A209,'FOREX CONV'!$A$2:$F$871,5,FALSE),1))))</f>
        <v>66.438299999999998</v>
      </c>
      <c r="I209" s="19">
        <f t="shared" si="3"/>
        <v>234195.00750000001</v>
      </c>
      <c r="J209" t="str">
        <f>VLOOKUP(C209,'REGION CLASSIFICATION'!$A$2:$B$67,2,FALSE)</f>
        <v>APAC</v>
      </c>
    </row>
    <row r="210" spans="1:10" ht="15" x14ac:dyDescent="0.35">
      <c r="A210" s="13">
        <v>42416</v>
      </c>
      <c r="B210" s="2" t="s">
        <v>15</v>
      </c>
      <c r="C210" s="2" t="s">
        <v>33</v>
      </c>
      <c r="D210" s="16">
        <v>75</v>
      </c>
      <c r="E210" s="2" t="s">
        <v>9</v>
      </c>
      <c r="F210" s="2" t="s">
        <v>34</v>
      </c>
      <c r="G210" s="16">
        <v>284523</v>
      </c>
      <c r="H210" s="32">
        <f>IF(F210="USD",VLOOKUP(A210,'FOREX CONV'!$A$2:$F$871,2,FALSE),IF(F210="GBP",VLOOKUP(A210,'FOREX CONV'!$A$2:$F$871,3,FALSE),IF(F210="EUR",VLOOKUP(A210,'FOREX CONV'!$A$2:$F$871,4,FALSE),IF(F210="YEN",VLOOKUP(A210,'FOREX CONV'!$A$2:$F$871,5,FALSE),1))))</f>
        <v>1</v>
      </c>
      <c r="I210" s="19">
        <f t="shared" si="3"/>
        <v>284523</v>
      </c>
      <c r="J210" t="str">
        <f>VLOOKUP(C210,'REGION CLASSIFICATION'!$A$2:$B$67,2,FALSE)</f>
        <v>INDIA</v>
      </c>
    </row>
    <row r="211" spans="1:10" ht="15" x14ac:dyDescent="0.35">
      <c r="A211" s="13">
        <v>42398</v>
      </c>
      <c r="B211" s="2" t="s">
        <v>15</v>
      </c>
      <c r="C211" s="2" t="s">
        <v>33</v>
      </c>
      <c r="D211" s="23">
        <v>75</v>
      </c>
      <c r="E211" s="2" t="s">
        <v>9</v>
      </c>
      <c r="F211" s="2" t="s">
        <v>34</v>
      </c>
      <c r="G211" s="23">
        <v>243987</v>
      </c>
      <c r="H211" s="32">
        <f>IF(F211="USD",VLOOKUP(A211,'FOREX CONV'!$A$2:$F$871,2,FALSE),IF(F211="GBP",VLOOKUP(A211,'FOREX CONV'!$A$2:$F$871,3,FALSE),IF(F211="EUR",VLOOKUP(A211,'FOREX CONV'!$A$2:$F$871,4,FALSE),IF(F211="YEN",VLOOKUP(A211,'FOREX CONV'!$A$2:$F$871,5,FALSE),1))))</f>
        <v>1</v>
      </c>
      <c r="I211" s="19">
        <f t="shared" si="3"/>
        <v>243987</v>
      </c>
      <c r="J211" t="str">
        <f>VLOOKUP(C211,'REGION CLASSIFICATION'!$A$2:$B$67,2,FALSE)</f>
        <v>INDIA</v>
      </c>
    </row>
    <row r="212" spans="1:10" ht="15" x14ac:dyDescent="0.35">
      <c r="A212" s="13">
        <v>42308</v>
      </c>
      <c r="B212" s="2" t="s">
        <v>13</v>
      </c>
      <c r="C212" s="2" t="s">
        <v>33</v>
      </c>
      <c r="D212" s="16">
        <v>75</v>
      </c>
      <c r="E212" s="2" t="s">
        <v>9</v>
      </c>
      <c r="F212" s="2" t="s">
        <v>34</v>
      </c>
      <c r="G212" s="16">
        <v>860625</v>
      </c>
      <c r="H212" s="32">
        <f>IF(F212="USD",VLOOKUP(A212,'FOREX CONV'!$A$2:$F$871,2,FALSE),IF(F212="GBP",VLOOKUP(A212,'FOREX CONV'!$A$2:$F$871,3,FALSE),IF(F212="EUR",VLOOKUP(A212,'FOREX CONV'!$A$2:$F$871,4,FALSE),IF(F212="YEN",VLOOKUP(A212,'FOREX CONV'!$A$2:$F$871,5,FALSE),1))))</f>
        <v>1</v>
      </c>
      <c r="I212" s="19">
        <f t="shared" si="3"/>
        <v>860625</v>
      </c>
      <c r="J212" t="str">
        <f>VLOOKUP(C212,'REGION CLASSIFICATION'!$A$2:$B$67,2,FALSE)</f>
        <v>INDIA</v>
      </c>
    </row>
    <row r="213" spans="1:10" ht="15" x14ac:dyDescent="0.35">
      <c r="A213" s="13">
        <v>42114</v>
      </c>
      <c r="B213" s="2" t="s">
        <v>13</v>
      </c>
      <c r="C213" s="2" t="s">
        <v>55</v>
      </c>
      <c r="D213" s="16">
        <v>80</v>
      </c>
      <c r="E213" s="2" t="s">
        <v>9</v>
      </c>
      <c r="F213" s="2" t="s">
        <v>10</v>
      </c>
      <c r="G213" s="16">
        <v>12800</v>
      </c>
      <c r="H213" s="32">
        <f>IF(F213="USD",VLOOKUP(A213,'FOREX CONV'!$A$2:$F$871,2,FALSE),IF(F213="GBP",VLOOKUP(A213,'FOREX CONV'!$A$2:$F$871,3,FALSE),IF(F213="EUR",VLOOKUP(A213,'FOREX CONV'!$A$2:$F$871,4,FALSE),IF(F213="YEN",VLOOKUP(A213,'FOREX CONV'!$A$2:$F$871,5,FALSE),1))))</f>
        <v>62.563299999999998</v>
      </c>
      <c r="I213" s="19">
        <f t="shared" si="3"/>
        <v>800810.24</v>
      </c>
      <c r="J213" t="str">
        <f>VLOOKUP(C213,'REGION CLASSIFICATION'!$A$2:$B$67,2,FALSE)</f>
        <v>EU</v>
      </c>
    </row>
    <row r="214" spans="1:10" ht="15" x14ac:dyDescent="0.35">
      <c r="A214" s="13">
        <v>42405</v>
      </c>
      <c r="B214" s="2" t="s">
        <v>25</v>
      </c>
      <c r="C214" s="2" t="s">
        <v>33</v>
      </c>
      <c r="D214" s="16">
        <v>80</v>
      </c>
      <c r="E214" s="2" t="s">
        <v>9</v>
      </c>
      <c r="F214" s="2" t="s">
        <v>34</v>
      </c>
      <c r="G214" s="16">
        <v>1040000</v>
      </c>
      <c r="H214" s="32">
        <f>IF(F214="USD",VLOOKUP(A214,'FOREX CONV'!$A$2:$F$871,2,FALSE),IF(F214="GBP",VLOOKUP(A214,'FOREX CONV'!$A$2:$F$871,3,FALSE),IF(F214="EUR",VLOOKUP(A214,'FOREX CONV'!$A$2:$F$871,4,FALSE),IF(F214="YEN",VLOOKUP(A214,'FOREX CONV'!$A$2:$F$871,5,FALSE),1))))</f>
        <v>1</v>
      </c>
      <c r="I214" s="19">
        <f t="shared" si="3"/>
        <v>1040000</v>
      </c>
      <c r="J214" t="str">
        <f>VLOOKUP(C214,'REGION CLASSIFICATION'!$A$2:$B$67,2,FALSE)</f>
        <v>INDIA</v>
      </c>
    </row>
    <row r="215" spans="1:10" ht="15" x14ac:dyDescent="0.35">
      <c r="A215" s="13">
        <v>42369</v>
      </c>
      <c r="B215" s="2" t="s">
        <v>15</v>
      </c>
      <c r="C215" s="2" t="s">
        <v>38</v>
      </c>
      <c r="D215" s="16">
        <v>90</v>
      </c>
      <c r="E215" s="2" t="s">
        <v>9</v>
      </c>
      <c r="F215" s="2" t="s">
        <v>10</v>
      </c>
      <c r="G215" s="16">
        <v>4230</v>
      </c>
      <c r="H215" s="32">
        <f>IF(F215="USD",VLOOKUP(A215,'FOREX CONV'!$A$2:$F$871,2,FALSE),IF(F215="GBP",VLOOKUP(A215,'FOREX CONV'!$A$2:$F$871,3,FALSE),IF(F215="EUR",VLOOKUP(A215,'FOREX CONV'!$A$2:$F$871,4,FALSE),IF(F215="YEN",VLOOKUP(A215,'FOREX CONV'!$A$2:$F$871,5,FALSE),1))))</f>
        <v>66.325999999999993</v>
      </c>
      <c r="I215" s="19">
        <f t="shared" si="3"/>
        <v>280558.98</v>
      </c>
      <c r="J215" t="str">
        <f>VLOOKUP(C215,'REGION CLASSIFICATION'!$A$2:$B$67,2,FALSE)</f>
        <v>MENA</v>
      </c>
    </row>
    <row r="216" spans="1:10" ht="15" x14ac:dyDescent="0.35">
      <c r="A216" s="13">
        <v>42111</v>
      </c>
      <c r="B216" s="2" t="s">
        <v>13</v>
      </c>
      <c r="C216" s="2" t="s">
        <v>33</v>
      </c>
      <c r="D216" s="16">
        <v>100</v>
      </c>
      <c r="E216" s="2" t="s">
        <v>9</v>
      </c>
      <c r="F216" s="2" t="s">
        <v>34</v>
      </c>
      <c r="G216" s="16">
        <v>1147500</v>
      </c>
      <c r="H216" s="32">
        <f>IF(F216="USD",VLOOKUP(A216,'FOREX CONV'!$A$2:$F$871,2,FALSE),IF(F216="GBP",VLOOKUP(A216,'FOREX CONV'!$A$2:$F$871,3,FALSE),IF(F216="EUR",VLOOKUP(A216,'FOREX CONV'!$A$2:$F$871,4,FALSE),IF(F216="YEN",VLOOKUP(A216,'FOREX CONV'!$A$2:$F$871,5,FALSE),1))))</f>
        <v>1</v>
      </c>
      <c r="I216" s="19">
        <f t="shared" si="3"/>
        <v>1147500</v>
      </c>
      <c r="J216" t="str">
        <f>VLOOKUP(C216,'REGION CLASSIFICATION'!$A$2:$B$67,2,FALSE)</f>
        <v>INDIA</v>
      </c>
    </row>
    <row r="217" spans="1:10" ht="15" x14ac:dyDescent="0.35">
      <c r="A217" s="13">
        <v>42124</v>
      </c>
      <c r="B217" s="2" t="s">
        <v>13</v>
      </c>
      <c r="C217" s="2" t="s">
        <v>80</v>
      </c>
      <c r="D217" s="16">
        <v>100</v>
      </c>
      <c r="E217" s="2" t="s">
        <v>9</v>
      </c>
      <c r="F217" s="2" t="s">
        <v>10</v>
      </c>
      <c r="G217" s="16">
        <v>18000</v>
      </c>
      <c r="H217" s="32">
        <f>IF(F217="USD",VLOOKUP(A217,'FOREX CONV'!$A$2:$F$871,2,FALSE),IF(F217="GBP",VLOOKUP(A217,'FOREX CONV'!$A$2:$F$871,3,FALSE),IF(F217="EUR",VLOOKUP(A217,'FOREX CONV'!$A$2:$F$871,4,FALSE),IF(F217="YEN",VLOOKUP(A217,'FOREX CONV'!$A$2:$F$871,5,FALSE),1))))</f>
        <v>63.578000000000003</v>
      </c>
      <c r="I217" s="19">
        <f t="shared" si="3"/>
        <v>1144404</v>
      </c>
      <c r="J217" t="str">
        <f>VLOOKUP(C217,'REGION CLASSIFICATION'!$A$2:$B$67,2,FALSE)</f>
        <v>EU</v>
      </c>
    </row>
    <row r="218" spans="1:10" ht="15" x14ac:dyDescent="0.35">
      <c r="A218" s="13">
        <v>42124</v>
      </c>
      <c r="B218" s="2" t="s">
        <v>13</v>
      </c>
      <c r="C218" s="2" t="s">
        <v>33</v>
      </c>
      <c r="D218" s="16">
        <v>100</v>
      </c>
      <c r="E218" s="2" t="s">
        <v>9</v>
      </c>
      <c r="F218" s="2" t="s">
        <v>34</v>
      </c>
      <c r="G218" s="16">
        <v>1147500</v>
      </c>
      <c r="H218" s="32">
        <f>IF(F218="USD",VLOOKUP(A218,'FOREX CONV'!$A$2:$F$871,2,FALSE),IF(F218="GBP",VLOOKUP(A218,'FOREX CONV'!$A$2:$F$871,3,FALSE),IF(F218="EUR",VLOOKUP(A218,'FOREX CONV'!$A$2:$F$871,4,FALSE),IF(F218="YEN",VLOOKUP(A218,'FOREX CONV'!$A$2:$F$871,5,FALSE),1))))</f>
        <v>1</v>
      </c>
      <c r="I218" s="19">
        <f t="shared" si="3"/>
        <v>1147500</v>
      </c>
      <c r="J218" t="str">
        <f>VLOOKUP(C218,'REGION CLASSIFICATION'!$A$2:$B$67,2,FALSE)</f>
        <v>INDIA</v>
      </c>
    </row>
    <row r="219" spans="1:10" ht="15" x14ac:dyDescent="0.35">
      <c r="A219" s="13">
        <v>42136</v>
      </c>
      <c r="B219" s="2" t="s">
        <v>7</v>
      </c>
      <c r="C219" s="2" t="s">
        <v>33</v>
      </c>
      <c r="D219" s="16">
        <v>100</v>
      </c>
      <c r="E219" s="2" t="s">
        <v>9</v>
      </c>
      <c r="F219" s="2" t="s">
        <v>34</v>
      </c>
      <c r="G219" s="16">
        <v>196939</v>
      </c>
      <c r="H219" s="32">
        <f>IF(F219="USD",VLOOKUP(A219,'FOREX CONV'!$A$2:$F$871,2,FALSE),IF(F219="GBP",VLOOKUP(A219,'FOREX CONV'!$A$2:$F$871,3,FALSE),IF(F219="EUR",VLOOKUP(A219,'FOREX CONV'!$A$2:$F$871,4,FALSE),IF(F219="YEN",VLOOKUP(A219,'FOREX CONV'!$A$2:$F$871,5,FALSE),1))))</f>
        <v>1</v>
      </c>
      <c r="I219" s="19">
        <f t="shared" si="3"/>
        <v>196939</v>
      </c>
      <c r="J219" t="str">
        <f>VLOOKUP(C219,'REGION CLASSIFICATION'!$A$2:$B$67,2,FALSE)</f>
        <v>INDIA</v>
      </c>
    </row>
    <row r="220" spans="1:10" ht="15" x14ac:dyDescent="0.35">
      <c r="A220" s="13">
        <v>42149</v>
      </c>
      <c r="B220" s="2" t="s">
        <v>7</v>
      </c>
      <c r="C220" s="2" t="s">
        <v>35</v>
      </c>
      <c r="D220" s="16">
        <v>100</v>
      </c>
      <c r="E220" s="2" t="s">
        <v>9</v>
      </c>
      <c r="F220" s="2" t="s">
        <v>10</v>
      </c>
      <c r="G220" s="16">
        <v>4700</v>
      </c>
      <c r="H220" s="32">
        <f>IF(F220="USD",VLOOKUP(A220,'FOREX CONV'!$A$2:$F$871,2,FALSE),IF(F220="GBP",VLOOKUP(A220,'FOREX CONV'!$A$2:$F$871,3,FALSE),IF(F220="EUR",VLOOKUP(A220,'FOREX CONV'!$A$2:$F$871,4,FALSE),IF(F220="YEN",VLOOKUP(A220,'FOREX CONV'!$A$2:$F$871,5,FALSE),1))))</f>
        <v>63.622799999999998</v>
      </c>
      <c r="I220" s="19">
        <f t="shared" si="3"/>
        <v>299027.15999999997</v>
      </c>
      <c r="J220" t="str">
        <f>VLOOKUP(C220,'REGION CLASSIFICATION'!$A$2:$B$67,2,FALSE)</f>
        <v>APAC</v>
      </c>
    </row>
    <row r="221" spans="1:10" ht="15" x14ac:dyDescent="0.35">
      <c r="A221" s="13">
        <v>42153</v>
      </c>
      <c r="B221" s="2" t="s">
        <v>25</v>
      </c>
      <c r="C221" s="2" t="s">
        <v>29</v>
      </c>
      <c r="D221" s="16">
        <v>100</v>
      </c>
      <c r="E221" s="2" t="s">
        <v>9</v>
      </c>
      <c r="F221" s="2" t="s">
        <v>10</v>
      </c>
      <c r="G221" s="16">
        <v>11500</v>
      </c>
      <c r="H221" s="32">
        <f>IF(F221="USD",VLOOKUP(A221,'FOREX CONV'!$A$2:$F$871,2,FALSE),IF(F221="GBP",VLOOKUP(A221,'FOREX CONV'!$A$2:$F$871,3,FALSE),IF(F221="EUR",VLOOKUP(A221,'FOREX CONV'!$A$2:$F$871,4,FALSE),IF(F221="YEN",VLOOKUP(A221,'FOREX CONV'!$A$2:$F$871,5,FALSE),1))))</f>
        <v>63.761499999999998</v>
      </c>
      <c r="I221" s="19">
        <f t="shared" si="3"/>
        <v>733257.25</v>
      </c>
      <c r="J221" t="str">
        <f>VLOOKUP(C221,'REGION CLASSIFICATION'!$A$2:$B$67,2,FALSE)</f>
        <v>EU</v>
      </c>
    </row>
    <row r="222" spans="1:10" ht="15" x14ac:dyDescent="0.35">
      <c r="A222" s="13">
        <v>42192</v>
      </c>
      <c r="B222" s="2" t="s">
        <v>7</v>
      </c>
      <c r="C222" s="2" t="s">
        <v>33</v>
      </c>
      <c r="D222" s="16">
        <v>100</v>
      </c>
      <c r="E222" s="2" t="s">
        <v>9</v>
      </c>
      <c r="F222" s="2" t="s">
        <v>34</v>
      </c>
      <c r="G222" s="16">
        <v>190250</v>
      </c>
      <c r="H222" s="32">
        <f>IF(F222="USD",VLOOKUP(A222,'FOREX CONV'!$A$2:$F$871,2,FALSE),IF(F222="GBP",VLOOKUP(A222,'FOREX CONV'!$A$2:$F$871,3,FALSE),IF(F222="EUR",VLOOKUP(A222,'FOREX CONV'!$A$2:$F$871,4,FALSE),IF(F222="YEN",VLOOKUP(A222,'FOREX CONV'!$A$2:$F$871,5,FALSE),1))))</f>
        <v>1</v>
      </c>
      <c r="I222" s="19">
        <f t="shared" si="3"/>
        <v>190250</v>
      </c>
      <c r="J222" t="str">
        <f>VLOOKUP(C222,'REGION CLASSIFICATION'!$A$2:$B$67,2,FALSE)</f>
        <v>INDIA</v>
      </c>
    </row>
    <row r="223" spans="1:10" ht="15" x14ac:dyDescent="0.35">
      <c r="A223" s="13">
        <v>42192</v>
      </c>
      <c r="B223" s="2" t="s">
        <v>7</v>
      </c>
      <c r="C223" s="2" t="s">
        <v>33</v>
      </c>
      <c r="D223" s="16">
        <v>100</v>
      </c>
      <c r="E223" s="2" t="s">
        <v>9</v>
      </c>
      <c r="F223" s="2" t="s">
        <v>34</v>
      </c>
      <c r="G223" s="16">
        <v>191562</v>
      </c>
      <c r="H223" s="32">
        <f>IF(F223="USD",VLOOKUP(A223,'FOREX CONV'!$A$2:$F$871,2,FALSE),IF(F223="GBP",VLOOKUP(A223,'FOREX CONV'!$A$2:$F$871,3,FALSE),IF(F223="EUR",VLOOKUP(A223,'FOREX CONV'!$A$2:$F$871,4,FALSE),IF(F223="YEN",VLOOKUP(A223,'FOREX CONV'!$A$2:$F$871,5,FALSE),1))))</f>
        <v>1</v>
      </c>
      <c r="I223" s="19">
        <f t="shared" si="3"/>
        <v>191562</v>
      </c>
      <c r="J223" t="str">
        <f>VLOOKUP(C223,'REGION CLASSIFICATION'!$A$2:$B$67,2,FALSE)</f>
        <v>INDIA</v>
      </c>
    </row>
    <row r="224" spans="1:10" ht="15" x14ac:dyDescent="0.35">
      <c r="A224" s="13">
        <v>42200</v>
      </c>
      <c r="B224" s="2" t="s">
        <v>7</v>
      </c>
      <c r="C224" s="2" t="s">
        <v>33</v>
      </c>
      <c r="D224" s="16">
        <v>100</v>
      </c>
      <c r="E224" s="2" t="s">
        <v>9</v>
      </c>
      <c r="F224" s="2" t="s">
        <v>34</v>
      </c>
      <c r="G224" s="16">
        <v>188562</v>
      </c>
      <c r="H224" s="32">
        <f>IF(F224="USD",VLOOKUP(A224,'FOREX CONV'!$A$2:$F$871,2,FALSE),IF(F224="GBP",VLOOKUP(A224,'FOREX CONV'!$A$2:$F$871,3,FALSE),IF(F224="EUR",VLOOKUP(A224,'FOREX CONV'!$A$2:$F$871,4,FALSE),IF(F224="YEN",VLOOKUP(A224,'FOREX CONV'!$A$2:$F$871,5,FALSE),1))))</f>
        <v>1</v>
      </c>
      <c r="I224" s="19">
        <f t="shared" si="3"/>
        <v>188562</v>
      </c>
      <c r="J224" t="str">
        <f>VLOOKUP(C224,'REGION CLASSIFICATION'!$A$2:$B$67,2,FALSE)</f>
        <v>INDIA</v>
      </c>
    </row>
    <row r="225" spans="1:10" ht="15" x14ac:dyDescent="0.35">
      <c r="A225" s="13">
        <v>42200</v>
      </c>
      <c r="B225" s="2" t="s">
        <v>7</v>
      </c>
      <c r="C225" s="2" t="s">
        <v>33</v>
      </c>
      <c r="D225" s="16">
        <v>100</v>
      </c>
      <c r="E225" s="2" t="s">
        <v>9</v>
      </c>
      <c r="F225" s="2" t="s">
        <v>34</v>
      </c>
      <c r="G225" s="16">
        <v>189062</v>
      </c>
      <c r="H225" s="32">
        <f>IF(F225="USD",VLOOKUP(A225,'FOREX CONV'!$A$2:$F$871,2,FALSE),IF(F225="GBP",VLOOKUP(A225,'FOREX CONV'!$A$2:$F$871,3,FALSE),IF(F225="EUR",VLOOKUP(A225,'FOREX CONV'!$A$2:$F$871,4,FALSE),IF(F225="YEN",VLOOKUP(A225,'FOREX CONV'!$A$2:$F$871,5,FALSE),1))))</f>
        <v>1</v>
      </c>
      <c r="I225" s="19">
        <f t="shared" si="3"/>
        <v>189062</v>
      </c>
      <c r="J225" t="str">
        <f>VLOOKUP(C225,'REGION CLASSIFICATION'!$A$2:$B$67,2,FALSE)</f>
        <v>INDIA</v>
      </c>
    </row>
    <row r="226" spans="1:10" ht="15" x14ac:dyDescent="0.35">
      <c r="A226" s="13">
        <v>42213</v>
      </c>
      <c r="B226" s="2" t="s">
        <v>15</v>
      </c>
      <c r="C226" s="2" t="s">
        <v>38</v>
      </c>
      <c r="D226" s="16">
        <v>100</v>
      </c>
      <c r="E226" s="2" t="s">
        <v>9</v>
      </c>
      <c r="F226" s="2" t="s">
        <v>10</v>
      </c>
      <c r="G226" s="16">
        <v>5000</v>
      </c>
      <c r="H226" s="32">
        <f>IF(F226="USD",VLOOKUP(A226,'FOREX CONV'!$A$2:$F$871,2,FALSE),IF(F226="GBP",VLOOKUP(A226,'FOREX CONV'!$A$2:$F$871,3,FALSE),IF(F226="EUR",VLOOKUP(A226,'FOREX CONV'!$A$2:$F$871,4,FALSE),IF(F226="YEN",VLOOKUP(A226,'FOREX CONV'!$A$2:$F$871,5,FALSE),1))))</f>
        <v>64.027000000000001</v>
      </c>
      <c r="I226" s="19">
        <f t="shared" si="3"/>
        <v>320135</v>
      </c>
      <c r="J226" t="str">
        <f>VLOOKUP(C226,'REGION CLASSIFICATION'!$A$2:$B$67,2,FALSE)</f>
        <v>MENA</v>
      </c>
    </row>
    <row r="227" spans="1:10" ht="15" x14ac:dyDescent="0.35">
      <c r="A227" s="13">
        <v>42242</v>
      </c>
      <c r="B227" s="2" t="s">
        <v>13</v>
      </c>
      <c r="C227" s="2" t="s">
        <v>55</v>
      </c>
      <c r="D227" s="16">
        <v>100</v>
      </c>
      <c r="E227" s="2" t="s">
        <v>9</v>
      </c>
      <c r="F227" s="2" t="s">
        <v>10</v>
      </c>
      <c r="G227" s="16">
        <v>16000</v>
      </c>
      <c r="H227" s="32">
        <f>IF(F227="USD",VLOOKUP(A227,'FOREX CONV'!$A$2:$F$871,2,FALSE),IF(F227="GBP",VLOOKUP(A227,'FOREX CONV'!$A$2:$F$871,3,FALSE),IF(F227="EUR",VLOOKUP(A227,'FOREX CONV'!$A$2:$F$871,4,FALSE),IF(F227="YEN",VLOOKUP(A227,'FOREX CONV'!$A$2:$F$871,5,FALSE),1))))</f>
        <v>66.161000000000001</v>
      </c>
      <c r="I227" s="19">
        <f t="shared" si="3"/>
        <v>1058576</v>
      </c>
      <c r="J227" t="str">
        <f>VLOOKUP(C227,'REGION CLASSIFICATION'!$A$2:$B$67,2,FALSE)</f>
        <v>EU</v>
      </c>
    </row>
    <row r="228" spans="1:10" ht="15" x14ac:dyDescent="0.35">
      <c r="A228" s="13">
        <v>42242</v>
      </c>
      <c r="B228" s="2" t="s">
        <v>13</v>
      </c>
      <c r="C228" s="2" t="s">
        <v>44</v>
      </c>
      <c r="D228" s="16">
        <v>100</v>
      </c>
      <c r="E228" s="2" t="s">
        <v>9</v>
      </c>
      <c r="F228" s="2" t="s">
        <v>10</v>
      </c>
      <c r="G228" s="16">
        <v>19000</v>
      </c>
      <c r="H228" s="32">
        <f>IF(F228="USD",VLOOKUP(A228,'FOREX CONV'!$A$2:$F$871,2,FALSE),IF(F228="GBP",VLOOKUP(A228,'FOREX CONV'!$A$2:$F$871,3,FALSE),IF(F228="EUR",VLOOKUP(A228,'FOREX CONV'!$A$2:$F$871,4,FALSE),IF(F228="YEN",VLOOKUP(A228,'FOREX CONV'!$A$2:$F$871,5,FALSE),1))))</f>
        <v>66.161000000000001</v>
      </c>
      <c r="I228" s="19">
        <f t="shared" si="3"/>
        <v>1257059</v>
      </c>
      <c r="J228" t="str">
        <f>VLOOKUP(C228,'REGION CLASSIFICATION'!$A$2:$B$67,2,FALSE)</f>
        <v>LATAM</v>
      </c>
    </row>
    <row r="229" spans="1:10" ht="15" x14ac:dyDescent="0.35">
      <c r="A229" s="13">
        <v>42247</v>
      </c>
      <c r="B229" s="2" t="s">
        <v>15</v>
      </c>
      <c r="C229" s="2" t="s">
        <v>33</v>
      </c>
      <c r="D229" s="16">
        <v>100</v>
      </c>
      <c r="E229" s="2" t="s">
        <v>9</v>
      </c>
      <c r="F229" s="2" t="s">
        <v>34</v>
      </c>
      <c r="G229" s="16">
        <v>319464</v>
      </c>
      <c r="H229" s="32">
        <f>IF(F229="USD",VLOOKUP(A229,'FOREX CONV'!$A$2:$F$871,2,FALSE),IF(F229="GBP",VLOOKUP(A229,'FOREX CONV'!$A$2:$F$871,3,FALSE),IF(F229="EUR",VLOOKUP(A229,'FOREX CONV'!$A$2:$F$871,4,FALSE),IF(F229="YEN",VLOOKUP(A229,'FOREX CONV'!$A$2:$F$871,5,FALSE),1))))</f>
        <v>1</v>
      </c>
      <c r="I229" s="19">
        <f t="shared" si="3"/>
        <v>319464</v>
      </c>
      <c r="J229" t="str">
        <f>VLOOKUP(C229,'REGION CLASSIFICATION'!$A$2:$B$67,2,FALSE)</f>
        <v>INDIA</v>
      </c>
    </row>
    <row r="230" spans="1:10" ht="15" x14ac:dyDescent="0.35">
      <c r="A230" s="13">
        <v>42265</v>
      </c>
      <c r="B230" s="2" t="s">
        <v>7</v>
      </c>
      <c r="C230" s="2" t="s">
        <v>33</v>
      </c>
      <c r="D230" s="16">
        <v>100</v>
      </c>
      <c r="E230" s="2" t="s">
        <v>9</v>
      </c>
      <c r="F230" s="2" t="s">
        <v>34</v>
      </c>
      <c r="G230" s="16">
        <v>187937</v>
      </c>
      <c r="H230" s="32">
        <f>IF(F230="USD",VLOOKUP(A230,'FOREX CONV'!$A$2:$F$871,2,FALSE),IF(F230="GBP",VLOOKUP(A230,'FOREX CONV'!$A$2:$F$871,3,FALSE),IF(F230="EUR",VLOOKUP(A230,'FOREX CONV'!$A$2:$F$871,4,FALSE),IF(F230="YEN",VLOOKUP(A230,'FOREX CONV'!$A$2:$F$871,5,FALSE),1))))</f>
        <v>1</v>
      </c>
      <c r="I230" s="19">
        <f t="shared" si="3"/>
        <v>187937</v>
      </c>
      <c r="J230" t="str">
        <f>VLOOKUP(C230,'REGION CLASSIFICATION'!$A$2:$B$67,2,FALSE)</f>
        <v>INDIA</v>
      </c>
    </row>
    <row r="231" spans="1:10" ht="15" x14ac:dyDescent="0.35">
      <c r="A231" s="13">
        <v>42269</v>
      </c>
      <c r="B231" s="2" t="s">
        <v>7</v>
      </c>
      <c r="C231" s="2" t="s">
        <v>33</v>
      </c>
      <c r="D231" s="16">
        <v>100</v>
      </c>
      <c r="E231" s="2" t="s">
        <v>9</v>
      </c>
      <c r="F231" s="2" t="s">
        <v>34</v>
      </c>
      <c r="G231" s="16">
        <v>245795</v>
      </c>
      <c r="H231" s="32">
        <f>IF(F231="USD",VLOOKUP(A231,'FOREX CONV'!$A$2:$F$871,2,FALSE),IF(F231="GBP",VLOOKUP(A231,'FOREX CONV'!$A$2:$F$871,3,FALSE),IF(F231="EUR",VLOOKUP(A231,'FOREX CONV'!$A$2:$F$871,4,FALSE),IF(F231="YEN",VLOOKUP(A231,'FOREX CONV'!$A$2:$F$871,5,FALSE),1))))</f>
        <v>1</v>
      </c>
      <c r="I231" s="19">
        <f t="shared" si="3"/>
        <v>245795</v>
      </c>
      <c r="J231" t="str">
        <f>VLOOKUP(C231,'REGION CLASSIFICATION'!$A$2:$B$67,2,FALSE)</f>
        <v>INDIA</v>
      </c>
    </row>
    <row r="232" spans="1:10" ht="15" x14ac:dyDescent="0.35">
      <c r="A232" s="13">
        <v>42277</v>
      </c>
      <c r="B232" s="2" t="s">
        <v>25</v>
      </c>
      <c r="C232" s="2" t="s">
        <v>52</v>
      </c>
      <c r="D232" s="16">
        <v>100</v>
      </c>
      <c r="E232" s="2" t="s">
        <v>9</v>
      </c>
      <c r="F232" s="2" t="s">
        <v>10</v>
      </c>
      <c r="G232" s="16">
        <v>10900</v>
      </c>
      <c r="H232" s="32">
        <f>IF(F232="USD",VLOOKUP(A232,'FOREX CONV'!$A$2:$F$871,2,FALSE),IF(F232="GBP",VLOOKUP(A232,'FOREX CONV'!$A$2:$F$871,3,FALSE),IF(F232="EUR",VLOOKUP(A232,'FOREX CONV'!$A$2:$F$871,4,FALSE),IF(F232="YEN",VLOOKUP(A232,'FOREX CONV'!$A$2:$F$871,5,FALSE),1))))</f>
        <v>65.741799999999998</v>
      </c>
      <c r="I232" s="19">
        <f t="shared" si="3"/>
        <v>716585.62</v>
      </c>
      <c r="J232" t="str">
        <f>VLOOKUP(C232,'REGION CLASSIFICATION'!$A$2:$B$67,2,FALSE)</f>
        <v>MENA</v>
      </c>
    </row>
    <row r="233" spans="1:10" ht="15" x14ac:dyDescent="0.35">
      <c r="A233" s="13">
        <v>42443</v>
      </c>
      <c r="B233" s="2" t="s">
        <v>25</v>
      </c>
      <c r="C233" s="2" t="s">
        <v>60</v>
      </c>
      <c r="D233" s="16">
        <v>100</v>
      </c>
      <c r="E233" s="2" t="s">
        <v>9</v>
      </c>
      <c r="F233" s="2" t="s">
        <v>10</v>
      </c>
      <c r="G233" s="16">
        <v>8500</v>
      </c>
      <c r="H233" s="32">
        <f>IF(F233="USD",VLOOKUP(A233,'FOREX CONV'!$A$2:$F$871,2,FALSE),IF(F233="GBP",VLOOKUP(A233,'FOREX CONV'!$A$2:$F$871,3,FALSE),IF(F233="EUR",VLOOKUP(A233,'FOREX CONV'!$A$2:$F$871,4,FALSE),IF(F233="YEN",VLOOKUP(A233,'FOREX CONV'!$A$2:$F$871,5,FALSE),1))))</f>
        <v>67.022999999999996</v>
      </c>
      <c r="I233" s="19">
        <f t="shared" si="3"/>
        <v>569695.5</v>
      </c>
      <c r="J233" t="str">
        <f>VLOOKUP(C233,'REGION CLASSIFICATION'!$A$2:$B$67,2,FALSE)</f>
        <v>APAC</v>
      </c>
    </row>
    <row r="234" spans="1:10" ht="15" x14ac:dyDescent="0.35">
      <c r="A234" s="13">
        <v>42355</v>
      </c>
      <c r="B234" s="2" t="s">
        <v>15</v>
      </c>
      <c r="C234" s="2" t="s">
        <v>64</v>
      </c>
      <c r="D234" s="16">
        <v>100</v>
      </c>
      <c r="E234" s="2" t="s">
        <v>9</v>
      </c>
      <c r="F234" s="2" t="s">
        <v>10</v>
      </c>
      <c r="G234" s="16">
        <v>6000</v>
      </c>
      <c r="H234" s="32">
        <f>IF(F234="USD",VLOOKUP(A234,'FOREX CONV'!$A$2:$F$871,2,FALSE),IF(F234="GBP",VLOOKUP(A234,'FOREX CONV'!$A$2:$F$871,3,FALSE),IF(F234="EUR",VLOOKUP(A234,'FOREX CONV'!$A$2:$F$871,4,FALSE),IF(F234="YEN",VLOOKUP(A234,'FOREX CONV'!$A$2:$F$871,5,FALSE),1))))</f>
        <v>66.648799999999994</v>
      </c>
      <c r="I234" s="19">
        <f t="shared" si="3"/>
        <v>399892.8</v>
      </c>
      <c r="J234" t="str">
        <f>VLOOKUP(C234,'REGION CLASSIFICATION'!$A$2:$B$67,2,FALSE)</f>
        <v>EU</v>
      </c>
    </row>
    <row r="235" spans="1:10" ht="15" x14ac:dyDescent="0.35">
      <c r="A235" s="13">
        <v>42297</v>
      </c>
      <c r="B235" s="2" t="s">
        <v>15</v>
      </c>
      <c r="C235" s="2" t="s">
        <v>33</v>
      </c>
      <c r="D235" s="16">
        <v>100</v>
      </c>
      <c r="E235" s="2" t="s">
        <v>9</v>
      </c>
      <c r="F235" s="2" t="s">
        <v>34</v>
      </c>
      <c r="G235" s="16">
        <v>319464</v>
      </c>
      <c r="H235" s="32">
        <f>IF(F235="USD",VLOOKUP(A235,'FOREX CONV'!$A$2:$F$871,2,FALSE),IF(F235="GBP",VLOOKUP(A235,'FOREX CONV'!$A$2:$F$871,3,FALSE),IF(F235="EUR",VLOOKUP(A235,'FOREX CONV'!$A$2:$F$871,4,FALSE),IF(F235="YEN",VLOOKUP(A235,'FOREX CONV'!$A$2:$F$871,5,FALSE),1))))</f>
        <v>1</v>
      </c>
      <c r="I235" s="19">
        <f t="shared" si="3"/>
        <v>319464</v>
      </c>
      <c r="J235" t="str">
        <f>VLOOKUP(C235,'REGION CLASSIFICATION'!$A$2:$B$67,2,FALSE)</f>
        <v>INDIA</v>
      </c>
    </row>
    <row r="236" spans="1:10" ht="15" x14ac:dyDescent="0.35">
      <c r="A236" s="13">
        <v>42390</v>
      </c>
      <c r="B236" s="2" t="s">
        <v>13</v>
      </c>
      <c r="C236" s="2" t="s">
        <v>33</v>
      </c>
      <c r="D236" s="23">
        <v>100</v>
      </c>
      <c r="E236" s="2" t="s">
        <v>9</v>
      </c>
      <c r="F236" s="2" t="s">
        <v>34</v>
      </c>
      <c r="G236" s="23">
        <v>1080384</v>
      </c>
      <c r="H236" s="32">
        <f>IF(F236="USD",VLOOKUP(A236,'FOREX CONV'!$A$2:$F$871,2,FALSE),IF(F236="GBP",VLOOKUP(A236,'FOREX CONV'!$A$2:$F$871,3,FALSE),IF(F236="EUR",VLOOKUP(A236,'FOREX CONV'!$A$2:$F$871,4,FALSE),IF(F236="YEN",VLOOKUP(A236,'FOREX CONV'!$A$2:$F$871,5,FALSE),1))))</f>
        <v>1</v>
      </c>
      <c r="I236" s="19">
        <f t="shared" si="3"/>
        <v>1080384</v>
      </c>
      <c r="J236" t="str">
        <f>VLOOKUP(C236,'REGION CLASSIFICATION'!$A$2:$B$67,2,FALSE)</f>
        <v>INDIA</v>
      </c>
    </row>
    <row r="237" spans="1:10" ht="15" x14ac:dyDescent="0.35">
      <c r="A237" s="13">
        <v>42422</v>
      </c>
      <c r="B237" s="2" t="s">
        <v>13</v>
      </c>
      <c r="C237" s="2" t="s">
        <v>56</v>
      </c>
      <c r="D237" s="16">
        <v>100</v>
      </c>
      <c r="E237" s="2" t="s">
        <v>9</v>
      </c>
      <c r="F237" s="2" t="s">
        <v>10</v>
      </c>
      <c r="G237" s="16">
        <v>16000</v>
      </c>
      <c r="H237" s="32">
        <f>IF(F237="USD",VLOOKUP(A237,'FOREX CONV'!$A$2:$F$871,2,FALSE),IF(F237="GBP",VLOOKUP(A237,'FOREX CONV'!$A$2:$F$871,3,FALSE),IF(F237="EUR",VLOOKUP(A237,'FOREX CONV'!$A$2:$F$871,4,FALSE),IF(F237="YEN",VLOOKUP(A237,'FOREX CONV'!$A$2:$F$871,5,FALSE),1))))</f>
        <v>68.551699999999997</v>
      </c>
      <c r="I237" s="19">
        <f t="shared" si="3"/>
        <v>1096827.2</v>
      </c>
      <c r="J237" t="str">
        <f>VLOOKUP(C237,'REGION CLASSIFICATION'!$A$2:$B$67,2,FALSE)</f>
        <v>MENA</v>
      </c>
    </row>
    <row r="238" spans="1:10" ht="15" x14ac:dyDescent="0.35">
      <c r="A238" s="13">
        <v>42451</v>
      </c>
      <c r="B238" s="2" t="s">
        <v>7</v>
      </c>
      <c r="C238" s="2" t="s">
        <v>35</v>
      </c>
      <c r="D238" s="16">
        <v>100</v>
      </c>
      <c r="E238" s="2" t="s">
        <v>9</v>
      </c>
      <c r="F238" s="2" t="s">
        <v>10</v>
      </c>
      <c r="G238" s="16">
        <v>4700</v>
      </c>
      <c r="H238" s="32">
        <f>IF(F238="USD",VLOOKUP(A238,'FOREX CONV'!$A$2:$F$871,2,FALSE),IF(F238="GBP",VLOOKUP(A238,'FOREX CONV'!$A$2:$F$871,3,FALSE),IF(F238="EUR",VLOOKUP(A238,'FOREX CONV'!$A$2:$F$871,4,FALSE),IF(F238="YEN",VLOOKUP(A238,'FOREX CONV'!$A$2:$F$871,5,FALSE),1))))</f>
        <v>66.5411</v>
      </c>
      <c r="I238" s="19">
        <f t="shared" si="3"/>
        <v>312743.17</v>
      </c>
      <c r="J238" t="str">
        <f>VLOOKUP(C238,'REGION CLASSIFICATION'!$A$2:$B$67,2,FALSE)</f>
        <v>APAC</v>
      </c>
    </row>
    <row r="239" spans="1:10" ht="15" x14ac:dyDescent="0.35">
      <c r="A239" s="13">
        <v>42457</v>
      </c>
      <c r="B239" s="2" t="s">
        <v>13</v>
      </c>
      <c r="C239" s="2" t="s">
        <v>33</v>
      </c>
      <c r="D239" s="16">
        <v>100</v>
      </c>
      <c r="E239" s="2" t="s">
        <v>9</v>
      </c>
      <c r="F239" s="2" t="s">
        <v>34</v>
      </c>
      <c r="G239" s="16">
        <v>1147500</v>
      </c>
      <c r="H239" s="32">
        <f>IF(F239="USD",VLOOKUP(A239,'FOREX CONV'!$A$2:$F$871,2,FALSE),IF(F239="GBP",VLOOKUP(A239,'FOREX CONV'!$A$2:$F$871,3,FALSE),IF(F239="EUR",VLOOKUP(A239,'FOREX CONV'!$A$2:$F$871,4,FALSE),IF(F239="YEN",VLOOKUP(A239,'FOREX CONV'!$A$2:$F$871,5,FALSE),1))))</f>
        <v>1</v>
      </c>
      <c r="I239" s="19">
        <f t="shared" si="3"/>
        <v>1147500</v>
      </c>
      <c r="J239" t="str">
        <f>VLOOKUP(C239,'REGION CLASSIFICATION'!$A$2:$B$67,2,FALSE)</f>
        <v>INDIA</v>
      </c>
    </row>
    <row r="240" spans="1:10" ht="15" x14ac:dyDescent="0.35">
      <c r="A240" s="13">
        <v>42429</v>
      </c>
      <c r="B240" s="2" t="s">
        <v>11</v>
      </c>
      <c r="C240" s="2" t="s">
        <v>66</v>
      </c>
      <c r="D240" s="16">
        <v>100</v>
      </c>
      <c r="E240" s="2" t="s">
        <v>9</v>
      </c>
      <c r="F240" s="2" t="s">
        <v>10</v>
      </c>
      <c r="G240" s="16">
        <v>35000</v>
      </c>
      <c r="H240" s="32">
        <f>IF(F240="USD",VLOOKUP(A240,'FOREX CONV'!$A$2:$F$871,2,FALSE),IF(F240="GBP",VLOOKUP(A240,'FOREX CONV'!$A$2:$F$871,3,FALSE),IF(F240="EUR",VLOOKUP(A240,'FOREX CONV'!$A$2:$F$871,4,FALSE),IF(F240="YEN",VLOOKUP(A240,'FOREX CONV'!$A$2:$F$871,5,FALSE),1))))</f>
        <v>68.616</v>
      </c>
      <c r="I240" s="19">
        <f t="shared" si="3"/>
        <v>2401560</v>
      </c>
      <c r="J240" t="str">
        <f>VLOOKUP(C240,'REGION CLASSIFICATION'!$A$2:$B$67,2,FALSE)</f>
        <v>MENA</v>
      </c>
    </row>
    <row r="241" spans="1:10" ht="15" x14ac:dyDescent="0.35">
      <c r="A241" s="13">
        <v>42459</v>
      </c>
      <c r="B241" s="2" t="s">
        <v>15</v>
      </c>
      <c r="C241" s="2" t="s">
        <v>26</v>
      </c>
      <c r="D241" s="16">
        <v>100</v>
      </c>
      <c r="E241" s="2" t="s">
        <v>9</v>
      </c>
      <c r="F241" s="2" t="s">
        <v>10</v>
      </c>
      <c r="G241" s="16">
        <v>6500</v>
      </c>
      <c r="H241" s="32">
        <f>IF(F241="USD",VLOOKUP(A241,'FOREX CONV'!$A$2:$F$871,2,FALSE),IF(F241="GBP",VLOOKUP(A241,'FOREX CONV'!$A$2:$F$871,3,FALSE),IF(F241="EUR",VLOOKUP(A241,'FOREX CONV'!$A$2:$F$871,4,FALSE),IF(F241="YEN",VLOOKUP(A241,'FOREX CONV'!$A$2:$F$871,5,FALSE),1))))</f>
        <v>66.410499999999999</v>
      </c>
      <c r="I241" s="19">
        <f t="shared" si="3"/>
        <v>431668.25</v>
      </c>
      <c r="J241" t="str">
        <f>VLOOKUP(C241,'REGION CLASSIFICATION'!$A$2:$B$67,2,FALSE)</f>
        <v>EU</v>
      </c>
    </row>
    <row r="242" spans="1:10" ht="15" x14ac:dyDescent="0.35">
      <c r="A242" s="13">
        <v>42369</v>
      </c>
      <c r="B242" s="2" t="s">
        <v>7</v>
      </c>
      <c r="C242" s="2" t="s">
        <v>35</v>
      </c>
      <c r="D242" s="16">
        <v>100</v>
      </c>
      <c r="E242" s="2" t="s">
        <v>9</v>
      </c>
      <c r="F242" s="2" t="s">
        <v>10</v>
      </c>
      <c r="G242" s="16">
        <v>4700</v>
      </c>
      <c r="H242" s="32">
        <f>IF(F242="USD",VLOOKUP(A242,'FOREX CONV'!$A$2:$F$871,2,FALSE),IF(F242="GBP",VLOOKUP(A242,'FOREX CONV'!$A$2:$F$871,3,FALSE),IF(F242="EUR",VLOOKUP(A242,'FOREX CONV'!$A$2:$F$871,4,FALSE),IF(F242="YEN",VLOOKUP(A242,'FOREX CONV'!$A$2:$F$871,5,FALSE),1))))</f>
        <v>66.325999999999993</v>
      </c>
      <c r="I242" s="19">
        <f t="shared" si="3"/>
        <v>311732.19999999995</v>
      </c>
      <c r="J242" t="str">
        <f>VLOOKUP(C242,'REGION CLASSIFICATION'!$A$2:$B$67,2,FALSE)</f>
        <v>APAC</v>
      </c>
    </row>
    <row r="243" spans="1:10" ht="15" x14ac:dyDescent="0.35">
      <c r="A243" s="13">
        <v>42178</v>
      </c>
      <c r="B243" s="2" t="s">
        <v>13</v>
      </c>
      <c r="C243" s="11" t="s">
        <v>33</v>
      </c>
      <c r="D243" s="22">
        <v>102</v>
      </c>
      <c r="E243" s="11" t="s">
        <v>9</v>
      </c>
      <c r="F243" s="11" t="s">
        <v>34</v>
      </c>
      <c r="G243" s="22">
        <v>702270</v>
      </c>
      <c r="H243" s="32">
        <f>IF(F243="USD",VLOOKUP(A243,'FOREX CONV'!$A$2:$F$871,2,FALSE),IF(F243="GBP",VLOOKUP(A243,'FOREX CONV'!$A$2:$F$871,3,FALSE),IF(F243="EUR",VLOOKUP(A243,'FOREX CONV'!$A$2:$F$871,4,FALSE),IF(F243="YEN",VLOOKUP(A243,'FOREX CONV'!$A$2:$F$871,5,FALSE),1))))</f>
        <v>1</v>
      </c>
      <c r="I243" s="19">
        <f t="shared" si="3"/>
        <v>702270</v>
      </c>
      <c r="J243" t="str">
        <f>VLOOKUP(C243,'REGION CLASSIFICATION'!$A$2:$B$67,2,FALSE)</f>
        <v>INDIA</v>
      </c>
    </row>
    <row r="244" spans="1:10" ht="15" x14ac:dyDescent="0.35">
      <c r="A244" s="13">
        <v>42242</v>
      </c>
      <c r="B244" s="2" t="s">
        <v>25</v>
      </c>
      <c r="C244" s="2" t="s">
        <v>33</v>
      </c>
      <c r="D244" s="16">
        <v>110</v>
      </c>
      <c r="E244" s="2" t="s">
        <v>9</v>
      </c>
      <c r="F244" s="2" t="s">
        <v>34</v>
      </c>
      <c r="G244" s="16">
        <v>2416838</v>
      </c>
      <c r="H244" s="32">
        <f>IF(F244="USD",VLOOKUP(A244,'FOREX CONV'!$A$2:$F$871,2,FALSE),IF(F244="GBP",VLOOKUP(A244,'FOREX CONV'!$A$2:$F$871,3,FALSE),IF(F244="EUR",VLOOKUP(A244,'FOREX CONV'!$A$2:$F$871,4,FALSE),IF(F244="YEN",VLOOKUP(A244,'FOREX CONV'!$A$2:$F$871,5,FALSE),1))))</f>
        <v>1</v>
      </c>
      <c r="I244" s="19">
        <f t="shared" si="3"/>
        <v>2416838</v>
      </c>
      <c r="J244" t="str">
        <f>VLOOKUP(C244,'REGION CLASSIFICATION'!$A$2:$B$67,2,FALSE)</f>
        <v>INDIA</v>
      </c>
    </row>
    <row r="245" spans="1:10" ht="15" x14ac:dyDescent="0.35">
      <c r="A245" s="13">
        <v>42149</v>
      </c>
      <c r="B245" s="2" t="s">
        <v>25</v>
      </c>
      <c r="C245" s="2" t="s">
        <v>32</v>
      </c>
      <c r="D245" s="16">
        <v>115</v>
      </c>
      <c r="E245" s="2" t="s">
        <v>9</v>
      </c>
      <c r="F245" s="2" t="s">
        <v>10</v>
      </c>
      <c r="G245" s="16">
        <v>10350</v>
      </c>
      <c r="H245" s="32">
        <f>IF(F245="USD",VLOOKUP(A245,'FOREX CONV'!$A$2:$F$871,2,FALSE),IF(F245="GBP",VLOOKUP(A245,'FOREX CONV'!$A$2:$F$871,3,FALSE),IF(F245="EUR",VLOOKUP(A245,'FOREX CONV'!$A$2:$F$871,4,FALSE),IF(F245="YEN",VLOOKUP(A245,'FOREX CONV'!$A$2:$F$871,5,FALSE),1))))</f>
        <v>63.622799999999998</v>
      </c>
      <c r="I245" s="19">
        <f t="shared" si="3"/>
        <v>658495.98</v>
      </c>
      <c r="J245" t="str">
        <f>VLOOKUP(C245,'REGION CLASSIFICATION'!$A$2:$B$67,2,FALSE)</f>
        <v>EU</v>
      </c>
    </row>
    <row r="246" spans="1:10" ht="15" x14ac:dyDescent="0.35">
      <c r="A246" s="13">
        <v>42251</v>
      </c>
      <c r="B246" s="2" t="s">
        <v>13</v>
      </c>
      <c r="C246" s="2" t="s">
        <v>56</v>
      </c>
      <c r="D246" s="16">
        <v>125</v>
      </c>
      <c r="E246" s="2" t="s">
        <v>9</v>
      </c>
      <c r="F246" s="2" t="s">
        <v>10</v>
      </c>
      <c r="G246" s="16">
        <v>20000</v>
      </c>
      <c r="H246" s="32">
        <f>IF(F246="USD",VLOOKUP(A246,'FOREX CONV'!$A$2:$F$871,2,FALSE),IF(F246="GBP",VLOOKUP(A246,'FOREX CONV'!$A$2:$F$871,3,FALSE),IF(F246="EUR",VLOOKUP(A246,'FOREX CONV'!$A$2:$F$871,4,FALSE),IF(F246="YEN",VLOOKUP(A246,'FOREX CONV'!$A$2:$F$871,5,FALSE),1))))</f>
        <v>62.256</v>
      </c>
      <c r="I246" s="19">
        <f t="shared" si="3"/>
        <v>1245120</v>
      </c>
      <c r="J246" t="str">
        <f>VLOOKUP(C246,'REGION CLASSIFICATION'!$A$2:$B$67,2,FALSE)</f>
        <v>MENA</v>
      </c>
    </row>
    <row r="247" spans="1:10" ht="15" x14ac:dyDescent="0.35">
      <c r="A247" s="13">
        <v>42341</v>
      </c>
      <c r="B247" s="2" t="s">
        <v>13</v>
      </c>
      <c r="C247" s="2" t="s">
        <v>56</v>
      </c>
      <c r="D247" s="16">
        <v>125</v>
      </c>
      <c r="E247" s="2" t="s">
        <v>9</v>
      </c>
      <c r="F247" s="2" t="s">
        <v>10</v>
      </c>
      <c r="G247" s="16">
        <v>20000</v>
      </c>
      <c r="H247" s="32">
        <f>IF(F247="USD",VLOOKUP(A247,'FOREX CONV'!$A$2:$F$871,2,FALSE),IF(F247="GBP",VLOOKUP(A247,'FOREX CONV'!$A$2:$F$871,3,FALSE),IF(F247="EUR",VLOOKUP(A247,'FOREX CONV'!$A$2:$F$871,4,FALSE),IF(F247="YEN",VLOOKUP(A247,'FOREX CONV'!$A$2:$F$871,5,FALSE),1))))</f>
        <v>62.566499999999998</v>
      </c>
      <c r="I247" s="19">
        <f t="shared" si="3"/>
        <v>1251330</v>
      </c>
      <c r="J247" t="str">
        <f>VLOOKUP(C247,'REGION CLASSIFICATION'!$A$2:$B$67,2,FALSE)</f>
        <v>MENA</v>
      </c>
    </row>
    <row r="248" spans="1:10" ht="15" x14ac:dyDescent="0.35">
      <c r="A248" s="13">
        <v>42398</v>
      </c>
      <c r="B248" s="2" t="s">
        <v>15</v>
      </c>
      <c r="C248" s="2" t="s">
        <v>33</v>
      </c>
      <c r="D248" s="23">
        <v>125</v>
      </c>
      <c r="E248" s="2" t="s">
        <v>9</v>
      </c>
      <c r="F248" s="2" t="s">
        <v>34</v>
      </c>
      <c r="G248" s="23">
        <v>406645</v>
      </c>
      <c r="H248" s="32">
        <f>IF(F248="USD",VLOOKUP(A248,'FOREX CONV'!$A$2:$F$871,2,FALSE),IF(F248="GBP",VLOOKUP(A248,'FOREX CONV'!$A$2:$F$871,3,FALSE),IF(F248="EUR",VLOOKUP(A248,'FOREX CONV'!$A$2:$F$871,4,FALSE),IF(F248="YEN",VLOOKUP(A248,'FOREX CONV'!$A$2:$F$871,5,FALSE),1))))</f>
        <v>1</v>
      </c>
      <c r="I248" s="19">
        <f t="shared" si="3"/>
        <v>406645</v>
      </c>
      <c r="J248" t="str">
        <f>VLOOKUP(C248,'REGION CLASSIFICATION'!$A$2:$B$67,2,FALSE)</f>
        <v>INDIA</v>
      </c>
    </row>
    <row r="249" spans="1:10" ht="15" x14ac:dyDescent="0.35">
      <c r="A249" s="13">
        <v>42213</v>
      </c>
      <c r="B249" s="2" t="s">
        <v>25</v>
      </c>
      <c r="C249" s="2" t="s">
        <v>29</v>
      </c>
      <c r="D249" s="16">
        <v>126</v>
      </c>
      <c r="E249" s="2" t="s">
        <v>9</v>
      </c>
      <c r="F249" s="2" t="s">
        <v>10</v>
      </c>
      <c r="G249" s="16">
        <v>13860</v>
      </c>
      <c r="H249" s="32">
        <f>IF(F249="USD",VLOOKUP(A249,'FOREX CONV'!$A$2:$F$871,2,FALSE),IF(F249="GBP",VLOOKUP(A249,'FOREX CONV'!$A$2:$F$871,3,FALSE),IF(F249="EUR",VLOOKUP(A249,'FOREX CONV'!$A$2:$F$871,4,FALSE),IF(F249="YEN",VLOOKUP(A249,'FOREX CONV'!$A$2:$F$871,5,FALSE),1))))</f>
        <v>64.027000000000001</v>
      </c>
      <c r="I249" s="19">
        <f t="shared" si="3"/>
        <v>887414.22</v>
      </c>
      <c r="J249" t="str">
        <f>VLOOKUP(C249,'REGION CLASSIFICATION'!$A$2:$B$67,2,FALSE)</f>
        <v>EU</v>
      </c>
    </row>
    <row r="250" spans="1:10" ht="15" x14ac:dyDescent="0.35">
      <c r="A250" s="13">
        <v>42458</v>
      </c>
      <c r="B250" s="2" t="s">
        <v>15</v>
      </c>
      <c r="C250" s="2" t="s">
        <v>33</v>
      </c>
      <c r="D250" s="16">
        <v>130</v>
      </c>
      <c r="E250" s="2" t="s">
        <v>9</v>
      </c>
      <c r="F250" s="2" t="s">
        <v>34</v>
      </c>
      <c r="G250" s="16">
        <v>422911</v>
      </c>
      <c r="H250" s="32">
        <f>IF(F250="USD",VLOOKUP(A250,'FOREX CONV'!$A$2:$F$871,2,FALSE),IF(F250="GBP",VLOOKUP(A250,'FOREX CONV'!$A$2:$F$871,3,FALSE),IF(F250="EUR",VLOOKUP(A250,'FOREX CONV'!$A$2:$F$871,4,FALSE),IF(F250="YEN",VLOOKUP(A250,'FOREX CONV'!$A$2:$F$871,5,FALSE),1))))</f>
        <v>1</v>
      </c>
      <c r="I250" s="19">
        <f t="shared" si="3"/>
        <v>422911</v>
      </c>
      <c r="J250" t="str">
        <f>VLOOKUP(C250,'REGION CLASSIFICATION'!$A$2:$B$67,2,FALSE)</f>
        <v>INDIA</v>
      </c>
    </row>
    <row r="251" spans="1:10" ht="15" x14ac:dyDescent="0.35">
      <c r="A251" s="13">
        <v>42427</v>
      </c>
      <c r="B251" s="2" t="s">
        <v>13</v>
      </c>
      <c r="C251" s="2" t="s">
        <v>33</v>
      </c>
      <c r="D251" s="16">
        <v>137</v>
      </c>
      <c r="E251" s="2" t="s">
        <v>9</v>
      </c>
      <c r="F251" s="2" t="s">
        <v>34</v>
      </c>
      <c r="G251" s="16">
        <v>1243686</v>
      </c>
      <c r="H251" s="32">
        <f>IF(F251="USD",VLOOKUP(A251,'FOREX CONV'!$A$2:$F$871,2,FALSE),IF(F251="GBP",VLOOKUP(A251,'FOREX CONV'!$A$2:$F$871,3,FALSE),IF(F251="EUR",VLOOKUP(A251,'FOREX CONV'!$A$2:$F$871,4,FALSE),IF(F251="YEN",VLOOKUP(A251,'FOREX CONV'!$A$2:$F$871,5,FALSE),1))))</f>
        <v>1</v>
      </c>
      <c r="I251" s="19">
        <f t="shared" si="3"/>
        <v>1243686</v>
      </c>
      <c r="J251" t="str">
        <f>VLOOKUP(C251,'REGION CLASSIFICATION'!$A$2:$B$67,2,FALSE)</f>
        <v>INDIA</v>
      </c>
    </row>
    <row r="252" spans="1:10" ht="15" x14ac:dyDescent="0.35">
      <c r="A252" s="13">
        <v>42124</v>
      </c>
      <c r="B252" s="2" t="s">
        <v>11</v>
      </c>
      <c r="C252" s="2" t="s">
        <v>30</v>
      </c>
      <c r="D252" s="16">
        <v>150</v>
      </c>
      <c r="E252" s="2" t="s">
        <v>9</v>
      </c>
      <c r="F252" s="2" t="s">
        <v>10</v>
      </c>
      <c r="G252" s="16">
        <v>42750</v>
      </c>
      <c r="H252" s="32">
        <f>IF(F252="USD",VLOOKUP(A252,'FOREX CONV'!$A$2:$F$871,2,FALSE),IF(F252="GBP",VLOOKUP(A252,'FOREX CONV'!$A$2:$F$871,3,FALSE),IF(F252="EUR",VLOOKUP(A252,'FOREX CONV'!$A$2:$F$871,4,FALSE),IF(F252="YEN",VLOOKUP(A252,'FOREX CONV'!$A$2:$F$871,5,FALSE),1))))</f>
        <v>63.578000000000003</v>
      </c>
      <c r="I252" s="19">
        <f t="shared" si="3"/>
        <v>2717959.5</v>
      </c>
      <c r="J252" t="str">
        <f>VLOOKUP(C252,'REGION CLASSIFICATION'!$A$2:$B$67,2,FALSE)</f>
        <v>LATAM</v>
      </c>
    </row>
    <row r="253" spans="1:10" ht="15" x14ac:dyDescent="0.35">
      <c r="A253" s="13">
        <v>42138</v>
      </c>
      <c r="B253" s="2" t="s">
        <v>25</v>
      </c>
      <c r="C253" s="2" t="s">
        <v>33</v>
      </c>
      <c r="D253" s="16">
        <v>150</v>
      </c>
      <c r="E253" s="2" t="s">
        <v>9</v>
      </c>
      <c r="F253" s="2" t="s">
        <v>34</v>
      </c>
      <c r="G253" s="16">
        <v>3295688</v>
      </c>
      <c r="H253" s="32">
        <f>IF(F253="USD",VLOOKUP(A253,'FOREX CONV'!$A$2:$F$871,2,FALSE),IF(F253="GBP",VLOOKUP(A253,'FOREX CONV'!$A$2:$F$871,3,FALSE),IF(F253="EUR",VLOOKUP(A253,'FOREX CONV'!$A$2:$F$871,4,FALSE),IF(F253="YEN",VLOOKUP(A253,'FOREX CONV'!$A$2:$F$871,5,FALSE),1))))</f>
        <v>1</v>
      </c>
      <c r="I253" s="19">
        <f t="shared" si="3"/>
        <v>3295688</v>
      </c>
      <c r="J253" t="str">
        <f>VLOOKUP(C253,'REGION CLASSIFICATION'!$A$2:$B$67,2,FALSE)</f>
        <v>INDIA</v>
      </c>
    </row>
    <row r="254" spans="1:10" ht="15" x14ac:dyDescent="0.35">
      <c r="A254" s="13">
        <v>42174</v>
      </c>
      <c r="B254" s="2" t="s">
        <v>7</v>
      </c>
      <c r="C254" s="11" t="s">
        <v>42</v>
      </c>
      <c r="D254" s="22">
        <v>150</v>
      </c>
      <c r="E254" s="11" t="s">
        <v>9</v>
      </c>
      <c r="F254" s="11" t="s">
        <v>10</v>
      </c>
      <c r="G254" s="22">
        <v>5400</v>
      </c>
      <c r="H254" s="32">
        <f>IF(F254="USD",VLOOKUP(A254,'FOREX CONV'!$A$2:$F$871,2,FALSE),IF(F254="GBP",VLOOKUP(A254,'FOREX CONV'!$A$2:$F$871,3,FALSE),IF(F254="EUR",VLOOKUP(A254,'FOREX CONV'!$A$2:$F$871,4,FALSE),IF(F254="YEN",VLOOKUP(A254,'FOREX CONV'!$A$2:$F$871,5,FALSE),1))))</f>
        <v>63.819499999999998</v>
      </c>
      <c r="I254" s="19">
        <f t="shared" si="3"/>
        <v>344625.3</v>
      </c>
      <c r="J254" t="str">
        <f>VLOOKUP(C254,'REGION CLASSIFICATION'!$A$2:$B$67,2,FALSE)</f>
        <v>APAC</v>
      </c>
    </row>
    <row r="255" spans="1:10" ht="15" x14ac:dyDescent="0.35">
      <c r="A255" s="13">
        <v>42244</v>
      </c>
      <c r="B255" s="2" t="s">
        <v>25</v>
      </c>
      <c r="C255" s="2" t="s">
        <v>29</v>
      </c>
      <c r="D255" s="16">
        <v>150</v>
      </c>
      <c r="E255" s="2" t="s">
        <v>9</v>
      </c>
      <c r="F255" s="2" t="s">
        <v>10</v>
      </c>
      <c r="G255" s="16">
        <v>16500</v>
      </c>
      <c r="H255" s="32">
        <f>IF(F255="USD",VLOOKUP(A255,'FOREX CONV'!$A$2:$F$871,2,FALSE),IF(F255="GBP",VLOOKUP(A255,'FOREX CONV'!$A$2:$F$871,3,FALSE),IF(F255="EUR",VLOOKUP(A255,'FOREX CONV'!$A$2:$F$871,4,FALSE),IF(F255="YEN",VLOOKUP(A255,'FOREX CONV'!$A$2:$F$871,5,FALSE),1))))</f>
        <v>66.080799999999996</v>
      </c>
      <c r="I255" s="19">
        <f t="shared" si="3"/>
        <v>1090333.2</v>
      </c>
      <c r="J255" t="str">
        <f>VLOOKUP(C255,'REGION CLASSIFICATION'!$A$2:$B$67,2,FALSE)</f>
        <v>EU</v>
      </c>
    </row>
    <row r="256" spans="1:10" ht="15" x14ac:dyDescent="0.35">
      <c r="A256" s="13">
        <v>42271</v>
      </c>
      <c r="B256" s="2" t="s">
        <v>7</v>
      </c>
      <c r="C256" s="2" t="s">
        <v>33</v>
      </c>
      <c r="D256" s="16">
        <v>150</v>
      </c>
      <c r="E256" s="2" t="s">
        <v>9</v>
      </c>
      <c r="F256" s="2" t="s">
        <v>34</v>
      </c>
      <c r="G256" s="16">
        <v>368692</v>
      </c>
      <c r="H256" s="32">
        <f>IF(F256="USD",VLOOKUP(A256,'FOREX CONV'!$A$2:$F$871,2,FALSE),IF(F256="GBP",VLOOKUP(A256,'FOREX CONV'!$A$2:$F$871,3,FALSE),IF(F256="EUR",VLOOKUP(A256,'FOREX CONV'!$A$2:$F$871,4,FALSE),IF(F256="YEN",VLOOKUP(A256,'FOREX CONV'!$A$2:$F$871,5,FALSE),1))))</f>
        <v>1</v>
      </c>
      <c r="I256" s="19">
        <f t="shared" si="3"/>
        <v>368692</v>
      </c>
      <c r="J256" t="str">
        <f>VLOOKUP(C256,'REGION CLASSIFICATION'!$A$2:$B$67,2,FALSE)</f>
        <v>INDIA</v>
      </c>
    </row>
    <row r="257" spans="1:10" ht="15" x14ac:dyDescent="0.35">
      <c r="A257" s="13">
        <v>42444</v>
      </c>
      <c r="B257" s="2" t="s">
        <v>7</v>
      </c>
      <c r="C257" s="2" t="s">
        <v>41</v>
      </c>
      <c r="D257" s="16">
        <v>150</v>
      </c>
      <c r="E257" s="2" t="s">
        <v>9</v>
      </c>
      <c r="F257" s="2" t="s">
        <v>10</v>
      </c>
      <c r="G257" s="16">
        <v>6300</v>
      </c>
      <c r="H257" s="32">
        <f>IF(F257="USD",VLOOKUP(A257,'FOREX CONV'!$A$2:$F$871,2,FALSE),IF(F257="GBP",VLOOKUP(A257,'FOREX CONV'!$A$2:$F$871,3,FALSE),IF(F257="EUR",VLOOKUP(A257,'FOREX CONV'!$A$2:$F$871,4,FALSE),IF(F257="YEN",VLOOKUP(A257,'FOREX CONV'!$A$2:$F$871,5,FALSE),1))))</f>
        <v>67.228999999999999</v>
      </c>
      <c r="I257" s="19">
        <f t="shared" si="3"/>
        <v>423542.7</v>
      </c>
      <c r="J257" t="str">
        <f>VLOOKUP(C257,'REGION CLASSIFICATION'!$A$2:$B$67,2,FALSE)</f>
        <v>EU</v>
      </c>
    </row>
    <row r="258" spans="1:10" ht="15" x14ac:dyDescent="0.35">
      <c r="A258" s="13">
        <v>42396</v>
      </c>
      <c r="B258" s="2" t="s">
        <v>15</v>
      </c>
      <c r="C258" s="2" t="s">
        <v>74</v>
      </c>
      <c r="D258" s="23">
        <v>150</v>
      </c>
      <c r="E258" s="2" t="s">
        <v>9</v>
      </c>
      <c r="F258" s="2" t="s">
        <v>10</v>
      </c>
      <c r="G258" s="23">
        <v>7500</v>
      </c>
      <c r="H258" s="32">
        <f>IF(F258="USD",VLOOKUP(A258,'FOREX CONV'!$A$2:$F$871,2,FALSE),IF(F258="GBP",VLOOKUP(A258,'FOREX CONV'!$A$2:$F$871,3,FALSE),IF(F258="EUR",VLOOKUP(A258,'FOREX CONV'!$A$2:$F$871,4,FALSE),IF(F258="YEN",VLOOKUP(A258,'FOREX CONV'!$A$2:$F$871,5,FALSE),1))))</f>
        <v>67.9803</v>
      </c>
      <c r="I258" s="19">
        <f t="shared" si="3"/>
        <v>509852.25</v>
      </c>
      <c r="J258" t="str">
        <f>VLOOKUP(C258,'REGION CLASSIFICATION'!$A$2:$B$67,2,FALSE)</f>
        <v>EU</v>
      </c>
    </row>
    <row r="259" spans="1:10" ht="15" x14ac:dyDescent="0.35">
      <c r="A259" s="13">
        <v>42398</v>
      </c>
      <c r="B259" s="2" t="s">
        <v>15</v>
      </c>
      <c r="C259" s="2" t="s">
        <v>33</v>
      </c>
      <c r="D259" s="23">
        <v>150</v>
      </c>
      <c r="E259" s="2" t="s">
        <v>9</v>
      </c>
      <c r="F259" s="2" t="s">
        <v>34</v>
      </c>
      <c r="G259" s="23">
        <v>487974</v>
      </c>
      <c r="H259" s="32">
        <f>IF(F259="USD",VLOOKUP(A259,'FOREX CONV'!$A$2:$F$871,2,FALSE),IF(F259="GBP",VLOOKUP(A259,'FOREX CONV'!$A$2:$F$871,3,FALSE),IF(F259="EUR",VLOOKUP(A259,'FOREX CONV'!$A$2:$F$871,4,FALSE),IF(F259="YEN",VLOOKUP(A259,'FOREX CONV'!$A$2:$F$871,5,FALSE),1))))</f>
        <v>1</v>
      </c>
      <c r="I259" s="19">
        <f t="shared" ref="I259:I322" si="4">G259*H259</f>
        <v>487974</v>
      </c>
      <c r="J259" t="str">
        <f>VLOOKUP(C259,'REGION CLASSIFICATION'!$A$2:$B$67,2,FALSE)</f>
        <v>INDIA</v>
      </c>
    </row>
    <row r="260" spans="1:10" ht="15" x14ac:dyDescent="0.35">
      <c r="A260" s="13">
        <v>42458</v>
      </c>
      <c r="B260" s="2" t="s">
        <v>15</v>
      </c>
      <c r="C260" s="2" t="s">
        <v>33</v>
      </c>
      <c r="D260" s="16">
        <v>150</v>
      </c>
      <c r="E260" s="2" t="s">
        <v>9</v>
      </c>
      <c r="F260" s="2" t="s">
        <v>34</v>
      </c>
      <c r="G260" s="16">
        <v>487974</v>
      </c>
      <c r="H260" s="32">
        <f>IF(F260="USD",VLOOKUP(A260,'FOREX CONV'!$A$2:$F$871,2,FALSE),IF(F260="GBP",VLOOKUP(A260,'FOREX CONV'!$A$2:$F$871,3,FALSE),IF(F260="EUR",VLOOKUP(A260,'FOREX CONV'!$A$2:$F$871,4,FALSE),IF(F260="YEN",VLOOKUP(A260,'FOREX CONV'!$A$2:$F$871,5,FALSE),1))))</f>
        <v>1</v>
      </c>
      <c r="I260" s="19">
        <f t="shared" si="4"/>
        <v>487974</v>
      </c>
      <c r="J260" t="str">
        <f>VLOOKUP(C260,'REGION CLASSIFICATION'!$A$2:$B$67,2,FALSE)</f>
        <v>INDIA</v>
      </c>
    </row>
    <row r="261" spans="1:10" ht="15" x14ac:dyDescent="0.35">
      <c r="A261" s="13">
        <v>42460</v>
      </c>
      <c r="B261" s="2" t="s">
        <v>25</v>
      </c>
      <c r="C261" s="2" t="s">
        <v>78</v>
      </c>
      <c r="D261" s="16">
        <v>150</v>
      </c>
      <c r="E261" s="2" t="s">
        <v>9</v>
      </c>
      <c r="F261" s="2" t="s">
        <v>10</v>
      </c>
      <c r="G261" s="16">
        <v>12000</v>
      </c>
      <c r="H261" s="32">
        <f>IF(F261="USD",VLOOKUP(A261,'FOREX CONV'!$A$2:$F$871,2,FALSE),IF(F261="GBP",VLOOKUP(A261,'FOREX CONV'!$A$2:$F$871,3,FALSE),IF(F261="EUR",VLOOKUP(A261,'FOREX CONV'!$A$2:$F$871,4,FALSE),IF(F261="YEN",VLOOKUP(A261,'FOREX CONV'!$A$2:$F$871,5,FALSE),1))))</f>
        <v>66.332899999999995</v>
      </c>
      <c r="I261" s="19">
        <f t="shared" si="4"/>
        <v>795994.79999999993</v>
      </c>
      <c r="J261" t="str">
        <f>VLOOKUP(C261,'REGION CLASSIFICATION'!$A$2:$B$67,2,FALSE)</f>
        <v>APAC</v>
      </c>
    </row>
    <row r="262" spans="1:10" ht="15" x14ac:dyDescent="0.35">
      <c r="A262" s="13">
        <v>42369</v>
      </c>
      <c r="B262" s="2" t="s">
        <v>15</v>
      </c>
      <c r="C262" s="2" t="s">
        <v>33</v>
      </c>
      <c r="D262" s="16">
        <v>150</v>
      </c>
      <c r="E262" s="2" t="s">
        <v>9</v>
      </c>
      <c r="F262" s="2" t="s">
        <v>34</v>
      </c>
      <c r="G262" s="16">
        <v>446985</v>
      </c>
      <c r="H262" s="32">
        <f>IF(F262="USD",VLOOKUP(A262,'FOREX CONV'!$A$2:$F$871,2,FALSE),IF(F262="GBP",VLOOKUP(A262,'FOREX CONV'!$A$2:$F$871,3,FALSE),IF(F262="EUR",VLOOKUP(A262,'FOREX CONV'!$A$2:$F$871,4,FALSE),IF(F262="YEN",VLOOKUP(A262,'FOREX CONV'!$A$2:$F$871,5,FALSE),1))))</f>
        <v>1</v>
      </c>
      <c r="I262" s="19">
        <f t="shared" si="4"/>
        <v>446985</v>
      </c>
      <c r="J262" t="str">
        <f>VLOOKUP(C262,'REGION CLASSIFICATION'!$A$2:$B$67,2,FALSE)</f>
        <v>INDIA</v>
      </c>
    </row>
    <row r="263" spans="1:10" ht="15" x14ac:dyDescent="0.35">
      <c r="A263" s="13">
        <v>42445</v>
      </c>
      <c r="B263" s="2" t="s">
        <v>13</v>
      </c>
      <c r="C263" s="2" t="s">
        <v>33</v>
      </c>
      <c r="D263" s="16">
        <v>154</v>
      </c>
      <c r="E263" s="2" t="s">
        <v>9</v>
      </c>
      <c r="F263" s="2" t="s">
        <v>34</v>
      </c>
      <c r="G263" s="16">
        <v>1398012</v>
      </c>
      <c r="H263" s="32">
        <f>IF(F263="USD",VLOOKUP(A263,'FOREX CONV'!$A$2:$F$871,2,FALSE),IF(F263="GBP",VLOOKUP(A263,'FOREX CONV'!$A$2:$F$871,3,FALSE),IF(F263="EUR",VLOOKUP(A263,'FOREX CONV'!$A$2:$F$871,4,FALSE),IF(F263="YEN",VLOOKUP(A263,'FOREX CONV'!$A$2:$F$871,5,FALSE),1))))</f>
        <v>1</v>
      </c>
      <c r="I263" s="19">
        <f t="shared" si="4"/>
        <v>1398012</v>
      </c>
      <c r="J263" t="str">
        <f>VLOOKUP(C263,'REGION CLASSIFICATION'!$A$2:$B$67,2,FALSE)</f>
        <v>INDIA</v>
      </c>
    </row>
    <row r="264" spans="1:10" ht="15" x14ac:dyDescent="0.35">
      <c r="A264" s="13">
        <v>42207</v>
      </c>
      <c r="B264" s="2" t="s">
        <v>25</v>
      </c>
      <c r="C264" s="2" t="s">
        <v>29</v>
      </c>
      <c r="D264" s="16">
        <v>174</v>
      </c>
      <c r="E264" s="2" t="s">
        <v>9</v>
      </c>
      <c r="F264" s="2" t="s">
        <v>10</v>
      </c>
      <c r="G264" s="16">
        <v>19140</v>
      </c>
      <c r="H264" s="32">
        <f>IF(F264="USD",VLOOKUP(A264,'FOREX CONV'!$A$2:$F$871,2,FALSE),IF(F264="GBP",VLOOKUP(A264,'FOREX CONV'!$A$2:$F$871,3,FALSE),IF(F264="EUR",VLOOKUP(A264,'FOREX CONV'!$A$2:$F$871,4,FALSE),IF(F264="YEN",VLOOKUP(A264,'FOREX CONV'!$A$2:$F$871,5,FALSE),1))))</f>
        <v>63.528300000000002</v>
      </c>
      <c r="I264" s="19">
        <f t="shared" si="4"/>
        <v>1215931.662</v>
      </c>
      <c r="J264" t="str">
        <f>VLOOKUP(C264,'REGION CLASSIFICATION'!$A$2:$B$67,2,FALSE)</f>
        <v>EU</v>
      </c>
    </row>
    <row r="265" spans="1:10" ht="15" x14ac:dyDescent="0.35">
      <c r="A265" s="13">
        <v>42192</v>
      </c>
      <c r="B265" s="2" t="s">
        <v>7</v>
      </c>
      <c r="C265" s="2" t="s">
        <v>33</v>
      </c>
      <c r="D265" s="16">
        <v>175</v>
      </c>
      <c r="E265" s="2" t="s">
        <v>9</v>
      </c>
      <c r="F265" s="2" t="s">
        <v>34</v>
      </c>
      <c r="G265" s="16">
        <v>332938</v>
      </c>
      <c r="H265" s="32">
        <f>IF(F265="USD",VLOOKUP(A265,'FOREX CONV'!$A$2:$F$871,2,FALSE),IF(F265="GBP",VLOOKUP(A265,'FOREX CONV'!$A$2:$F$871,3,FALSE),IF(F265="EUR",VLOOKUP(A265,'FOREX CONV'!$A$2:$F$871,4,FALSE),IF(F265="YEN",VLOOKUP(A265,'FOREX CONV'!$A$2:$F$871,5,FALSE),1))))</f>
        <v>1</v>
      </c>
      <c r="I265" s="19">
        <f t="shared" si="4"/>
        <v>332938</v>
      </c>
      <c r="J265" t="str">
        <f>VLOOKUP(C265,'REGION CLASSIFICATION'!$A$2:$B$67,2,FALSE)</f>
        <v>INDIA</v>
      </c>
    </row>
    <row r="266" spans="1:10" ht="15" x14ac:dyDescent="0.35">
      <c r="A266" s="13">
        <v>42353</v>
      </c>
      <c r="B266" s="2" t="s">
        <v>7</v>
      </c>
      <c r="C266" s="2" t="s">
        <v>33</v>
      </c>
      <c r="D266" s="16">
        <v>175</v>
      </c>
      <c r="E266" s="2" t="s">
        <v>9</v>
      </c>
      <c r="F266" s="2" t="s">
        <v>34</v>
      </c>
      <c r="G266" s="16">
        <v>430140</v>
      </c>
      <c r="H266" s="32">
        <f>IF(F266="USD",VLOOKUP(A266,'FOREX CONV'!$A$2:$F$871,2,FALSE),IF(F266="GBP",VLOOKUP(A266,'FOREX CONV'!$A$2:$F$871,3,FALSE),IF(F266="EUR",VLOOKUP(A266,'FOREX CONV'!$A$2:$F$871,4,FALSE),IF(F266="YEN",VLOOKUP(A266,'FOREX CONV'!$A$2:$F$871,5,FALSE),1))))</f>
        <v>1</v>
      </c>
      <c r="I266" s="19">
        <f t="shared" si="4"/>
        <v>430140</v>
      </c>
      <c r="J266" t="str">
        <f>VLOOKUP(C266,'REGION CLASSIFICATION'!$A$2:$B$67,2,FALSE)</f>
        <v>INDIA</v>
      </c>
    </row>
    <row r="267" spans="1:10" ht="15" x14ac:dyDescent="0.35">
      <c r="A267" s="13">
        <v>42429</v>
      </c>
      <c r="B267" s="2" t="s">
        <v>7</v>
      </c>
      <c r="C267" s="2" t="s">
        <v>33</v>
      </c>
      <c r="D267" s="16">
        <v>175</v>
      </c>
      <c r="E267" s="2" t="s">
        <v>9</v>
      </c>
      <c r="F267" s="2" t="s">
        <v>34</v>
      </c>
      <c r="G267" s="16">
        <v>443796</v>
      </c>
      <c r="H267" s="32">
        <f>IF(F267="USD",VLOOKUP(A267,'FOREX CONV'!$A$2:$F$871,2,FALSE),IF(F267="GBP",VLOOKUP(A267,'FOREX CONV'!$A$2:$F$871,3,FALSE),IF(F267="EUR",VLOOKUP(A267,'FOREX CONV'!$A$2:$F$871,4,FALSE),IF(F267="YEN",VLOOKUP(A267,'FOREX CONV'!$A$2:$F$871,5,FALSE),1))))</f>
        <v>1</v>
      </c>
      <c r="I267" s="19">
        <f t="shared" si="4"/>
        <v>443796</v>
      </c>
      <c r="J267" t="str">
        <f>VLOOKUP(C267,'REGION CLASSIFICATION'!$A$2:$B$67,2,FALSE)</f>
        <v>INDIA</v>
      </c>
    </row>
    <row r="268" spans="1:10" ht="15" x14ac:dyDescent="0.35">
      <c r="A268" s="13">
        <v>42116</v>
      </c>
      <c r="B268" s="2" t="s">
        <v>13</v>
      </c>
      <c r="C268" s="2" t="s">
        <v>33</v>
      </c>
      <c r="D268" s="16">
        <v>199</v>
      </c>
      <c r="E268" s="2" t="s">
        <v>9</v>
      </c>
      <c r="F268" s="2" t="s">
        <v>34</v>
      </c>
      <c r="G268" s="16">
        <v>1806522</v>
      </c>
      <c r="H268" s="32">
        <f>IF(F268="USD",VLOOKUP(A268,'FOREX CONV'!$A$2:$F$871,2,FALSE),IF(F268="GBP",VLOOKUP(A268,'FOREX CONV'!$A$2:$F$871,3,FALSE),IF(F268="EUR",VLOOKUP(A268,'FOREX CONV'!$A$2:$F$871,4,FALSE),IF(F268="YEN",VLOOKUP(A268,'FOREX CONV'!$A$2:$F$871,5,FALSE),1))))</f>
        <v>1</v>
      </c>
      <c r="I268" s="19">
        <f t="shared" si="4"/>
        <v>1806522</v>
      </c>
      <c r="J268" t="str">
        <f>VLOOKUP(C268,'REGION CLASSIFICATION'!$A$2:$B$67,2,FALSE)</f>
        <v>INDIA</v>
      </c>
    </row>
    <row r="269" spans="1:10" ht="15" x14ac:dyDescent="0.35">
      <c r="A269" s="13">
        <v>42150</v>
      </c>
      <c r="B269" s="2" t="s">
        <v>15</v>
      </c>
      <c r="C269" s="2" t="s">
        <v>18</v>
      </c>
      <c r="D269" s="16">
        <v>200</v>
      </c>
      <c r="E269" s="2" t="s">
        <v>9</v>
      </c>
      <c r="F269" s="2" t="s">
        <v>10</v>
      </c>
      <c r="G269" s="16">
        <v>10000</v>
      </c>
      <c r="H269" s="32">
        <f>IF(F269="USD",VLOOKUP(A269,'FOREX CONV'!$A$2:$F$871,2,FALSE),IF(F269="GBP",VLOOKUP(A269,'FOREX CONV'!$A$2:$F$871,3,FALSE),IF(F269="EUR",VLOOKUP(A269,'FOREX CONV'!$A$2:$F$871,4,FALSE),IF(F269="YEN",VLOOKUP(A269,'FOREX CONV'!$A$2:$F$871,5,FALSE),1))))</f>
        <v>63.844999999999999</v>
      </c>
      <c r="I269" s="19">
        <f t="shared" si="4"/>
        <v>638450</v>
      </c>
      <c r="J269" t="str">
        <f>VLOOKUP(C269,'REGION CLASSIFICATION'!$A$2:$B$67,2,FALSE)</f>
        <v>EU</v>
      </c>
    </row>
    <row r="270" spans="1:10" ht="15" x14ac:dyDescent="0.35">
      <c r="A270" s="13">
        <v>42192</v>
      </c>
      <c r="B270" s="2" t="s">
        <v>7</v>
      </c>
      <c r="C270" s="2" t="s">
        <v>33</v>
      </c>
      <c r="D270" s="16">
        <v>200</v>
      </c>
      <c r="E270" s="2" t="s">
        <v>9</v>
      </c>
      <c r="F270" s="2" t="s">
        <v>34</v>
      </c>
      <c r="G270" s="16">
        <v>381125</v>
      </c>
      <c r="H270" s="32">
        <f>IF(F270="USD",VLOOKUP(A270,'FOREX CONV'!$A$2:$F$871,2,FALSE),IF(F270="GBP",VLOOKUP(A270,'FOREX CONV'!$A$2:$F$871,3,FALSE),IF(F270="EUR",VLOOKUP(A270,'FOREX CONV'!$A$2:$F$871,4,FALSE),IF(F270="YEN",VLOOKUP(A270,'FOREX CONV'!$A$2:$F$871,5,FALSE),1))))</f>
        <v>1</v>
      </c>
      <c r="I270" s="19">
        <f t="shared" si="4"/>
        <v>381125</v>
      </c>
      <c r="J270" t="str">
        <f>VLOOKUP(C270,'REGION CLASSIFICATION'!$A$2:$B$67,2,FALSE)</f>
        <v>INDIA</v>
      </c>
    </row>
    <row r="271" spans="1:10" ht="15" x14ac:dyDescent="0.35">
      <c r="A271" s="13">
        <v>42192</v>
      </c>
      <c r="B271" s="2" t="s">
        <v>7</v>
      </c>
      <c r="C271" s="2" t="s">
        <v>33</v>
      </c>
      <c r="D271" s="16">
        <v>200</v>
      </c>
      <c r="E271" s="2" t="s">
        <v>9</v>
      </c>
      <c r="F271" s="2" t="s">
        <v>34</v>
      </c>
      <c r="G271" s="16">
        <v>491589</v>
      </c>
      <c r="H271" s="32">
        <f>IF(F271="USD",VLOOKUP(A271,'FOREX CONV'!$A$2:$F$871,2,FALSE),IF(F271="GBP",VLOOKUP(A271,'FOREX CONV'!$A$2:$F$871,3,FALSE),IF(F271="EUR",VLOOKUP(A271,'FOREX CONV'!$A$2:$F$871,4,FALSE),IF(F271="YEN",VLOOKUP(A271,'FOREX CONV'!$A$2:$F$871,5,FALSE),1))))</f>
        <v>1</v>
      </c>
      <c r="I271" s="19">
        <f t="shared" si="4"/>
        <v>491589</v>
      </c>
      <c r="J271" t="str">
        <f>VLOOKUP(C271,'REGION CLASSIFICATION'!$A$2:$B$67,2,FALSE)</f>
        <v>INDIA</v>
      </c>
    </row>
    <row r="272" spans="1:10" ht="15" x14ac:dyDescent="0.35">
      <c r="A272" s="13">
        <v>42235</v>
      </c>
      <c r="B272" s="2" t="s">
        <v>7</v>
      </c>
      <c r="C272" s="2" t="s">
        <v>33</v>
      </c>
      <c r="D272" s="16">
        <v>200</v>
      </c>
      <c r="E272" s="2" t="s">
        <v>9</v>
      </c>
      <c r="F272" s="2" t="s">
        <v>34</v>
      </c>
      <c r="G272" s="16">
        <v>377000</v>
      </c>
      <c r="H272" s="32">
        <f>IF(F272="USD",VLOOKUP(A272,'FOREX CONV'!$A$2:$F$871,2,FALSE),IF(F272="GBP",VLOOKUP(A272,'FOREX CONV'!$A$2:$F$871,3,FALSE),IF(F272="EUR",VLOOKUP(A272,'FOREX CONV'!$A$2:$F$871,4,FALSE),IF(F272="YEN",VLOOKUP(A272,'FOREX CONV'!$A$2:$F$871,5,FALSE),1))))</f>
        <v>1</v>
      </c>
      <c r="I272" s="19">
        <f t="shared" si="4"/>
        <v>377000</v>
      </c>
      <c r="J272" t="str">
        <f>VLOOKUP(C272,'REGION CLASSIFICATION'!$A$2:$B$67,2,FALSE)</f>
        <v>INDIA</v>
      </c>
    </row>
    <row r="273" spans="1:10" ht="15" x14ac:dyDescent="0.35">
      <c r="A273" s="13">
        <v>42245</v>
      </c>
      <c r="B273" s="2" t="s">
        <v>25</v>
      </c>
      <c r="C273" s="2" t="s">
        <v>33</v>
      </c>
      <c r="D273" s="16">
        <v>200</v>
      </c>
      <c r="E273" s="2" t="s">
        <v>9</v>
      </c>
      <c r="F273" s="2" t="s">
        <v>34</v>
      </c>
      <c r="G273" s="16">
        <v>4394250</v>
      </c>
      <c r="H273" s="32">
        <f>IF(F273="USD",VLOOKUP(A273,'FOREX CONV'!$A$2:$F$871,2,FALSE),IF(F273="GBP",VLOOKUP(A273,'FOREX CONV'!$A$2:$F$871,3,FALSE),IF(F273="EUR",VLOOKUP(A273,'FOREX CONV'!$A$2:$F$871,4,FALSE),IF(F273="YEN",VLOOKUP(A273,'FOREX CONV'!$A$2:$F$871,5,FALSE),1))))</f>
        <v>1</v>
      </c>
      <c r="I273" s="19">
        <f t="shared" si="4"/>
        <v>4394250</v>
      </c>
      <c r="J273" t="str">
        <f>VLOOKUP(C273,'REGION CLASSIFICATION'!$A$2:$B$67,2,FALSE)</f>
        <v>INDIA</v>
      </c>
    </row>
    <row r="274" spans="1:10" ht="15" x14ac:dyDescent="0.35">
      <c r="A274" s="13">
        <v>42326</v>
      </c>
      <c r="B274" s="2" t="s">
        <v>13</v>
      </c>
      <c r="C274" s="2" t="s">
        <v>65</v>
      </c>
      <c r="D274" s="16">
        <v>200</v>
      </c>
      <c r="E274" s="2" t="s">
        <v>9</v>
      </c>
      <c r="F274" s="2" t="s">
        <v>10</v>
      </c>
      <c r="G274" s="16">
        <v>30000</v>
      </c>
      <c r="H274" s="32">
        <f>IF(F274="USD",VLOOKUP(A274,'FOREX CONV'!$A$2:$F$871,2,FALSE),IF(F274="GBP",VLOOKUP(A274,'FOREX CONV'!$A$2:$F$871,3,FALSE),IF(F274="EUR",VLOOKUP(A274,'FOREX CONV'!$A$2:$F$871,4,FALSE),IF(F274="YEN",VLOOKUP(A274,'FOREX CONV'!$A$2:$F$871,5,FALSE),1))))</f>
        <v>66.113799999999998</v>
      </c>
      <c r="I274" s="19">
        <f t="shared" si="4"/>
        <v>1983414</v>
      </c>
      <c r="J274" t="str">
        <f>VLOOKUP(C274,'REGION CLASSIFICATION'!$A$2:$B$67,2,FALSE)</f>
        <v>NORTH AMERICA</v>
      </c>
    </row>
    <row r="275" spans="1:10" ht="15" x14ac:dyDescent="0.35">
      <c r="A275" s="13">
        <v>42396</v>
      </c>
      <c r="B275" s="2" t="s">
        <v>15</v>
      </c>
      <c r="C275" s="2" t="s">
        <v>33</v>
      </c>
      <c r="D275" s="23">
        <v>200</v>
      </c>
      <c r="E275" s="2" t="s">
        <v>9</v>
      </c>
      <c r="F275" s="2" t="s">
        <v>34</v>
      </c>
      <c r="G275" s="23">
        <v>699929</v>
      </c>
      <c r="H275" s="32">
        <f>IF(F275="USD",VLOOKUP(A275,'FOREX CONV'!$A$2:$F$871,2,FALSE),IF(F275="GBP",VLOOKUP(A275,'FOREX CONV'!$A$2:$F$871,3,FALSE),IF(F275="EUR",VLOOKUP(A275,'FOREX CONV'!$A$2:$F$871,4,FALSE),IF(F275="YEN",VLOOKUP(A275,'FOREX CONV'!$A$2:$F$871,5,FALSE),1))))</f>
        <v>1</v>
      </c>
      <c r="I275" s="19">
        <f t="shared" si="4"/>
        <v>699929</v>
      </c>
      <c r="J275" t="str">
        <f>VLOOKUP(C275,'REGION CLASSIFICATION'!$A$2:$B$67,2,FALSE)</f>
        <v>INDIA</v>
      </c>
    </row>
    <row r="276" spans="1:10" ht="15" x14ac:dyDescent="0.35">
      <c r="A276" s="13">
        <v>42459</v>
      </c>
      <c r="B276" s="2" t="s">
        <v>7</v>
      </c>
      <c r="C276" s="2" t="s">
        <v>44</v>
      </c>
      <c r="D276" s="16">
        <v>200</v>
      </c>
      <c r="E276" s="2" t="s">
        <v>9</v>
      </c>
      <c r="F276" s="2" t="s">
        <v>10</v>
      </c>
      <c r="G276" s="16">
        <v>9000</v>
      </c>
      <c r="H276" s="32">
        <f>IF(F276="USD",VLOOKUP(A276,'FOREX CONV'!$A$2:$F$871,2,FALSE),IF(F276="GBP",VLOOKUP(A276,'FOREX CONV'!$A$2:$F$871,3,FALSE),IF(F276="EUR",VLOOKUP(A276,'FOREX CONV'!$A$2:$F$871,4,FALSE),IF(F276="YEN",VLOOKUP(A276,'FOREX CONV'!$A$2:$F$871,5,FALSE),1))))</f>
        <v>66.410499999999999</v>
      </c>
      <c r="I276" s="19">
        <f t="shared" si="4"/>
        <v>597694.5</v>
      </c>
      <c r="J276" t="str">
        <f>VLOOKUP(C276,'REGION CLASSIFICATION'!$A$2:$B$67,2,FALSE)</f>
        <v>LATAM</v>
      </c>
    </row>
    <row r="277" spans="1:10" ht="15" x14ac:dyDescent="0.35">
      <c r="A277" s="13">
        <v>42243</v>
      </c>
      <c r="B277" s="2" t="s">
        <v>15</v>
      </c>
      <c r="C277" s="2" t="s">
        <v>33</v>
      </c>
      <c r="D277" s="16">
        <v>220</v>
      </c>
      <c r="E277" s="2" t="s">
        <v>9</v>
      </c>
      <c r="F277" s="2" t="s">
        <v>34</v>
      </c>
      <c r="G277" s="16">
        <v>725794</v>
      </c>
      <c r="H277" s="32">
        <f>IF(F277="USD",VLOOKUP(A277,'FOREX CONV'!$A$2:$F$871,2,FALSE),IF(F277="GBP",VLOOKUP(A277,'FOREX CONV'!$A$2:$F$871,3,FALSE),IF(F277="EUR",VLOOKUP(A277,'FOREX CONV'!$A$2:$F$871,4,FALSE),IF(F277="YEN",VLOOKUP(A277,'FOREX CONV'!$A$2:$F$871,5,FALSE),1))))</f>
        <v>1</v>
      </c>
      <c r="I277" s="19">
        <f t="shared" si="4"/>
        <v>725794</v>
      </c>
      <c r="J277" t="str">
        <f>VLOOKUP(C277,'REGION CLASSIFICATION'!$A$2:$B$67,2,FALSE)</f>
        <v>INDIA</v>
      </c>
    </row>
    <row r="278" spans="1:10" ht="15" x14ac:dyDescent="0.35">
      <c r="A278" s="13">
        <v>42327</v>
      </c>
      <c r="B278" s="2" t="s">
        <v>15</v>
      </c>
      <c r="C278" s="2" t="s">
        <v>33</v>
      </c>
      <c r="D278" s="16">
        <v>225</v>
      </c>
      <c r="E278" s="2" t="s">
        <v>9</v>
      </c>
      <c r="F278" s="2" t="s">
        <v>34</v>
      </c>
      <c r="G278" s="16">
        <v>819487</v>
      </c>
      <c r="H278" s="32">
        <f>IF(F278="USD",VLOOKUP(A278,'FOREX CONV'!$A$2:$F$871,2,FALSE),IF(F278="GBP",VLOOKUP(A278,'FOREX CONV'!$A$2:$F$871,3,FALSE),IF(F278="EUR",VLOOKUP(A278,'FOREX CONV'!$A$2:$F$871,4,FALSE),IF(F278="YEN",VLOOKUP(A278,'FOREX CONV'!$A$2:$F$871,5,FALSE),1))))</f>
        <v>1</v>
      </c>
      <c r="I278" s="19">
        <f t="shared" si="4"/>
        <v>819487</v>
      </c>
      <c r="J278" t="str">
        <f>VLOOKUP(C278,'REGION CLASSIFICATION'!$A$2:$B$67,2,FALSE)</f>
        <v>INDIA</v>
      </c>
    </row>
    <row r="279" spans="1:10" ht="15" x14ac:dyDescent="0.35">
      <c r="A279" s="13">
        <v>42455</v>
      </c>
      <c r="B279" s="2" t="s">
        <v>15</v>
      </c>
      <c r="C279" s="2" t="s">
        <v>33</v>
      </c>
      <c r="D279" s="16">
        <v>225</v>
      </c>
      <c r="E279" s="2" t="s">
        <v>9</v>
      </c>
      <c r="F279" s="2" t="s">
        <v>34</v>
      </c>
      <c r="G279" s="16">
        <v>830331</v>
      </c>
      <c r="H279" s="32">
        <f>IF(F279="USD",VLOOKUP(A279,'FOREX CONV'!$A$2:$F$871,2,FALSE),IF(F279="GBP",VLOOKUP(A279,'FOREX CONV'!$A$2:$F$871,3,FALSE),IF(F279="EUR",VLOOKUP(A279,'FOREX CONV'!$A$2:$F$871,4,FALSE),IF(F279="YEN",VLOOKUP(A279,'FOREX CONV'!$A$2:$F$871,5,FALSE),1))))</f>
        <v>1</v>
      </c>
      <c r="I279" s="19">
        <f t="shared" si="4"/>
        <v>830331</v>
      </c>
      <c r="J279" t="str">
        <f>VLOOKUP(C279,'REGION CLASSIFICATION'!$A$2:$B$67,2,FALSE)</f>
        <v>INDIA</v>
      </c>
    </row>
    <row r="280" spans="1:10" ht="15" x14ac:dyDescent="0.35">
      <c r="A280" s="13">
        <v>42459</v>
      </c>
      <c r="B280" s="2" t="s">
        <v>15</v>
      </c>
      <c r="C280" s="2" t="s">
        <v>62</v>
      </c>
      <c r="D280" s="16">
        <v>225</v>
      </c>
      <c r="E280" s="2" t="s">
        <v>9</v>
      </c>
      <c r="F280" s="2" t="s">
        <v>10</v>
      </c>
      <c r="G280" s="16">
        <v>6750</v>
      </c>
      <c r="H280" s="32">
        <f>IF(F280="USD",VLOOKUP(A280,'FOREX CONV'!$A$2:$F$871,2,FALSE),IF(F280="GBP",VLOOKUP(A280,'FOREX CONV'!$A$2:$F$871,3,FALSE),IF(F280="EUR",VLOOKUP(A280,'FOREX CONV'!$A$2:$F$871,4,FALSE),IF(F280="YEN",VLOOKUP(A280,'FOREX CONV'!$A$2:$F$871,5,FALSE),1))))</f>
        <v>66.410499999999999</v>
      </c>
      <c r="I280" s="19">
        <f t="shared" si="4"/>
        <v>448270.875</v>
      </c>
      <c r="J280" t="str">
        <f>VLOOKUP(C280,'REGION CLASSIFICATION'!$A$2:$B$67,2,FALSE)</f>
        <v>EU</v>
      </c>
    </row>
    <row r="281" spans="1:10" ht="15" x14ac:dyDescent="0.35">
      <c r="A281" s="13">
        <v>42447</v>
      </c>
      <c r="B281" s="2" t="s">
        <v>15</v>
      </c>
      <c r="C281" s="2" t="s">
        <v>33</v>
      </c>
      <c r="D281" s="16">
        <v>230</v>
      </c>
      <c r="E281" s="2" t="s">
        <v>9</v>
      </c>
      <c r="F281" s="2" t="s">
        <v>34</v>
      </c>
      <c r="G281" s="16">
        <v>859076</v>
      </c>
      <c r="H281" s="32">
        <f>IF(F281="USD",VLOOKUP(A281,'FOREX CONV'!$A$2:$F$871,2,FALSE),IF(F281="GBP",VLOOKUP(A281,'FOREX CONV'!$A$2:$F$871,3,FALSE),IF(F281="EUR",VLOOKUP(A281,'FOREX CONV'!$A$2:$F$871,4,FALSE),IF(F281="YEN",VLOOKUP(A281,'FOREX CONV'!$A$2:$F$871,5,FALSE),1))))</f>
        <v>1</v>
      </c>
      <c r="I281" s="19">
        <f t="shared" si="4"/>
        <v>859076</v>
      </c>
      <c r="J281" t="str">
        <f>VLOOKUP(C281,'REGION CLASSIFICATION'!$A$2:$B$67,2,FALSE)</f>
        <v>INDIA</v>
      </c>
    </row>
    <row r="282" spans="1:10" ht="15" x14ac:dyDescent="0.35">
      <c r="A282" s="13">
        <v>42154</v>
      </c>
      <c r="B282" s="2" t="s">
        <v>25</v>
      </c>
      <c r="C282" s="2" t="s">
        <v>78</v>
      </c>
      <c r="D282" s="16">
        <v>240</v>
      </c>
      <c r="E282" s="2" t="s">
        <v>9</v>
      </c>
      <c r="F282" s="2" t="s">
        <v>10</v>
      </c>
      <c r="G282" s="16">
        <v>28800</v>
      </c>
      <c r="H282" s="32">
        <f>IF(F282="USD",VLOOKUP(A282,'FOREX CONV'!$A$2:$F$871,2,FALSE),IF(F282="GBP",VLOOKUP(A282,'FOREX CONV'!$A$2:$F$871,3,FALSE),IF(F282="EUR",VLOOKUP(A282,'FOREX CONV'!$A$2:$F$871,4,FALSE),IF(F282="YEN",VLOOKUP(A282,'FOREX CONV'!$A$2:$F$871,5,FALSE),1))))</f>
        <v>63.761499999999998</v>
      </c>
      <c r="I282" s="19">
        <f t="shared" si="4"/>
        <v>1836331.2</v>
      </c>
      <c r="J282" t="str">
        <f>VLOOKUP(C282,'REGION CLASSIFICATION'!$A$2:$B$67,2,FALSE)</f>
        <v>APAC</v>
      </c>
    </row>
    <row r="283" spans="1:10" ht="15" x14ac:dyDescent="0.35">
      <c r="A283" s="13">
        <v>42445</v>
      </c>
      <c r="B283" s="2" t="s">
        <v>13</v>
      </c>
      <c r="C283" s="2" t="s">
        <v>33</v>
      </c>
      <c r="D283" s="16">
        <v>247</v>
      </c>
      <c r="E283" s="2" t="s">
        <v>9</v>
      </c>
      <c r="F283" s="2" t="s">
        <v>34</v>
      </c>
      <c r="G283" s="16">
        <v>2242266</v>
      </c>
      <c r="H283" s="32">
        <f>IF(F283="USD",VLOOKUP(A283,'FOREX CONV'!$A$2:$F$871,2,FALSE),IF(F283="GBP",VLOOKUP(A283,'FOREX CONV'!$A$2:$F$871,3,FALSE),IF(F283="EUR",VLOOKUP(A283,'FOREX CONV'!$A$2:$F$871,4,FALSE),IF(F283="YEN",VLOOKUP(A283,'FOREX CONV'!$A$2:$F$871,5,FALSE),1))))</f>
        <v>1</v>
      </c>
      <c r="I283" s="19">
        <f t="shared" si="4"/>
        <v>2242266</v>
      </c>
      <c r="J283" t="str">
        <f>VLOOKUP(C283,'REGION CLASSIFICATION'!$A$2:$B$67,2,FALSE)</f>
        <v>INDIA</v>
      </c>
    </row>
    <row r="284" spans="1:10" ht="15" x14ac:dyDescent="0.35">
      <c r="A284" s="13">
        <v>42114</v>
      </c>
      <c r="B284" s="2" t="s">
        <v>7</v>
      </c>
      <c r="C284" s="2" t="s">
        <v>41</v>
      </c>
      <c r="D284" s="16">
        <v>250</v>
      </c>
      <c r="E284" s="2" t="s">
        <v>9</v>
      </c>
      <c r="F284" s="2" t="s">
        <v>10</v>
      </c>
      <c r="G284" s="16">
        <v>10500</v>
      </c>
      <c r="H284" s="32">
        <f>IF(F284="USD",VLOOKUP(A284,'FOREX CONV'!$A$2:$F$871,2,FALSE),IF(F284="GBP",VLOOKUP(A284,'FOREX CONV'!$A$2:$F$871,3,FALSE),IF(F284="EUR",VLOOKUP(A284,'FOREX CONV'!$A$2:$F$871,4,FALSE),IF(F284="YEN",VLOOKUP(A284,'FOREX CONV'!$A$2:$F$871,5,FALSE),1))))</f>
        <v>62.563299999999998</v>
      </c>
      <c r="I284" s="19">
        <f t="shared" si="4"/>
        <v>656914.65</v>
      </c>
      <c r="J284" t="str">
        <f>VLOOKUP(C284,'REGION CLASSIFICATION'!$A$2:$B$67,2,FALSE)</f>
        <v>EU</v>
      </c>
    </row>
    <row r="285" spans="1:10" ht="15" x14ac:dyDescent="0.35">
      <c r="A285" s="13">
        <v>42235</v>
      </c>
      <c r="B285" s="2" t="s">
        <v>7</v>
      </c>
      <c r="C285" s="2" t="s">
        <v>33</v>
      </c>
      <c r="D285" s="16">
        <v>250</v>
      </c>
      <c r="E285" s="2" t="s">
        <v>9</v>
      </c>
      <c r="F285" s="2" t="s">
        <v>34</v>
      </c>
      <c r="G285" s="16">
        <v>471250</v>
      </c>
      <c r="H285" s="32">
        <f>IF(F285="USD",VLOOKUP(A285,'FOREX CONV'!$A$2:$F$871,2,FALSE),IF(F285="GBP",VLOOKUP(A285,'FOREX CONV'!$A$2:$F$871,3,FALSE),IF(F285="EUR",VLOOKUP(A285,'FOREX CONV'!$A$2:$F$871,4,FALSE),IF(F285="YEN",VLOOKUP(A285,'FOREX CONV'!$A$2:$F$871,5,FALSE),1))))</f>
        <v>1</v>
      </c>
      <c r="I285" s="19">
        <f t="shared" si="4"/>
        <v>471250</v>
      </c>
      <c r="J285" t="str">
        <f>VLOOKUP(C285,'REGION CLASSIFICATION'!$A$2:$B$67,2,FALSE)</f>
        <v>INDIA</v>
      </c>
    </row>
    <row r="286" spans="1:10" ht="15" x14ac:dyDescent="0.35">
      <c r="A286" s="13">
        <v>42276</v>
      </c>
      <c r="B286" s="2" t="s">
        <v>15</v>
      </c>
      <c r="C286" s="2" t="s">
        <v>35</v>
      </c>
      <c r="D286" s="16">
        <v>250</v>
      </c>
      <c r="E286" s="2" t="s">
        <v>9</v>
      </c>
      <c r="F286" s="2" t="s">
        <v>10</v>
      </c>
      <c r="G286" s="16">
        <v>13687.5</v>
      </c>
      <c r="H286" s="32">
        <f>IF(F286="USD",VLOOKUP(A286,'FOREX CONV'!$A$2:$F$871,2,FALSE),IF(F286="GBP",VLOOKUP(A286,'FOREX CONV'!$A$2:$F$871,3,FALSE),IF(F286="EUR",VLOOKUP(A286,'FOREX CONV'!$A$2:$F$871,4,FALSE),IF(F286="YEN",VLOOKUP(A286,'FOREX CONV'!$A$2:$F$871,5,FALSE),1))))</f>
        <v>66.184299999999993</v>
      </c>
      <c r="I286" s="19">
        <f t="shared" si="4"/>
        <v>905897.60624999995</v>
      </c>
      <c r="J286" t="str">
        <f>VLOOKUP(C286,'REGION CLASSIFICATION'!$A$2:$B$67,2,FALSE)</f>
        <v>APAC</v>
      </c>
    </row>
    <row r="287" spans="1:10" ht="15" x14ac:dyDescent="0.35">
      <c r="A287" s="13">
        <v>42367</v>
      </c>
      <c r="B287" s="2" t="s">
        <v>15</v>
      </c>
      <c r="C287" s="2" t="s">
        <v>62</v>
      </c>
      <c r="D287" s="16">
        <v>250</v>
      </c>
      <c r="E287" s="2" t="s">
        <v>9</v>
      </c>
      <c r="F287" s="2" t="s">
        <v>10</v>
      </c>
      <c r="G287" s="16">
        <v>7500</v>
      </c>
      <c r="H287" s="32">
        <f>IF(F287="USD",VLOOKUP(A287,'FOREX CONV'!$A$2:$F$871,2,FALSE),IF(F287="GBP",VLOOKUP(A287,'FOREX CONV'!$A$2:$F$871,3,FALSE),IF(F287="EUR",VLOOKUP(A287,'FOREX CONV'!$A$2:$F$871,4,FALSE),IF(F287="YEN",VLOOKUP(A287,'FOREX CONV'!$A$2:$F$871,5,FALSE),1))))</f>
        <v>66.37</v>
      </c>
      <c r="I287" s="19">
        <f t="shared" si="4"/>
        <v>497775.00000000006</v>
      </c>
      <c r="J287" t="str">
        <f>VLOOKUP(C287,'REGION CLASSIFICATION'!$A$2:$B$67,2,FALSE)</f>
        <v>EU</v>
      </c>
    </row>
    <row r="288" spans="1:10" ht="15" x14ac:dyDescent="0.35">
      <c r="A288" s="13">
        <v>42369</v>
      </c>
      <c r="B288" s="2" t="s">
        <v>25</v>
      </c>
      <c r="C288" s="2" t="s">
        <v>33</v>
      </c>
      <c r="D288" s="16">
        <v>252</v>
      </c>
      <c r="E288" s="2" t="s">
        <v>9</v>
      </c>
      <c r="F288" s="2" t="s">
        <v>34</v>
      </c>
      <c r="G288" s="16">
        <v>5536755</v>
      </c>
      <c r="H288" s="32">
        <f>IF(F288="USD",VLOOKUP(A288,'FOREX CONV'!$A$2:$F$871,2,FALSE),IF(F288="GBP",VLOOKUP(A288,'FOREX CONV'!$A$2:$F$871,3,FALSE),IF(F288="EUR",VLOOKUP(A288,'FOREX CONV'!$A$2:$F$871,4,FALSE),IF(F288="YEN",VLOOKUP(A288,'FOREX CONV'!$A$2:$F$871,5,FALSE),1))))</f>
        <v>1</v>
      </c>
      <c r="I288" s="19">
        <f t="shared" si="4"/>
        <v>5536755</v>
      </c>
      <c r="J288" t="str">
        <f>VLOOKUP(C288,'REGION CLASSIFICATION'!$A$2:$B$67,2,FALSE)</f>
        <v>INDIA</v>
      </c>
    </row>
    <row r="289" spans="1:10" ht="15" x14ac:dyDescent="0.35">
      <c r="A289" s="13">
        <v>42185</v>
      </c>
      <c r="B289" s="2" t="s">
        <v>25</v>
      </c>
      <c r="C289" s="11" t="s">
        <v>29</v>
      </c>
      <c r="D289" s="22">
        <v>268</v>
      </c>
      <c r="E289" s="11" t="s">
        <v>9</v>
      </c>
      <c r="F289" s="11" t="s">
        <v>10</v>
      </c>
      <c r="G289" s="22">
        <v>30820</v>
      </c>
      <c r="H289" s="32">
        <f>IF(F289="USD",VLOOKUP(A289,'FOREX CONV'!$A$2:$F$871,2,FALSE),IF(F289="GBP",VLOOKUP(A289,'FOREX CONV'!$A$2:$F$871,3,FALSE),IF(F289="EUR",VLOOKUP(A289,'FOREX CONV'!$A$2:$F$871,4,FALSE),IF(F289="YEN",VLOOKUP(A289,'FOREX CONV'!$A$2:$F$871,5,FALSE),1))))</f>
        <v>63.754899999999999</v>
      </c>
      <c r="I289" s="19">
        <f t="shared" si="4"/>
        <v>1964926.0179999999</v>
      </c>
      <c r="J289" t="str">
        <f>VLOOKUP(C289,'REGION CLASSIFICATION'!$A$2:$B$67,2,FALSE)</f>
        <v>EU</v>
      </c>
    </row>
    <row r="290" spans="1:10" ht="15" x14ac:dyDescent="0.35">
      <c r="A290" s="13">
        <v>42369</v>
      </c>
      <c r="B290" s="2" t="s">
        <v>25</v>
      </c>
      <c r="C290" s="2" t="s">
        <v>33</v>
      </c>
      <c r="D290" s="16">
        <v>270</v>
      </c>
      <c r="E290" s="2" t="s">
        <v>9</v>
      </c>
      <c r="F290" s="2" t="s">
        <v>34</v>
      </c>
      <c r="G290" s="16">
        <v>5932238</v>
      </c>
      <c r="H290" s="32">
        <f>IF(F290="USD",VLOOKUP(A290,'FOREX CONV'!$A$2:$F$871,2,FALSE),IF(F290="GBP",VLOOKUP(A290,'FOREX CONV'!$A$2:$F$871,3,FALSE),IF(F290="EUR",VLOOKUP(A290,'FOREX CONV'!$A$2:$F$871,4,FALSE),IF(F290="YEN",VLOOKUP(A290,'FOREX CONV'!$A$2:$F$871,5,FALSE),1))))</f>
        <v>1</v>
      </c>
      <c r="I290" s="19">
        <f t="shared" si="4"/>
        <v>5932238</v>
      </c>
      <c r="J290" t="str">
        <f>VLOOKUP(C290,'REGION CLASSIFICATION'!$A$2:$B$67,2,FALSE)</f>
        <v>INDIA</v>
      </c>
    </row>
    <row r="291" spans="1:10" ht="15" x14ac:dyDescent="0.35">
      <c r="A291" s="13">
        <v>42124</v>
      </c>
      <c r="B291" s="2" t="s">
        <v>15</v>
      </c>
      <c r="C291" s="2" t="s">
        <v>33</v>
      </c>
      <c r="D291" s="16">
        <v>275</v>
      </c>
      <c r="E291" s="2" t="s">
        <v>9</v>
      </c>
      <c r="F291" s="2" t="s">
        <v>34</v>
      </c>
      <c r="G291" s="16">
        <v>978244</v>
      </c>
      <c r="H291" s="32">
        <f>IF(F291="USD",VLOOKUP(A291,'FOREX CONV'!$A$2:$F$871,2,FALSE),IF(F291="GBP",VLOOKUP(A291,'FOREX CONV'!$A$2:$F$871,3,FALSE),IF(F291="EUR",VLOOKUP(A291,'FOREX CONV'!$A$2:$F$871,4,FALSE),IF(F291="YEN",VLOOKUP(A291,'FOREX CONV'!$A$2:$F$871,5,FALSE),1))))</f>
        <v>1</v>
      </c>
      <c r="I291" s="19">
        <f t="shared" si="4"/>
        <v>978244</v>
      </c>
      <c r="J291" t="str">
        <f>VLOOKUP(C291,'REGION CLASSIFICATION'!$A$2:$B$67,2,FALSE)</f>
        <v>INDIA</v>
      </c>
    </row>
    <row r="292" spans="1:10" ht="15" x14ac:dyDescent="0.35">
      <c r="A292" s="13">
        <v>42185</v>
      </c>
      <c r="B292" s="2" t="s">
        <v>25</v>
      </c>
      <c r="C292" s="11" t="s">
        <v>32</v>
      </c>
      <c r="D292" s="22">
        <v>276</v>
      </c>
      <c r="E292" s="11" t="s">
        <v>9</v>
      </c>
      <c r="F292" s="11" t="s">
        <v>10</v>
      </c>
      <c r="G292" s="22">
        <v>24840</v>
      </c>
      <c r="H292" s="32">
        <f>IF(F292="USD",VLOOKUP(A292,'FOREX CONV'!$A$2:$F$871,2,FALSE),IF(F292="GBP",VLOOKUP(A292,'FOREX CONV'!$A$2:$F$871,3,FALSE),IF(F292="EUR",VLOOKUP(A292,'FOREX CONV'!$A$2:$F$871,4,FALSE),IF(F292="YEN",VLOOKUP(A292,'FOREX CONV'!$A$2:$F$871,5,FALSE),1))))</f>
        <v>63.754899999999999</v>
      </c>
      <c r="I292" s="19">
        <f t="shared" si="4"/>
        <v>1583671.716</v>
      </c>
      <c r="J292" t="str">
        <f>VLOOKUP(C292,'REGION CLASSIFICATION'!$A$2:$B$67,2,FALSE)</f>
        <v>EU</v>
      </c>
    </row>
    <row r="293" spans="1:10" ht="15" x14ac:dyDescent="0.35">
      <c r="A293" s="13">
        <v>42460</v>
      </c>
      <c r="B293" s="2" t="s">
        <v>25</v>
      </c>
      <c r="C293" s="2" t="s">
        <v>38</v>
      </c>
      <c r="D293" s="16">
        <v>280</v>
      </c>
      <c r="E293" s="2" t="s">
        <v>9</v>
      </c>
      <c r="F293" s="2" t="s">
        <v>10</v>
      </c>
      <c r="G293" s="16">
        <v>21840</v>
      </c>
      <c r="H293" s="32">
        <f>IF(F293="USD",VLOOKUP(A293,'FOREX CONV'!$A$2:$F$871,2,FALSE),IF(F293="GBP",VLOOKUP(A293,'FOREX CONV'!$A$2:$F$871,3,FALSE),IF(F293="EUR",VLOOKUP(A293,'FOREX CONV'!$A$2:$F$871,4,FALSE),IF(F293="YEN",VLOOKUP(A293,'FOREX CONV'!$A$2:$F$871,5,FALSE),1))))</f>
        <v>66.332899999999995</v>
      </c>
      <c r="I293" s="19">
        <f t="shared" si="4"/>
        <v>1448710.5359999998</v>
      </c>
      <c r="J293" t="str">
        <f>VLOOKUP(C293,'REGION CLASSIFICATION'!$A$2:$B$67,2,FALSE)</f>
        <v>MENA</v>
      </c>
    </row>
    <row r="294" spans="1:10" ht="15" x14ac:dyDescent="0.35">
      <c r="A294" s="13">
        <v>42240</v>
      </c>
      <c r="B294" s="2" t="s">
        <v>25</v>
      </c>
      <c r="C294" s="2" t="s">
        <v>43</v>
      </c>
      <c r="D294" s="16">
        <v>284</v>
      </c>
      <c r="E294" s="2" t="s">
        <v>9</v>
      </c>
      <c r="F294" s="2" t="s">
        <v>10</v>
      </c>
      <c r="G294" s="16">
        <v>25560</v>
      </c>
      <c r="H294" s="32">
        <f>IF(F294="USD",VLOOKUP(A294,'FOREX CONV'!$A$2:$F$871,2,FALSE),IF(F294="GBP",VLOOKUP(A294,'FOREX CONV'!$A$2:$F$871,3,FALSE),IF(F294="EUR",VLOOKUP(A294,'FOREX CONV'!$A$2:$F$871,4,FALSE),IF(F294="YEN",VLOOKUP(A294,'FOREX CONV'!$A$2:$F$871,5,FALSE),1))))</f>
        <v>66.509299999999996</v>
      </c>
      <c r="I294" s="19">
        <f t="shared" si="4"/>
        <v>1699977.7079999999</v>
      </c>
      <c r="J294" t="str">
        <f>VLOOKUP(C294,'REGION CLASSIFICATION'!$A$2:$B$67,2,FALSE)</f>
        <v>EU</v>
      </c>
    </row>
    <row r="295" spans="1:10" ht="15" x14ac:dyDescent="0.35">
      <c r="A295" s="13">
        <v>42460</v>
      </c>
      <c r="B295" s="2" t="s">
        <v>25</v>
      </c>
      <c r="C295" s="2" t="s">
        <v>32</v>
      </c>
      <c r="D295" s="16">
        <v>289</v>
      </c>
      <c r="E295" s="2" t="s">
        <v>9</v>
      </c>
      <c r="F295" s="2" t="s">
        <v>10</v>
      </c>
      <c r="G295" s="16">
        <v>26010</v>
      </c>
      <c r="H295" s="32">
        <f>IF(F295="USD",VLOOKUP(A295,'FOREX CONV'!$A$2:$F$871,2,FALSE),IF(F295="GBP",VLOOKUP(A295,'FOREX CONV'!$A$2:$F$871,3,FALSE),IF(F295="EUR",VLOOKUP(A295,'FOREX CONV'!$A$2:$F$871,4,FALSE),IF(F295="YEN",VLOOKUP(A295,'FOREX CONV'!$A$2:$F$871,5,FALSE),1))))</f>
        <v>66.332899999999995</v>
      </c>
      <c r="I295" s="19">
        <f t="shared" si="4"/>
        <v>1725318.7289999998</v>
      </c>
      <c r="J295" t="str">
        <f>VLOOKUP(C295,'REGION CLASSIFICATION'!$A$2:$B$67,2,FALSE)</f>
        <v>EU</v>
      </c>
    </row>
    <row r="296" spans="1:10" ht="15" x14ac:dyDescent="0.35">
      <c r="A296" s="13">
        <v>42136</v>
      </c>
      <c r="B296" s="2" t="s">
        <v>13</v>
      </c>
      <c r="C296" s="2" t="s">
        <v>33</v>
      </c>
      <c r="D296" s="16">
        <v>300</v>
      </c>
      <c r="E296" s="2" t="s">
        <v>9</v>
      </c>
      <c r="F296" s="2" t="s">
        <v>34</v>
      </c>
      <c r="G296" s="16">
        <v>3045312</v>
      </c>
      <c r="H296" s="32">
        <f>IF(F296="USD",VLOOKUP(A296,'FOREX CONV'!$A$2:$F$871,2,FALSE),IF(F296="GBP",VLOOKUP(A296,'FOREX CONV'!$A$2:$F$871,3,FALSE),IF(F296="EUR",VLOOKUP(A296,'FOREX CONV'!$A$2:$F$871,4,FALSE),IF(F296="YEN",VLOOKUP(A296,'FOREX CONV'!$A$2:$F$871,5,FALSE),1))))</f>
        <v>1</v>
      </c>
      <c r="I296" s="19">
        <f t="shared" si="4"/>
        <v>3045312</v>
      </c>
      <c r="J296" t="str">
        <f>VLOOKUP(C296,'REGION CLASSIFICATION'!$A$2:$B$67,2,FALSE)</f>
        <v>INDIA</v>
      </c>
    </row>
    <row r="297" spans="1:10" ht="15" x14ac:dyDescent="0.35">
      <c r="A297" s="13">
        <v>42138</v>
      </c>
      <c r="B297" s="2" t="s">
        <v>25</v>
      </c>
      <c r="C297" s="2" t="s">
        <v>33</v>
      </c>
      <c r="D297" s="16">
        <v>300</v>
      </c>
      <c r="E297" s="2" t="s">
        <v>9</v>
      </c>
      <c r="F297" s="2" t="s">
        <v>34</v>
      </c>
      <c r="G297" s="16">
        <v>6591375</v>
      </c>
      <c r="H297" s="32">
        <f>IF(F297="USD",VLOOKUP(A297,'FOREX CONV'!$A$2:$F$871,2,FALSE),IF(F297="GBP",VLOOKUP(A297,'FOREX CONV'!$A$2:$F$871,3,FALSE),IF(F297="EUR",VLOOKUP(A297,'FOREX CONV'!$A$2:$F$871,4,FALSE),IF(F297="YEN",VLOOKUP(A297,'FOREX CONV'!$A$2:$F$871,5,FALSE),1))))</f>
        <v>1</v>
      </c>
      <c r="I297" s="19">
        <f t="shared" si="4"/>
        <v>6591375</v>
      </c>
      <c r="J297" t="str">
        <f>VLOOKUP(C297,'REGION CLASSIFICATION'!$A$2:$B$67,2,FALSE)</f>
        <v>INDIA</v>
      </c>
    </row>
    <row r="298" spans="1:10" ht="15" x14ac:dyDescent="0.35">
      <c r="A298" s="13">
        <v>42153</v>
      </c>
      <c r="B298" s="2" t="s">
        <v>7</v>
      </c>
      <c r="C298" s="2" t="s">
        <v>41</v>
      </c>
      <c r="D298" s="16">
        <v>300</v>
      </c>
      <c r="E298" s="2" t="s">
        <v>9</v>
      </c>
      <c r="F298" s="2" t="s">
        <v>10</v>
      </c>
      <c r="G298" s="16">
        <v>12600</v>
      </c>
      <c r="H298" s="32">
        <f>IF(F298="USD",VLOOKUP(A298,'FOREX CONV'!$A$2:$F$871,2,FALSE),IF(F298="GBP",VLOOKUP(A298,'FOREX CONV'!$A$2:$F$871,3,FALSE),IF(F298="EUR",VLOOKUP(A298,'FOREX CONV'!$A$2:$F$871,4,FALSE),IF(F298="YEN",VLOOKUP(A298,'FOREX CONV'!$A$2:$F$871,5,FALSE),1))))</f>
        <v>63.761499999999998</v>
      </c>
      <c r="I298" s="19">
        <f t="shared" si="4"/>
        <v>803394.9</v>
      </c>
      <c r="J298" t="str">
        <f>VLOOKUP(C298,'REGION CLASSIFICATION'!$A$2:$B$67,2,FALSE)</f>
        <v>EU</v>
      </c>
    </row>
    <row r="299" spans="1:10" ht="15" x14ac:dyDescent="0.35">
      <c r="A299" s="13">
        <v>42173</v>
      </c>
      <c r="B299" s="2" t="s">
        <v>15</v>
      </c>
      <c r="C299" s="11" t="s">
        <v>54</v>
      </c>
      <c r="D299" s="22">
        <v>300</v>
      </c>
      <c r="E299" s="11" t="s">
        <v>9</v>
      </c>
      <c r="F299" s="11" t="s">
        <v>10</v>
      </c>
      <c r="G299" s="22">
        <v>14700</v>
      </c>
      <c r="H299" s="32">
        <f>IF(F299="USD",VLOOKUP(A299,'FOREX CONV'!$A$2:$F$871,2,FALSE),IF(F299="GBP",VLOOKUP(A299,'FOREX CONV'!$A$2:$F$871,3,FALSE),IF(F299="EUR",VLOOKUP(A299,'FOREX CONV'!$A$2:$F$871,4,FALSE),IF(F299="YEN",VLOOKUP(A299,'FOREX CONV'!$A$2:$F$871,5,FALSE),1))))</f>
        <v>63.849499999999999</v>
      </c>
      <c r="I299" s="19">
        <f t="shared" si="4"/>
        <v>938587.65</v>
      </c>
      <c r="J299" t="str">
        <f>VLOOKUP(C299,'REGION CLASSIFICATION'!$A$2:$B$67,2,FALSE)</f>
        <v>EU</v>
      </c>
    </row>
    <row r="300" spans="1:10" ht="15" x14ac:dyDescent="0.35">
      <c r="A300" s="13">
        <v>42185</v>
      </c>
      <c r="B300" s="2" t="s">
        <v>25</v>
      </c>
      <c r="C300" s="11" t="s">
        <v>29</v>
      </c>
      <c r="D300" s="22">
        <v>300</v>
      </c>
      <c r="E300" s="11" t="s">
        <v>9</v>
      </c>
      <c r="F300" s="11" t="s">
        <v>10</v>
      </c>
      <c r="G300" s="22">
        <v>34500</v>
      </c>
      <c r="H300" s="32">
        <f>IF(F300="USD",VLOOKUP(A300,'FOREX CONV'!$A$2:$F$871,2,FALSE),IF(F300="GBP",VLOOKUP(A300,'FOREX CONV'!$A$2:$F$871,3,FALSE),IF(F300="EUR",VLOOKUP(A300,'FOREX CONV'!$A$2:$F$871,4,FALSE),IF(F300="YEN",VLOOKUP(A300,'FOREX CONV'!$A$2:$F$871,5,FALSE),1))))</f>
        <v>63.754899999999999</v>
      </c>
      <c r="I300" s="19">
        <f t="shared" si="4"/>
        <v>2199544.0499999998</v>
      </c>
      <c r="J300" t="str">
        <f>VLOOKUP(C300,'REGION CLASSIFICATION'!$A$2:$B$67,2,FALSE)</f>
        <v>EU</v>
      </c>
    </row>
    <row r="301" spans="1:10" ht="15" x14ac:dyDescent="0.35">
      <c r="A301" s="13">
        <v>42200</v>
      </c>
      <c r="B301" s="2" t="s">
        <v>7</v>
      </c>
      <c r="C301" s="2" t="s">
        <v>33</v>
      </c>
      <c r="D301" s="16">
        <v>300</v>
      </c>
      <c r="E301" s="2" t="s">
        <v>9</v>
      </c>
      <c r="F301" s="2" t="s">
        <v>34</v>
      </c>
      <c r="G301" s="16">
        <v>565685</v>
      </c>
      <c r="H301" s="32">
        <f>IF(F301="USD",VLOOKUP(A301,'FOREX CONV'!$A$2:$F$871,2,FALSE),IF(F301="GBP",VLOOKUP(A301,'FOREX CONV'!$A$2:$F$871,3,FALSE),IF(F301="EUR",VLOOKUP(A301,'FOREX CONV'!$A$2:$F$871,4,FALSE),IF(F301="YEN",VLOOKUP(A301,'FOREX CONV'!$A$2:$F$871,5,FALSE),1))))</f>
        <v>1</v>
      </c>
      <c r="I301" s="19">
        <f t="shared" si="4"/>
        <v>565685</v>
      </c>
      <c r="J301" t="str">
        <f>VLOOKUP(C301,'REGION CLASSIFICATION'!$A$2:$B$67,2,FALSE)</f>
        <v>INDIA</v>
      </c>
    </row>
    <row r="302" spans="1:10" ht="15" x14ac:dyDescent="0.35">
      <c r="A302" s="13">
        <v>42201</v>
      </c>
      <c r="B302" s="2" t="s">
        <v>25</v>
      </c>
      <c r="C302" s="2" t="s">
        <v>82</v>
      </c>
      <c r="D302" s="16">
        <v>300</v>
      </c>
      <c r="E302" s="2" t="s">
        <v>9</v>
      </c>
      <c r="F302" s="2" t="s">
        <v>10</v>
      </c>
      <c r="G302" s="16">
        <v>14100</v>
      </c>
      <c r="H302" s="32">
        <f>IF(F302="USD",VLOOKUP(A302,'FOREX CONV'!$A$2:$F$871,2,FALSE),IF(F302="GBP",VLOOKUP(A302,'FOREX CONV'!$A$2:$F$871,3,FALSE),IF(F302="EUR",VLOOKUP(A302,'FOREX CONV'!$A$2:$F$871,4,FALSE),IF(F302="YEN",VLOOKUP(A302,'FOREX CONV'!$A$2:$F$871,5,FALSE),1))))</f>
        <v>63.4955</v>
      </c>
      <c r="I302" s="19">
        <f t="shared" si="4"/>
        <v>895286.55</v>
      </c>
      <c r="J302" t="str">
        <f>VLOOKUP(C302,'REGION CLASSIFICATION'!$A$2:$B$67,2,FALSE)</f>
        <v>MENA</v>
      </c>
    </row>
    <row r="303" spans="1:10" ht="15" x14ac:dyDescent="0.35">
      <c r="A303" s="13">
        <v>42207</v>
      </c>
      <c r="B303" s="2" t="s">
        <v>25</v>
      </c>
      <c r="C303" s="2" t="s">
        <v>29</v>
      </c>
      <c r="D303" s="16">
        <v>300</v>
      </c>
      <c r="E303" s="2" t="s">
        <v>9</v>
      </c>
      <c r="F303" s="2" t="s">
        <v>10</v>
      </c>
      <c r="G303" s="16">
        <v>33000</v>
      </c>
      <c r="H303" s="32">
        <f>IF(F303="USD",VLOOKUP(A303,'FOREX CONV'!$A$2:$F$871,2,FALSE),IF(F303="GBP",VLOOKUP(A303,'FOREX CONV'!$A$2:$F$871,3,FALSE),IF(F303="EUR",VLOOKUP(A303,'FOREX CONV'!$A$2:$F$871,4,FALSE),IF(F303="YEN",VLOOKUP(A303,'FOREX CONV'!$A$2:$F$871,5,FALSE),1))))</f>
        <v>63.528300000000002</v>
      </c>
      <c r="I303" s="19">
        <f t="shared" si="4"/>
        <v>2096433.9000000001</v>
      </c>
      <c r="J303" t="str">
        <f>VLOOKUP(C303,'REGION CLASSIFICATION'!$A$2:$B$67,2,FALSE)</f>
        <v>EU</v>
      </c>
    </row>
    <row r="304" spans="1:10" ht="15" x14ac:dyDescent="0.35">
      <c r="A304" s="13">
        <v>42243</v>
      </c>
      <c r="B304" s="2" t="s">
        <v>15</v>
      </c>
      <c r="C304" s="2" t="s">
        <v>54</v>
      </c>
      <c r="D304" s="16">
        <v>300</v>
      </c>
      <c r="E304" s="2" t="s">
        <v>9</v>
      </c>
      <c r="F304" s="2" t="s">
        <v>10</v>
      </c>
      <c r="G304" s="16">
        <v>14700</v>
      </c>
      <c r="H304" s="32">
        <f>IF(F304="USD",VLOOKUP(A304,'FOREX CONV'!$A$2:$F$871,2,FALSE),IF(F304="GBP",VLOOKUP(A304,'FOREX CONV'!$A$2:$F$871,3,FALSE),IF(F304="EUR",VLOOKUP(A304,'FOREX CONV'!$A$2:$F$871,4,FALSE),IF(F304="YEN",VLOOKUP(A304,'FOREX CONV'!$A$2:$F$871,5,FALSE),1))))</f>
        <v>66.060500000000005</v>
      </c>
      <c r="I304" s="19">
        <f t="shared" si="4"/>
        <v>971089.35000000009</v>
      </c>
      <c r="J304" t="str">
        <f>VLOOKUP(C304,'REGION CLASSIFICATION'!$A$2:$B$67,2,FALSE)</f>
        <v>EU</v>
      </c>
    </row>
    <row r="305" spans="1:10" ht="15" x14ac:dyDescent="0.35">
      <c r="A305" s="13">
        <v>42263</v>
      </c>
      <c r="B305" s="2" t="s">
        <v>15</v>
      </c>
      <c r="C305" s="2" t="s">
        <v>65</v>
      </c>
      <c r="D305" s="16">
        <v>300</v>
      </c>
      <c r="E305" s="2" t="s">
        <v>9</v>
      </c>
      <c r="F305" s="2" t="s">
        <v>10</v>
      </c>
      <c r="G305" s="16">
        <v>13500</v>
      </c>
      <c r="H305" s="32">
        <f>IF(F305="USD",VLOOKUP(A305,'FOREX CONV'!$A$2:$F$871,2,FALSE),IF(F305="GBP",VLOOKUP(A305,'FOREX CONV'!$A$2:$F$871,3,FALSE),IF(F305="EUR",VLOOKUP(A305,'FOREX CONV'!$A$2:$F$871,4,FALSE),IF(F305="YEN",VLOOKUP(A305,'FOREX CONV'!$A$2:$F$871,5,FALSE),1))))</f>
        <v>66.5</v>
      </c>
      <c r="I305" s="19">
        <f t="shared" si="4"/>
        <v>897750</v>
      </c>
      <c r="J305" t="str">
        <f>VLOOKUP(C305,'REGION CLASSIFICATION'!$A$2:$B$67,2,FALSE)</f>
        <v>NORTH AMERICA</v>
      </c>
    </row>
    <row r="306" spans="1:10" ht="15" x14ac:dyDescent="0.35">
      <c r="A306" s="13">
        <v>42269</v>
      </c>
      <c r="B306" s="2" t="s">
        <v>25</v>
      </c>
      <c r="C306" s="2" t="s">
        <v>29</v>
      </c>
      <c r="D306" s="16">
        <v>300</v>
      </c>
      <c r="E306" s="2" t="s">
        <v>9</v>
      </c>
      <c r="F306" s="2" t="s">
        <v>10</v>
      </c>
      <c r="G306" s="16">
        <v>32100</v>
      </c>
      <c r="H306" s="32">
        <f>IF(F306="USD",VLOOKUP(A306,'FOREX CONV'!$A$2:$F$871,2,FALSE),IF(F306="GBP",VLOOKUP(A306,'FOREX CONV'!$A$2:$F$871,3,FALSE),IF(F306="EUR",VLOOKUP(A306,'FOREX CONV'!$A$2:$F$871,4,FALSE),IF(F306="YEN",VLOOKUP(A306,'FOREX CONV'!$A$2:$F$871,5,FALSE),1))))</f>
        <v>65.625</v>
      </c>
      <c r="I306" s="19">
        <f t="shared" si="4"/>
        <v>2106562.5</v>
      </c>
      <c r="J306" t="str">
        <f>VLOOKUP(C306,'REGION CLASSIFICATION'!$A$2:$B$67,2,FALSE)</f>
        <v>EU</v>
      </c>
    </row>
    <row r="307" spans="1:10" ht="15" x14ac:dyDescent="0.35">
      <c r="A307" s="13">
        <v>42296</v>
      </c>
      <c r="B307" s="2" t="s">
        <v>25</v>
      </c>
      <c r="C307" s="2" t="s">
        <v>29</v>
      </c>
      <c r="D307" s="16">
        <v>300</v>
      </c>
      <c r="E307" s="2" t="s">
        <v>9</v>
      </c>
      <c r="F307" s="2" t="s">
        <v>10</v>
      </c>
      <c r="G307" s="16">
        <v>33000</v>
      </c>
      <c r="H307" s="32">
        <f>IF(F307="USD",VLOOKUP(A307,'FOREX CONV'!$A$2:$F$871,2,FALSE),IF(F307="GBP",VLOOKUP(A307,'FOREX CONV'!$A$2:$F$871,3,FALSE),IF(F307="EUR",VLOOKUP(A307,'FOREX CONV'!$A$2:$F$871,4,FALSE),IF(F307="YEN",VLOOKUP(A307,'FOREX CONV'!$A$2:$F$871,5,FALSE),1))))</f>
        <v>64.817800000000005</v>
      </c>
      <c r="I307" s="19">
        <f t="shared" si="4"/>
        <v>2138987.4000000004</v>
      </c>
      <c r="J307" t="str">
        <f>VLOOKUP(C307,'REGION CLASSIFICATION'!$A$2:$B$67,2,FALSE)</f>
        <v>EU</v>
      </c>
    </row>
    <row r="308" spans="1:10" ht="15" x14ac:dyDescent="0.35">
      <c r="A308" s="13">
        <v>42450</v>
      </c>
      <c r="B308" s="2" t="s">
        <v>25</v>
      </c>
      <c r="C308" s="2" t="s">
        <v>29</v>
      </c>
      <c r="D308" s="16">
        <v>300</v>
      </c>
      <c r="E308" s="2" t="s">
        <v>9</v>
      </c>
      <c r="F308" s="2" t="s">
        <v>10</v>
      </c>
      <c r="G308" s="16">
        <v>30600</v>
      </c>
      <c r="H308" s="32">
        <f>IF(F308="USD",VLOOKUP(A308,'FOREX CONV'!$A$2:$F$871,2,FALSE),IF(F308="GBP",VLOOKUP(A308,'FOREX CONV'!$A$2:$F$871,3,FALSE),IF(F308="EUR",VLOOKUP(A308,'FOREX CONV'!$A$2:$F$871,4,FALSE),IF(F308="YEN",VLOOKUP(A308,'FOREX CONV'!$A$2:$F$871,5,FALSE),1))))</f>
        <v>66.504000000000005</v>
      </c>
      <c r="I308" s="19">
        <f t="shared" si="4"/>
        <v>2035022.4000000001</v>
      </c>
      <c r="J308" t="str">
        <f>VLOOKUP(C308,'REGION CLASSIFICATION'!$A$2:$B$67,2,FALSE)</f>
        <v>EU</v>
      </c>
    </row>
    <row r="309" spans="1:10" ht="15" x14ac:dyDescent="0.35">
      <c r="A309" s="13">
        <v>42451</v>
      </c>
      <c r="B309" s="2" t="s">
        <v>15</v>
      </c>
      <c r="C309" s="2" t="s">
        <v>54</v>
      </c>
      <c r="D309" s="16">
        <v>300</v>
      </c>
      <c r="E309" s="2" t="s">
        <v>9</v>
      </c>
      <c r="F309" s="2" t="s">
        <v>10</v>
      </c>
      <c r="G309" s="16">
        <v>14700</v>
      </c>
      <c r="H309" s="32">
        <f>IF(F309="USD",VLOOKUP(A309,'FOREX CONV'!$A$2:$F$871,2,FALSE),IF(F309="GBP",VLOOKUP(A309,'FOREX CONV'!$A$2:$F$871,3,FALSE),IF(F309="EUR",VLOOKUP(A309,'FOREX CONV'!$A$2:$F$871,4,FALSE),IF(F309="YEN",VLOOKUP(A309,'FOREX CONV'!$A$2:$F$871,5,FALSE),1))))</f>
        <v>66.5411</v>
      </c>
      <c r="I309" s="19">
        <f t="shared" si="4"/>
        <v>978154.17</v>
      </c>
      <c r="J309" t="str">
        <f>VLOOKUP(C309,'REGION CLASSIFICATION'!$A$2:$B$67,2,FALSE)</f>
        <v>EU</v>
      </c>
    </row>
    <row r="310" spans="1:10" ht="15" x14ac:dyDescent="0.35">
      <c r="A310" s="13">
        <v>42303</v>
      </c>
      <c r="B310" s="2" t="s">
        <v>15</v>
      </c>
      <c r="C310" s="2" t="s">
        <v>62</v>
      </c>
      <c r="D310" s="16">
        <v>300</v>
      </c>
      <c r="E310" s="2" t="s">
        <v>9</v>
      </c>
      <c r="F310" s="2" t="s">
        <v>10</v>
      </c>
      <c r="G310" s="16">
        <v>12000</v>
      </c>
      <c r="H310" s="32">
        <f>IF(F310="USD",VLOOKUP(A310,'FOREX CONV'!$A$2:$F$871,2,FALSE),IF(F310="GBP",VLOOKUP(A310,'FOREX CONV'!$A$2:$F$871,3,FALSE),IF(F310="EUR",VLOOKUP(A310,'FOREX CONV'!$A$2:$F$871,4,FALSE),IF(F310="YEN",VLOOKUP(A310,'FOREX CONV'!$A$2:$F$871,5,FALSE),1))))</f>
        <v>64.960300000000004</v>
      </c>
      <c r="I310" s="19">
        <f t="shared" si="4"/>
        <v>779523.60000000009</v>
      </c>
      <c r="J310" t="str">
        <f>VLOOKUP(C310,'REGION CLASSIFICATION'!$A$2:$B$67,2,FALSE)</f>
        <v>EU</v>
      </c>
    </row>
    <row r="311" spans="1:10" ht="15" x14ac:dyDescent="0.35">
      <c r="A311" s="13">
        <v>42305</v>
      </c>
      <c r="B311" s="2" t="s">
        <v>15</v>
      </c>
      <c r="C311" s="2" t="s">
        <v>18</v>
      </c>
      <c r="D311" s="16">
        <v>300</v>
      </c>
      <c r="E311" s="2" t="s">
        <v>9</v>
      </c>
      <c r="F311" s="2" t="s">
        <v>10</v>
      </c>
      <c r="G311" s="16">
        <v>15000</v>
      </c>
      <c r="H311" s="32">
        <f>IF(F311="USD",VLOOKUP(A311,'FOREX CONV'!$A$2:$F$871,2,FALSE),IF(F311="GBP",VLOOKUP(A311,'FOREX CONV'!$A$2:$F$871,3,FALSE),IF(F311="EUR",VLOOKUP(A311,'FOREX CONV'!$A$2:$F$871,4,FALSE),IF(F311="YEN",VLOOKUP(A311,'FOREX CONV'!$A$2:$F$871,5,FALSE),1))))</f>
        <v>65.040800000000004</v>
      </c>
      <c r="I311" s="19">
        <f t="shared" si="4"/>
        <v>975612.00000000012</v>
      </c>
      <c r="J311" t="str">
        <f>VLOOKUP(C311,'REGION CLASSIFICATION'!$A$2:$B$67,2,FALSE)</f>
        <v>EU</v>
      </c>
    </row>
    <row r="312" spans="1:10" ht="15" x14ac:dyDescent="0.35">
      <c r="A312" s="13">
        <v>42429</v>
      </c>
      <c r="B312" s="2" t="s">
        <v>7</v>
      </c>
      <c r="C312" s="2" t="s">
        <v>33</v>
      </c>
      <c r="D312" s="16">
        <v>300</v>
      </c>
      <c r="E312" s="2" t="s">
        <v>9</v>
      </c>
      <c r="F312" s="2" t="s">
        <v>34</v>
      </c>
      <c r="G312" s="16">
        <v>760793</v>
      </c>
      <c r="H312" s="32">
        <f>IF(F312="USD",VLOOKUP(A312,'FOREX CONV'!$A$2:$F$871,2,FALSE),IF(F312="GBP",VLOOKUP(A312,'FOREX CONV'!$A$2:$F$871,3,FALSE),IF(F312="EUR",VLOOKUP(A312,'FOREX CONV'!$A$2:$F$871,4,FALSE),IF(F312="YEN",VLOOKUP(A312,'FOREX CONV'!$A$2:$F$871,5,FALSE),1))))</f>
        <v>1</v>
      </c>
      <c r="I312" s="19">
        <f t="shared" si="4"/>
        <v>760793</v>
      </c>
      <c r="J312" t="str">
        <f>VLOOKUP(C312,'REGION CLASSIFICATION'!$A$2:$B$67,2,FALSE)</f>
        <v>INDIA</v>
      </c>
    </row>
    <row r="313" spans="1:10" ht="15" x14ac:dyDescent="0.35">
      <c r="A313" s="13">
        <v>42308</v>
      </c>
      <c r="B313" s="2" t="s">
        <v>15</v>
      </c>
      <c r="C313" s="2" t="s">
        <v>54</v>
      </c>
      <c r="D313" s="16">
        <v>300</v>
      </c>
      <c r="E313" s="2" t="s">
        <v>9</v>
      </c>
      <c r="F313" s="2" t="s">
        <v>10</v>
      </c>
      <c r="G313" s="16">
        <v>14700</v>
      </c>
      <c r="H313" s="32">
        <f>IF(F313="USD",VLOOKUP(A313,'FOREX CONV'!$A$2:$F$871,2,FALSE),IF(F313="GBP",VLOOKUP(A313,'FOREX CONV'!$A$2:$F$871,3,FALSE),IF(F313="EUR",VLOOKUP(A313,'FOREX CONV'!$A$2:$F$871,4,FALSE),IF(F313="YEN",VLOOKUP(A313,'FOREX CONV'!$A$2:$F$871,5,FALSE),1))))</f>
        <v>65.223100000000002</v>
      </c>
      <c r="I313" s="19">
        <f t="shared" si="4"/>
        <v>958779.57000000007</v>
      </c>
      <c r="J313" t="str">
        <f>VLOOKUP(C313,'REGION CLASSIFICATION'!$A$2:$B$67,2,FALSE)</f>
        <v>EU</v>
      </c>
    </row>
    <row r="314" spans="1:10" ht="15" x14ac:dyDescent="0.35">
      <c r="A314" s="13">
        <v>42124</v>
      </c>
      <c r="B314" s="2" t="s">
        <v>13</v>
      </c>
      <c r="C314" s="2" t="s">
        <v>33</v>
      </c>
      <c r="D314" s="16">
        <v>310</v>
      </c>
      <c r="E314" s="2" t="s">
        <v>9</v>
      </c>
      <c r="F314" s="2" t="s">
        <v>34</v>
      </c>
      <c r="G314" s="16">
        <v>3234726</v>
      </c>
      <c r="H314" s="32">
        <f>IF(F314="USD",VLOOKUP(A314,'FOREX CONV'!$A$2:$F$871,2,FALSE),IF(F314="GBP",VLOOKUP(A314,'FOREX CONV'!$A$2:$F$871,3,FALSE),IF(F314="EUR",VLOOKUP(A314,'FOREX CONV'!$A$2:$F$871,4,FALSE),IF(F314="YEN",VLOOKUP(A314,'FOREX CONV'!$A$2:$F$871,5,FALSE),1))))</f>
        <v>1</v>
      </c>
      <c r="I314" s="19">
        <f t="shared" si="4"/>
        <v>3234726</v>
      </c>
      <c r="J314" t="str">
        <f>VLOOKUP(C314,'REGION CLASSIFICATION'!$A$2:$B$67,2,FALSE)</f>
        <v>INDIA</v>
      </c>
    </row>
    <row r="315" spans="1:10" ht="15" x14ac:dyDescent="0.35">
      <c r="A315" s="13">
        <v>42458</v>
      </c>
      <c r="B315" s="2" t="s">
        <v>15</v>
      </c>
      <c r="C315" s="2" t="s">
        <v>33</v>
      </c>
      <c r="D315" s="16">
        <v>310</v>
      </c>
      <c r="E315" s="2" t="s">
        <v>9</v>
      </c>
      <c r="F315" s="2" t="s">
        <v>34</v>
      </c>
      <c r="G315" s="16">
        <v>1008480</v>
      </c>
      <c r="H315" s="32">
        <f>IF(F315="USD",VLOOKUP(A315,'FOREX CONV'!$A$2:$F$871,2,FALSE),IF(F315="GBP",VLOOKUP(A315,'FOREX CONV'!$A$2:$F$871,3,FALSE),IF(F315="EUR",VLOOKUP(A315,'FOREX CONV'!$A$2:$F$871,4,FALSE),IF(F315="YEN",VLOOKUP(A315,'FOREX CONV'!$A$2:$F$871,5,FALSE),1))))</f>
        <v>1</v>
      </c>
      <c r="I315" s="19">
        <f t="shared" si="4"/>
        <v>1008480</v>
      </c>
      <c r="J315" t="str">
        <f>VLOOKUP(C315,'REGION CLASSIFICATION'!$A$2:$B$67,2,FALSE)</f>
        <v>INDIA</v>
      </c>
    </row>
    <row r="316" spans="1:10" ht="15" x14ac:dyDescent="0.35">
      <c r="A316" s="13">
        <v>42460</v>
      </c>
      <c r="B316" s="2" t="s">
        <v>25</v>
      </c>
      <c r="C316" s="2" t="s">
        <v>51</v>
      </c>
      <c r="D316" s="16">
        <v>320</v>
      </c>
      <c r="E316" s="2" t="s">
        <v>9</v>
      </c>
      <c r="F316" s="2" t="s">
        <v>10</v>
      </c>
      <c r="G316" s="16">
        <v>38400</v>
      </c>
      <c r="H316" s="32">
        <f>IF(F316="USD",VLOOKUP(A316,'FOREX CONV'!$A$2:$F$871,2,FALSE),IF(F316="GBP",VLOOKUP(A316,'FOREX CONV'!$A$2:$F$871,3,FALSE),IF(F316="EUR",VLOOKUP(A316,'FOREX CONV'!$A$2:$F$871,4,FALSE),IF(F316="YEN",VLOOKUP(A316,'FOREX CONV'!$A$2:$F$871,5,FALSE),1))))</f>
        <v>66.332899999999995</v>
      </c>
      <c r="I316" s="19">
        <f t="shared" si="4"/>
        <v>2547183.36</v>
      </c>
      <c r="J316" t="str">
        <f>VLOOKUP(C316,'REGION CLASSIFICATION'!$A$2:$B$67,2,FALSE)</f>
        <v>EU</v>
      </c>
    </row>
    <row r="317" spans="1:10" ht="15" x14ac:dyDescent="0.35">
      <c r="A317" s="13">
        <v>42369</v>
      </c>
      <c r="B317" s="2" t="s">
        <v>15</v>
      </c>
      <c r="C317" s="2" t="s">
        <v>38</v>
      </c>
      <c r="D317" s="16">
        <v>320</v>
      </c>
      <c r="E317" s="2" t="s">
        <v>9</v>
      </c>
      <c r="F317" s="2" t="s">
        <v>10</v>
      </c>
      <c r="G317" s="16">
        <v>15040</v>
      </c>
      <c r="H317" s="32">
        <f>IF(F317="USD",VLOOKUP(A317,'FOREX CONV'!$A$2:$F$871,2,FALSE),IF(F317="GBP",VLOOKUP(A317,'FOREX CONV'!$A$2:$F$871,3,FALSE),IF(F317="EUR",VLOOKUP(A317,'FOREX CONV'!$A$2:$F$871,4,FALSE),IF(F317="YEN",VLOOKUP(A317,'FOREX CONV'!$A$2:$F$871,5,FALSE),1))))</f>
        <v>66.325999999999993</v>
      </c>
      <c r="I317" s="19">
        <f t="shared" si="4"/>
        <v>997543.03999999992</v>
      </c>
      <c r="J317" t="str">
        <f>VLOOKUP(C317,'REGION CLASSIFICATION'!$A$2:$B$67,2,FALSE)</f>
        <v>MENA</v>
      </c>
    </row>
    <row r="318" spans="1:10" ht="15" x14ac:dyDescent="0.35">
      <c r="A318" s="13">
        <v>42130</v>
      </c>
      <c r="B318" s="2" t="s">
        <v>7</v>
      </c>
      <c r="C318" s="2" t="s">
        <v>41</v>
      </c>
      <c r="D318" s="16">
        <v>325</v>
      </c>
      <c r="E318" s="2" t="s">
        <v>9</v>
      </c>
      <c r="F318" s="2" t="s">
        <v>10</v>
      </c>
      <c r="G318" s="16">
        <v>13650</v>
      </c>
      <c r="H318" s="32">
        <f>IF(F318="USD",VLOOKUP(A318,'FOREX CONV'!$A$2:$F$871,2,FALSE),IF(F318="GBP",VLOOKUP(A318,'FOREX CONV'!$A$2:$F$871,3,FALSE),IF(F318="EUR",VLOOKUP(A318,'FOREX CONV'!$A$2:$F$871,4,FALSE),IF(F318="YEN",VLOOKUP(A318,'FOREX CONV'!$A$2:$F$871,5,FALSE),1))))</f>
        <v>63.895499999999998</v>
      </c>
      <c r="I318" s="19">
        <f t="shared" si="4"/>
        <v>872173.57499999995</v>
      </c>
      <c r="J318" t="str">
        <f>VLOOKUP(C318,'REGION CLASSIFICATION'!$A$2:$B$67,2,FALSE)</f>
        <v>EU</v>
      </c>
    </row>
    <row r="319" spans="1:10" ht="15" x14ac:dyDescent="0.35">
      <c r="A319" s="13">
        <v>42209</v>
      </c>
      <c r="B319" s="2" t="s">
        <v>15</v>
      </c>
      <c r="C319" s="2" t="s">
        <v>33</v>
      </c>
      <c r="D319" s="16">
        <v>325</v>
      </c>
      <c r="E319" s="2" t="s">
        <v>9</v>
      </c>
      <c r="F319" s="2" t="s">
        <v>34</v>
      </c>
      <c r="G319" s="16">
        <v>948753</v>
      </c>
      <c r="H319" s="32">
        <f>IF(F319="USD",VLOOKUP(A319,'FOREX CONV'!$A$2:$F$871,2,FALSE),IF(F319="GBP",VLOOKUP(A319,'FOREX CONV'!$A$2:$F$871,3,FALSE),IF(F319="EUR",VLOOKUP(A319,'FOREX CONV'!$A$2:$F$871,4,FALSE),IF(F319="YEN",VLOOKUP(A319,'FOREX CONV'!$A$2:$F$871,5,FALSE),1))))</f>
        <v>1</v>
      </c>
      <c r="I319" s="19">
        <f t="shared" si="4"/>
        <v>948753</v>
      </c>
      <c r="J319" t="str">
        <f>VLOOKUP(C319,'REGION CLASSIFICATION'!$A$2:$B$67,2,FALSE)</f>
        <v>INDIA</v>
      </c>
    </row>
    <row r="320" spans="1:10" ht="15" x14ac:dyDescent="0.35">
      <c r="A320" s="13">
        <v>42155</v>
      </c>
      <c r="B320" s="2" t="s">
        <v>13</v>
      </c>
      <c r="C320" s="2" t="s">
        <v>33</v>
      </c>
      <c r="D320" s="16">
        <v>338</v>
      </c>
      <c r="E320" s="2" t="s">
        <v>9</v>
      </c>
      <c r="F320" s="2" t="s">
        <v>34</v>
      </c>
      <c r="G320" s="16">
        <v>3619049</v>
      </c>
      <c r="H320" s="32">
        <f>IF(F320="USD",VLOOKUP(A320,'FOREX CONV'!$A$2:$F$871,2,FALSE),IF(F320="GBP",VLOOKUP(A320,'FOREX CONV'!$A$2:$F$871,3,FALSE),IF(F320="EUR",VLOOKUP(A320,'FOREX CONV'!$A$2:$F$871,4,FALSE),IF(F320="YEN",VLOOKUP(A320,'FOREX CONV'!$A$2:$F$871,5,FALSE),1))))</f>
        <v>1</v>
      </c>
      <c r="I320" s="19">
        <f t="shared" si="4"/>
        <v>3619049</v>
      </c>
      <c r="J320" t="str">
        <f>VLOOKUP(C320,'REGION CLASSIFICATION'!$A$2:$B$67,2,FALSE)</f>
        <v>INDIA</v>
      </c>
    </row>
    <row r="321" spans="1:10" ht="15" x14ac:dyDescent="0.35">
      <c r="A321" s="13">
        <v>42109</v>
      </c>
      <c r="B321" s="2" t="s">
        <v>15</v>
      </c>
      <c r="C321" s="2" t="s">
        <v>35</v>
      </c>
      <c r="D321" s="16">
        <v>350</v>
      </c>
      <c r="E321" s="2" t="s">
        <v>9</v>
      </c>
      <c r="F321" s="2" t="s">
        <v>10</v>
      </c>
      <c r="G321" s="16">
        <v>19162.5</v>
      </c>
      <c r="H321" s="32">
        <f>IF(F321="USD",VLOOKUP(A321,'FOREX CONV'!$A$2:$F$871,2,FALSE),IF(F321="GBP",VLOOKUP(A321,'FOREX CONV'!$A$2:$F$871,3,FALSE),IF(F321="EUR",VLOOKUP(A321,'FOREX CONV'!$A$2:$F$871,4,FALSE),IF(F321="YEN",VLOOKUP(A321,'FOREX CONV'!$A$2:$F$871,5,FALSE),1))))</f>
        <v>62.4026</v>
      </c>
      <c r="I321" s="19">
        <f t="shared" si="4"/>
        <v>1195789.8225</v>
      </c>
      <c r="J321" t="str">
        <f>VLOOKUP(C321,'REGION CLASSIFICATION'!$A$2:$B$67,2,FALSE)</f>
        <v>APAC</v>
      </c>
    </row>
    <row r="322" spans="1:10" ht="15" x14ac:dyDescent="0.35">
      <c r="A322" s="13">
        <v>42247</v>
      </c>
      <c r="B322" s="2" t="s">
        <v>13</v>
      </c>
      <c r="C322" s="2" t="s">
        <v>33</v>
      </c>
      <c r="D322" s="16">
        <v>350</v>
      </c>
      <c r="E322" s="2" t="s">
        <v>9</v>
      </c>
      <c r="F322" s="2" t="s">
        <v>34</v>
      </c>
      <c r="G322" s="16">
        <v>3638544</v>
      </c>
      <c r="H322" s="32">
        <f>IF(F322="USD",VLOOKUP(A322,'FOREX CONV'!$A$2:$F$871,2,FALSE),IF(F322="GBP",VLOOKUP(A322,'FOREX CONV'!$A$2:$F$871,3,FALSE),IF(F322="EUR",VLOOKUP(A322,'FOREX CONV'!$A$2:$F$871,4,FALSE),IF(F322="YEN",VLOOKUP(A322,'FOREX CONV'!$A$2:$F$871,5,FALSE),1))))</f>
        <v>1</v>
      </c>
      <c r="I322" s="19">
        <f t="shared" si="4"/>
        <v>3638544</v>
      </c>
      <c r="J322" t="str">
        <f>VLOOKUP(C322,'REGION CLASSIFICATION'!$A$2:$B$67,2,FALSE)</f>
        <v>INDIA</v>
      </c>
    </row>
    <row r="323" spans="1:10" ht="15" x14ac:dyDescent="0.35">
      <c r="A323" s="13">
        <v>42272</v>
      </c>
      <c r="B323" s="2" t="s">
        <v>15</v>
      </c>
      <c r="C323" s="2" t="s">
        <v>33</v>
      </c>
      <c r="D323" s="16">
        <v>350</v>
      </c>
      <c r="E323" s="2" t="s">
        <v>9</v>
      </c>
      <c r="F323" s="2" t="s">
        <v>34</v>
      </c>
      <c r="G323" s="16">
        <v>1008674</v>
      </c>
      <c r="H323" s="32">
        <f>IF(F323="USD",VLOOKUP(A323,'FOREX CONV'!$A$2:$F$871,2,FALSE),IF(F323="GBP",VLOOKUP(A323,'FOREX CONV'!$A$2:$F$871,3,FALSE),IF(F323="EUR",VLOOKUP(A323,'FOREX CONV'!$A$2:$F$871,4,FALSE),IF(F323="YEN",VLOOKUP(A323,'FOREX CONV'!$A$2:$F$871,5,FALSE),1))))</f>
        <v>1</v>
      </c>
      <c r="I323" s="19">
        <f t="shared" ref="I323:I386" si="5">G323*H323</f>
        <v>1008674</v>
      </c>
      <c r="J323" t="str">
        <f>VLOOKUP(C323,'REGION CLASSIFICATION'!$A$2:$B$67,2,FALSE)</f>
        <v>INDIA</v>
      </c>
    </row>
    <row r="324" spans="1:10" ht="15" x14ac:dyDescent="0.35">
      <c r="A324" s="13">
        <v>42388</v>
      </c>
      <c r="B324" s="2" t="s">
        <v>7</v>
      </c>
      <c r="C324" s="2" t="s">
        <v>33</v>
      </c>
      <c r="D324" s="23">
        <v>350</v>
      </c>
      <c r="E324" s="2" t="s">
        <v>9</v>
      </c>
      <c r="F324" s="2" t="s">
        <v>34</v>
      </c>
      <c r="G324" s="23">
        <v>860281</v>
      </c>
      <c r="H324" s="32">
        <f>IF(F324="USD",VLOOKUP(A324,'FOREX CONV'!$A$2:$F$871,2,FALSE),IF(F324="GBP",VLOOKUP(A324,'FOREX CONV'!$A$2:$F$871,3,FALSE),IF(F324="EUR",VLOOKUP(A324,'FOREX CONV'!$A$2:$F$871,4,FALSE),IF(F324="YEN",VLOOKUP(A324,'FOREX CONV'!$A$2:$F$871,5,FALSE),1))))</f>
        <v>1</v>
      </c>
      <c r="I324" s="19">
        <f t="shared" si="5"/>
        <v>860281</v>
      </c>
      <c r="J324" t="str">
        <f>VLOOKUP(C324,'REGION CLASSIFICATION'!$A$2:$B$67,2,FALSE)</f>
        <v>INDIA</v>
      </c>
    </row>
    <row r="325" spans="1:10" ht="15" x14ac:dyDescent="0.35">
      <c r="A325" s="13">
        <v>42361</v>
      </c>
      <c r="B325" s="2" t="s">
        <v>7</v>
      </c>
      <c r="C325" s="2" t="s">
        <v>42</v>
      </c>
      <c r="D325" s="16">
        <v>350</v>
      </c>
      <c r="E325" s="2" t="s">
        <v>9</v>
      </c>
      <c r="F325" s="2" t="s">
        <v>10</v>
      </c>
      <c r="G325" s="16">
        <v>10500</v>
      </c>
      <c r="H325" s="32">
        <f>IF(F325="USD",VLOOKUP(A325,'FOREX CONV'!$A$2:$F$871,2,FALSE),IF(F325="GBP",VLOOKUP(A325,'FOREX CONV'!$A$2:$F$871,3,FALSE),IF(F325="EUR",VLOOKUP(A325,'FOREX CONV'!$A$2:$F$871,4,FALSE),IF(F325="YEN",VLOOKUP(A325,'FOREX CONV'!$A$2:$F$871,5,FALSE),1))))</f>
        <v>66.201999999999998</v>
      </c>
      <c r="I325" s="19">
        <f t="shared" si="5"/>
        <v>695121</v>
      </c>
      <c r="J325" t="str">
        <f>VLOOKUP(C325,'REGION CLASSIFICATION'!$A$2:$B$67,2,FALSE)</f>
        <v>APAC</v>
      </c>
    </row>
    <row r="326" spans="1:10" ht="15" x14ac:dyDescent="0.35">
      <c r="A326" s="13">
        <v>42335</v>
      </c>
      <c r="B326" s="2" t="s">
        <v>13</v>
      </c>
      <c r="C326" s="2" t="s">
        <v>33</v>
      </c>
      <c r="D326" s="16">
        <v>350</v>
      </c>
      <c r="E326" s="2" t="s">
        <v>9</v>
      </c>
      <c r="F326" s="2" t="s">
        <v>34</v>
      </c>
      <c r="G326" s="16">
        <v>3735648</v>
      </c>
      <c r="H326" s="32">
        <f>IF(F326="USD",VLOOKUP(A326,'FOREX CONV'!$A$2:$F$871,2,FALSE),IF(F326="GBP",VLOOKUP(A326,'FOREX CONV'!$A$2:$F$871,3,FALSE),IF(F326="EUR",VLOOKUP(A326,'FOREX CONV'!$A$2:$F$871,4,FALSE),IF(F326="YEN",VLOOKUP(A326,'FOREX CONV'!$A$2:$F$871,5,FALSE),1))))</f>
        <v>1</v>
      </c>
      <c r="I326" s="19">
        <f t="shared" si="5"/>
        <v>3735648</v>
      </c>
      <c r="J326" t="str">
        <f>VLOOKUP(C326,'REGION CLASSIFICATION'!$A$2:$B$67,2,FALSE)</f>
        <v>INDIA</v>
      </c>
    </row>
    <row r="327" spans="1:10" ht="15" x14ac:dyDescent="0.35">
      <c r="A327" s="13">
        <v>42429</v>
      </c>
      <c r="B327" s="2" t="s">
        <v>25</v>
      </c>
      <c r="C327" s="2" t="s">
        <v>29</v>
      </c>
      <c r="D327" s="16">
        <v>350</v>
      </c>
      <c r="E327" s="2" t="s">
        <v>9</v>
      </c>
      <c r="F327" s="2" t="s">
        <v>10</v>
      </c>
      <c r="G327" s="16">
        <v>35700</v>
      </c>
      <c r="H327" s="32">
        <f>IF(F327="USD",VLOOKUP(A327,'FOREX CONV'!$A$2:$F$871,2,FALSE),IF(F327="GBP",VLOOKUP(A327,'FOREX CONV'!$A$2:$F$871,3,FALSE),IF(F327="EUR",VLOOKUP(A327,'FOREX CONV'!$A$2:$F$871,4,FALSE),IF(F327="YEN",VLOOKUP(A327,'FOREX CONV'!$A$2:$F$871,5,FALSE),1))))</f>
        <v>68.616</v>
      </c>
      <c r="I327" s="19">
        <f t="shared" si="5"/>
        <v>2449591.2000000002</v>
      </c>
      <c r="J327" t="str">
        <f>VLOOKUP(C327,'REGION CLASSIFICATION'!$A$2:$B$67,2,FALSE)</f>
        <v>EU</v>
      </c>
    </row>
    <row r="328" spans="1:10" ht="15" x14ac:dyDescent="0.35">
      <c r="A328" s="13">
        <v>42114</v>
      </c>
      <c r="B328" s="2" t="s">
        <v>13</v>
      </c>
      <c r="C328" s="2" t="s">
        <v>33</v>
      </c>
      <c r="D328" s="16">
        <v>385</v>
      </c>
      <c r="E328" s="2" t="s">
        <v>9</v>
      </c>
      <c r="F328" s="2" t="s">
        <v>34</v>
      </c>
      <c r="G328" s="16">
        <v>3495030</v>
      </c>
      <c r="H328" s="32">
        <f>IF(F328="USD",VLOOKUP(A328,'FOREX CONV'!$A$2:$F$871,2,FALSE),IF(F328="GBP",VLOOKUP(A328,'FOREX CONV'!$A$2:$F$871,3,FALSE),IF(F328="EUR",VLOOKUP(A328,'FOREX CONV'!$A$2:$F$871,4,FALSE),IF(F328="YEN",VLOOKUP(A328,'FOREX CONV'!$A$2:$F$871,5,FALSE),1))))</f>
        <v>1</v>
      </c>
      <c r="I328" s="19">
        <f t="shared" si="5"/>
        <v>3495030</v>
      </c>
      <c r="J328" t="str">
        <f>VLOOKUP(C328,'REGION CLASSIFICATION'!$A$2:$B$67,2,FALSE)</f>
        <v>INDIA</v>
      </c>
    </row>
    <row r="329" spans="1:10" ht="15" x14ac:dyDescent="0.35">
      <c r="A329" s="13">
        <v>42123</v>
      </c>
      <c r="B329" s="2" t="s">
        <v>15</v>
      </c>
      <c r="C329" s="2" t="s">
        <v>56</v>
      </c>
      <c r="D329" s="16">
        <v>400</v>
      </c>
      <c r="E329" s="2" t="s">
        <v>9</v>
      </c>
      <c r="F329" s="2" t="s">
        <v>10</v>
      </c>
      <c r="G329" s="16">
        <v>17200</v>
      </c>
      <c r="H329" s="32">
        <f>IF(F329="USD",VLOOKUP(A329,'FOREX CONV'!$A$2:$F$871,2,FALSE),IF(F329="GBP",VLOOKUP(A329,'FOREX CONV'!$A$2:$F$871,3,FALSE),IF(F329="EUR",VLOOKUP(A329,'FOREX CONV'!$A$2:$F$871,4,FALSE),IF(F329="YEN",VLOOKUP(A329,'FOREX CONV'!$A$2:$F$871,5,FALSE),1))))</f>
        <v>63.202500000000001</v>
      </c>
      <c r="I329" s="19">
        <f t="shared" si="5"/>
        <v>1087083</v>
      </c>
      <c r="J329" t="str">
        <f>VLOOKUP(C329,'REGION CLASSIFICATION'!$A$2:$B$67,2,FALSE)</f>
        <v>MENA</v>
      </c>
    </row>
    <row r="330" spans="1:10" ht="15" x14ac:dyDescent="0.35">
      <c r="A330" s="13">
        <v>42123</v>
      </c>
      <c r="B330" s="2" t="s">
        <v>25</v>
      </c>
      <c r="C330" s="2" t="s">
        <v>29</v>
      </c>
      <c r="D330" s="16">
        <v>400</v>
      </c>
      <c r="E330" s="2" t="s">
        <v>9</v>
      </c>
      <c r="F330" s="2" t="s">
        <v>10</v>
      </c>
      <c r="G330" s="16">
        <v>46000</v>
      </c>
      <c r="H330" s="32">
        <f>IF(F330="USD",VLOOKUP(A330,'FOREX CONV'!$A$2:$F$871,2,FALSE),IF(F330="GBP",VLOOKUP(A330,'FOREX CONV'!$A$2:$F$871,3,FALSE),IF(F330="EUR",VLOOKUP(A330,'FOREX CONV'!$A$2:$F$871,4,FALSE),IF(F330="YEN",VLOOKUP(A330,'FOREX CONV'!$A$2:$F$871,5,FALSE),1))))</f>
        <v>63.202500000000001</v>
      </c>
      <c r="I330" s="19">
        <f t="shared" si="5"/>
        <v>2907315</v>
      </c>
      <c r="J330" t="str">
        <f>VLOOKUP(C330,'REGION CLASSIFICATION'!$A$2:$B$67,2,FALSE)</f>
        <v>EU</v>
      </c>
    </row>
    <row r="331" spans="1:10" ht="15" x14ac:dyDescent="0.35">
      <c r="A331" s="13">
        <v>42235</v>
      </c>
      <c r="B331" s="2" t="s">
        <v>7</v>
      </c>
      <c r="C331" s="2" t="s">
        <v>33</v>
      </c>
      <c r="D331" s="16">
        <v>400</v>
      </c>
      <c r="E331" s="2" t="s">
        <v>9</v>
      </c>
      <c r="F331" s="2" t="s">
        <v>34</v>
      </c>
      <c r="G331" s="16">
        <v>752000</v>
      </c>
      <c r="H331" s="32">
        <f>IF(F331="USD",VLOOKUP(A331,'FOREX CONV'!$A$2:$F$871,2,FALSE),IF(F331="GBP",VLOOKUP(A331,'FOREX CONV'!$A$2:$F$871,3,FALSE),IF(F331="EUR",VLOOKUP(A331,'FOREX CONV'!$A$2:$F$871,4,FALSE),IF(F331="YEN",VLOOKUP(A331,'FOREX CONV'!$A$2:$F$871,5,FALSE),1))))</f>
        <v>1</v>
      </c>
      <c r="I331" s="19">
        <f t="shared" si="5"/>
        <v>752000</v>
      </c>
      <c r="J331" t="str">
        <f>VLOOKUP(C331,'REGION CLASSIFICATION'!$A$2:$B$67,2,FALSE)</f>
        <v>INDIA</v>
      </c>
    </row>
    <row r="332" spans="1:10" ht="15" x14ac:dyDescent="0.35">
      <c r="A332" s="13">
        <v>42247</v>
      </c>
      <c r="B332" s="2" t="s">
        <v>7</v>
      </c>
      <c r="C332" s="2" t="s">
        <v>37</v>
      </c>
      <c r="D332" s="16">
        <v>400</v>
      </c>
      <c r="E332" s="2" t="s">
        <v>9</v>
      </c>
      <c r="F332" s="2" t="s">
        <v>10</v>
      </c>
      <c r="G332" s="16">
        <v>12400</v>
      </c>
      <c r="H332" s="32">
        <f>IF(F332="USD",VLOOKUP(A332,'FOREX CONV'!$A$2:$F$871,2,FALSE),IF(F332="GBP",VLOOKUP(A332,'FOREX CONV'!$A$2:$F$871,3,FALSE),IF(F332="EUR",VLOOKUP(A332,'FOREX CONV'!$A$2:$F$871,4,FALSE),IF(F332="YEN",VLOOKUP(A332,'FOREX CONV'!$A$2:$F$871,5,FALSE),1))))</f>
        <v>66.306200000000004</v>
      </c>
      <c r="I332" s="19">
        <f t="shared" si="5"/>
        <v>822196.88</v>
      </c>
      <c r="J332" t="str">
        <f>VLOOKUP(C332,'REGION CLASSIFICATION'!$A$2:$B$67,2,FALSE)</f>
        <v>MENA</v>
      </c>
    </row>
    <row r="333" spans="1:10" ht="15" x14ac:dyDescent="0.35">
      <c r="A333" s="13">
        <v>42262</v>
      </c>
      <c r="B333" s="2" t="s">
        <v>7</v>
      </c>
      <c r="C333" s="2" t="s">
        <v>33</v>
      </c>
      <c r="D333" s="16">
        <v>400</v>
      </c>
      <c r="E333" s="2" t="s">
        <v>9</v>
      </c>
      <c r="F333" s="2" t="s">
        <v>34</v>
      </c>
      <c r="G333" s="16">
        <v>761000</v>
      </c>
      <c r="H333" s="32">
        <f>IF(F333="USD",VLOOKUP(A333,'FOREX CONV'!$A$2:$F$871,2,FALSE),IF(F333="GBP",VLOOKUP(A333,'FOREX CONV'!$A$2:$F$871,3,FALSE),IF(F333="EUR",VLOOKUP(A333,'FOREX CONV'!$A$2:$F$871,4,FALSE),IF(F333="YEN",VLOOKUP(A333,'FOREX CONV'!$A$2:$F$871,5,FALSE),1))))</f>
        <v>1</v>
      </c>
      <c r="I333" s="19">
        <f t="shared" si="5"/>
        <v>761000</v>
      </c>
      <c r="J333" t="str">
        <f>VLOOKUP(C333,'REGION CLASSIFICATION'!$A$2:$B$67,2,FALSE)</f>
        <v>INDIA</v>
      </c>
    </row>
    <row r="334" spans="1:10" ht="15" x14ac:dyDescent="0.35">
      <c r="A334" s="13">
        <v>42265</v>
      </c>
      <c r="B334" s="2" t="s">
        <v>7</v>
      </c>
      <c r="C334" s="2" t="s">
        <v>33</v>
      </c>
      <c r="D334" s="16">
        <v>400</v>
      </c>
      <c r="E334" s="2" t="s">
        <v>9</v>
      </c>
      <c r="F334" s="2" t="s">
        <v>34</v>
      </c>
      <c r="G334" s="16">
        <v>751750</v>
      </c>
      <c r="H334" s="32">
        <f>IF(F334="USD",VLOOKUP(A334,'FOREX CONV'!$A$2:$F$871,2,FALSE),IF(F334="GBP",VLOOKUP(A334,'FOREX CONV'!$A$2:$F$871,3,FALSE),IF(F334="EUR",VLOOKUP(A334,'FOREX CONV'!$A$2:$F$871,4,FALSE),IF(F334="YEN",VLOOKUP(A334,'FOREX CONV'!$A$2:$F$871,5,FALSE),1))))</f>
        <v>1</v>
      </c>
      <c r="I334" s="19">
        <f t="shared" si="5"/>
        <v>751750</v>
      </c>
      <c r="J334" t="str">
        <f>VLOOKUP(C334,'REGION CLASSIFICATION'!$A$2:$B$67,2,FALSE)</f>
        <v>INDIA</v>
      </c>
    </row>
    <row r="335" spans="1:10" ht="15" x14ac:dyDescent="0.35">
      <c r="A335" s="13">
        <v>42457</v>
      </c>
      <c r="B335" s="2" t="s">
        <v>13</v>
      </c>
      <c r="C335" s="2" t="s">
        <v>33</v>
      </c>
      <c r="D335" s="16">
        <v>408</v>
      </c>
      <c r="E335" s="2" t="s">
        <v>9</v>
      </c>
      <c r="F335" s="2" t="s">
        <v>34</v>
      </c>
      <c r="G335" s="16">
        <v>3703824</v>
      </c>
      <c r="H335" s="32">
        <f>IF(F335="USD",VLOOKUP(A335,'FOREX CONV'!$A$2:$F$871,2,FALSE),IF(F335="GBP",VLOOKUP(A335,'FOREX CONV'!$A$2:$F$871,3,FALSE),IF(F335="EUR",VLOOKUP(A335,'FOREX CONV'!$A$2:$F$871,4,FALSE),IF(F335="YEN",VLOOKUP(A335,'FOREX CONV'!$A$2:$F$871,5,FALSE),1))))</f>
        <v>1</v>
      </c>
      <c r="I335" s="19">
        <f t="shared" si="5"/>
        <v>3703824</v>
      </c>
      <c r="J335" t="str">
        <f>VLOOKUP(C335,'REGION CLASSIFICATION'!$A$2:$B$67,2,FALSE)</f>
        <v>INDIA</v>
      </c>
    </row>
    <row r="336" spans="1:10" ht="15" x14ac:dyDescent="0.35">
      <c r="A336" s="13">
        <v>42247</v>
      </c>
      <c r="B336" s="2" t="s">
        <v>15</v>
      </c>
      <c r="C336" s="2" t="s">
        <v>33</v>
      </c>
      <c r="D336" s="16">
        <v>425</v>
      </c>
      <c r="E336" s="2" t="s">
        <v>9</v>
      </c>
      <c r="F336" s="2" t="s">
        <v>34</v>
      </c>
      <c r="G336" s="16">
        <v>1404540</v>
      </c>
      <c r="H336" s="32">
        <f>IF(F336="USD",VLOOKUP(A336,'FOREX CONV'!$A$2:$F$871,2,FALSE),IF(F336="GBP",VLOOKUP(A336,'FOREX CONV'!$A$2:$F$871,3,FALSE),IF(F336="EUR",VLOOKUP(A336,'FOREX CONV'!$A$2:$F$871,4,FALSE),IF(F336="YEN",VLOOKUP(A336,'FOREX CONV'!$A$2:$F$871,5,FALSE),1))))</f>
        <v>1</v>
      </c>
      <c r="I336" s="19">
        <f t="shared" si="5"/>
        <v>1404540</v>
      </c>
      <c r="J336" t="str">
        <f>VLOOKUP(C336,'REGION CLASSIFICATION'!$A$2:$B$67,2,FALSE)</f>
        <v>INDIA</v>
      </c>
    </row>
    <row r="337" spans="1:10" ht="15" x14ac:dyDescent="0.35">
      <c r="A337" s="13">
        <v>42298</v>
      </c>
      <c r="B337" s="2" t="s">
        <v>15</v>
      </c>
      <c r="C337" s="2" t="s">
        <v>17</v>
      </c>
      <c r="D337" s="16">
        <v>440</v>
      </c>
      <c r="E337" s="2" t="s">
        <v>9</v>
      </c>
      <c r="F337" s="2" t="s">
        <v>10</v>
      </c>
      <c r="G337" s="16">
        <v>19800</v>
      </c>
      <c r="H337" s="32">
        <f>IF(F337="USD",VLOOKUP(A337,'FOREX CONV'!$A$2:$F$871,2,FALSE),IF(F337="GBP",VLOOKUP(A337,'FOREX CONV'!$A$2:$F$871,3,FALSE),IF(F337="EUR",VLOOKUP(A337,'FOREX CONV'!$A$2:$F$871,4,FALSE),IF(F337="YEN",VLOOKUP(A337,'FOREX CONV'!$A$2:$F$871,5,FALSE),1))))</f>
        <v>65.151300000000006</v>
      </c>
      <c r="I337" s="19">
        <f t="shared" si="5"/>
        <v>1289995.7400000002</v>
      </c>
      <c r="J337" t="str">
        <f>VLOOKUP(C337,'REGION CLASSIFICATION'!$A$2:$B$67,2,FALSE)</f>
        <v>LATAM</v>
      </c>
    </row>
    <row r="338" spans="1:10" ht="15" x14ac:dyDescent="0.35">
      <c r="A338" s="13">
        <v>42277</v>
      </c>
      <c r="B338" s="2" t="s">
        <v>25</v>
      </c>
      <c r="C338" s="2" t="s">
        <v>65</v>
      </c>
      <c r="D338" s="16">
        <v>450</v>
      </c>
      <c r="E338" s="2" t="s">
        <v>9</v>
      </c>
      <c r="F338" s="2" t="s">
        <v>10</v>
      </c>
      <c r="G338" s="16">
        <v>112500</v>
      </c>
      <c r="H338" s="32">
        <f>IF(F338="USD",VLOOKUP(A338,'FOREX CONV'!$A$2:$F$871,2,FALSE),IF(F338="GBP",VLOOKUP(A338,'FOREX CONV'!$A$2:$F$871,3,FALSE),IF(F338="EUR",VLOOKUP(A338,'FOREX CONV'!$A$2:$F$871,4,FALSE),IF(F338="YEN",VLOOKUP(A338,'FOREX CONV'!$A$2:$F$871,5,FALSE),1))))</f>
        <v>65.741799999999998</v>
      </c>
      <c r="I338" s="19">
        <f t="shared" si="5"/>
        <v>7395952.5</v>
      </c>
      <c r="J338" t="str">
        <f>VLOOKUP(C338,'REGION CLASSIFICATION'!$A$2:$B$67,2,FALSE)</f>
        <v>NORTH AMERICA</v>
      </c>
    </row>
    <row r="339" spans="1:10" ht="15" x14ac:dyDescent="0.35">
      <c r="A339" s="13">
        <v>42398</v>
      </c>
      <c r="B339" s="2" t="s">
        <v>15</v>
      </c>
      <c r="C339" s="2" t="s">
        <v>33</v>
      </c>
      <c r="D339" s="23">
        <v>450</v>
      </c>
      <c r="E339" s="2" t="s">
        <v>9</v>
      </c>
      <c r="F339" s="2" t="s">
        <v>34</v>
      </c>
      <c r="G339" s="23">
        <v>1611090</v>
      </c>
      <c r="H339" s="32">
        <f>IF(F339="USD",VLOOKUP(A339,'FOREX CONV'!$A$2:$F$871,2,FALSE),IF(F339="GBP",VLOOKUP(A339,'FOREX CONV'!$A$2:$F$871,3,FALSE),IF(F339="EUR",VLOOKUP(A339,'FOREX CONV'!$A$2:$F$871,4,FALSE),IF(F339="YEN",VLOOKUP(A339,'FOREX CONV'!$A$2:$F$871,5,FALSE),1))))</f>
        <v>1</v>
      </c>
      <c r="I339" s="19">
        <f t="shared" si="5"/>
        <v>1611090</v>
      </c>
      <c r="J339" t="str">
        <f>VLOOKUP(C339,'REGION CLASSIFICATION'!$A$2:$B$67,2,FALSE)</f>
        <v>INDIA</v>
      </c>
    </row>
    <row r="340" spans="1:10" ht="15" x14ac:dyDescent="0.35">
      <c r="A340" s="13">
        <v>42399</v>
      </c>
      <c r="B340" s="2" t="s">
        <v>25</v>
      </c>
      <c r="C340" s="2" t="s">
        <v>32</v>
      </c>
      <c r="D340" s="23">
        <v>464</v>
      </c>
      <c r="E340" s="2" t="s">
        <v>9</v>
      </c>
      <c r="F340" s="2" t="s">
        <v>10</v>
      </c>
      <c r="G340" s="23">
        <v>41760</v>
      </c>
      <c r="H340" s="32">
        <f>IF(F340="USD",VLOOKUP(A340,'FOREX CONV'!$A$2:$F$871,2,FALSE),IF(F340="GBP",VLOOKUP(A340,'FOREX CONV'!$A$2:$F$871,3,FALSE),IF(F340="EUR",VLOOKUP(A340,'FOREX CONV'!$A$2:$F$871,4,FALSE),IF(F340="YEN",VLOOKUP(A340,'FOREX CONV'!$A$2:$F$871,5,FALSE),1))))</f>
        <v>67.672799999999995</v>
      </c>
      <c r="I340" s="19">
        <f t="shared" si="5"/>
        <v>2826016.128</v>
      </c>
      <c r="J340" t="str">
        <f>VLOOKUP(C340,'REGION CLASSIFICATION'!$A$2:$B$67,2,FALSE)</f>
        <v>EU</v>
      </c>
    </row>
    <row r="341" spans="1:10" ht="15" x14ac:dyDescent="0.35">
      <c r="A341" s="13">
        <v>42400</v>
      </c>
      <c r="B341" s="2" t="s">
        <v>25</v>
      </c>
      <c r="C341" s="2" t="s">
        <v>33</v>
      </c>
      <c r="D341" s="23">
        <v>478</v>
      </c>
      <c r="E341" s="2" t="s">
        <v>9</v>
      </c>
      <c r="F341" s="2" t="s">
        <v>34</v>
      </c>
      <c r="G341" s="23">
        <v>10502258</v>
      </c>
      <c r="H341" s="32">
        <f>IF(F341="USD",VLOOKUP(A341,'FOREX CONV'!$A$2:$F$871,2,FALSE),IF(F341="GBP",VLOOKUP(A341,'FOREX CONV'!$A$2:$F$871,3,FALSE),IF(F341="EUR",VLOOKUP(A341,'FOREX CONV'!$A$2:$F$871,4,FALSE),IF(F341="YEN",VLOOKUP(A341,'FOREX CONV'!$A$2:$F$871,5,FALSE),1))))</f>
        <v>1</v>
      </c>
      <c r="I341" s="19">
        <f t="shared" si="5"/>
        <v>10502258</v>
      </c>
      <c r="J341" t="str">
        <f>VLOOKUP(C341,'REGION CLASSIFICATION'!$A$2:$B$67,2,FALSE)</f>
        <v>INDIA</v>
      </c>
    </row>
    <row r="342" spans="1:10" ht="15" x14ac:dyDescent="0.35">
      <c r="A342" s="13">
        <v>42292</v>
      </c>
      <c r="B342" s="2" t="s">
        <v>25</v>
      </c>
      <c r="C342" s="2" t="s">
        <v>43</v>
      </c>
      <c r="D342" s="16">
        <v>486</v>
      </c>
      <c r="E342" s="2" t="s">
        <v>9</v>
      </c>
      <c r="F342" s="2" t="s">
        <v>10</v>
      </c>
      <c r="G342" s="16">
        <v>43740</v>
      </c>
      <c r="H342" s="32">
        <f>IF(F342="USD",VLOOKUP(A342,'FOREX CONV'!$A$2:$F$871,2,FALSE),IF(F342="GBP",VLOOKUP(A342,'FOREX CONV'!$A$2:$F$871,3,FALSE),IF(F342="EUR",VLOOKUP(A342,'FOREX CONV'!$A$2:$F$871,4,FALSE),IF(F342="YEN",VLOOKUP(A342,'FOREX CONV'!$A$2:$F$871,5,FALSE),1))))</f>
        <v>64.823999999999998</v>
      </c>
      <c r="I342" s="19">
        <f t="shared" si="5"/>
        <v>2835401.76</v>
      </c>
      <c r="J342" t="str">
        <f>VLOOKUP(C342,'REGION CLASSIFICATION'!$A$2:$B$67,2,FALSE)</f>
        <v>EU</v>
      </c>
    </row>
    <row r="343" spans="1:10" ht="15" x14ac:dyDescent="0.35">
      <c r="A343" s="13">
        <v>42122</v>
      </c>
      <c r="B343" s="2" t="s">
        <v>15</v>
      </c>
      <c r="C343" s="2" t="s">
        <v>16</v>
      </c>
      <c r="D343" s="16">
        <v>500</v>
      </c>
      <c r="E343" s="2" t="s">
        <v>9</v>
      </c>
      <c r="F343" s="2" t="s">
        <v>10</v>
      </c>
      <c r="G343" s="16">
        <v>23000</v>
      </c>
      <c r="H343" s="32">
        <f>IF(F343="USD",VLOOKUP(A343,'FOREX CONV'!$A$2:$F$871,2,FALSE),IF(F343="GBP",VLOOKUP(A343,'FOREX CONV'!$A$2:$F$871,3,FALSE),IF(F343="EUR",VLOOKUP(A343,'FOREX CONV'!$A$2:$F$871,4,FALSE),IF(F343="YEN",VLOOKUP(A343,'FOREX CONV'!$A$2:$F$871,5,FALSE),1))))</f>
        <v>63.330500000000001</v>
      </c>
      <c r="I343" s="19">
        <f t="shared" si="5"/>
        <v>1456601.5</v>
      </c>
      <c r="J343" t="str">
        <f>VLOOKUP(C343,'REGION CLASSIFICATION'!$A$2:$B$67,2,FALSE)</f>
        <v>INDIA</v>
      </c>
    </row>
    <row r="344" spans="1:10" ht="15" x14ac:dyDescent="0.35">
      <c r="A344" s="13">
        <v>42123</v>
      </c>
      <c r="B344" s="2" t="s">
        <v>25</v>
      </c>
      <c r="C344" s="2" t="s">
        <v>29</v>
      </c>
      <c r="D344" s="16">
        <v>500</v>
      </c>
      <c r="E344" s="2" t="s">
        <v>9</v>
      </c>
      <c r="F344" s="2" t="s">
        <v>10</v>
      </c>
      <c r="G344" s="16">
        <v>57500</v>
      </c>
      <c r="H344" s="32">
        <f>IF(F344="USD",VLOOKUP(A344,'FOREX CONV'!$A$2:$F$871,2,FALSE),IF(F344="GBP",VLOOKUP(A344,'FOREX CONV'!$A$2:$F$871,3,FALSE),IF(F344="EUR",VLOOKUP(A344,'FOREX CONV'!$A$2:$F$871,4,FALSE),IF(F344="YEN",VLOOKUP(A344,'FOREX CONV'!$A$2:$F$871,5,FALSE),1))))</f>
        <v>63.202500000000001</v>
      </c>
      <c r="I344" s="19">
        <f t="shared" si="5"/>
        <v>3634143.75</v>
      </c>
      <c r="J344" t="str">
        <f>VLOOKUP(C344,'REGION CLASSIFICATION'!$A$2:$B$67,2,FALSE)</f>
        <v>EU</v>
      </c>
    </row>
    <row r="345" spans="1:10" ht="15" x14ac:dyDescent="0.35">
      <c r="A345" s="13">
        <v>42124</v>
      </c>
      <c r="B345" s="2" t="s">
        <v>15</v>
      </c>
      <c r="C345" s="2" t="s">
        <v>33</v>
      </c>
      <c r="D345" s="16">
        <v>500</v>
      </c>
      <c r="E345" s="2" t="s">
        <v>9</v>
      </c>
      <c r="F345" s="2" t="s">
        <v>34</v>
      </c>
      <c r="G345" s="16">
        <v>1594688</v>
      </c>
      <c r="H345" s="32">
        <f>IF(F345="USD",VLOOKUP(A345,'FOREX CONV'!$A$2:$F$871,2,FALSE),IF(F345="GBP",VLOOKUP(A345,'FOREX CONV'!$A$2:$F$871,3,FALSE),IF(F345="EUR",VLOOKUP(A345,'FOREX CONV'!$A$2:$F$871,4,FALSE),IF(F345="YEN",VLOOKUP(A345,'FOREX CONV'!$A$2:$F$871,5,FALSE),1))))</f>
        <v>1</v>
      </c>
      <c r="I345" s="19">
        <f t="shared" si="5"/>
        <v>1594688</v>
      </c>
      <c r="J345" t="str">
        <f>VLOOKUP(C345,'REGION CLASSIFICATION'!$A$2:$B$67,2,FALSE)</f>
        <v>INDIA</v>
      </c>
    </row>
    <row r="346" spans="1:10" ht="15" x14ac:dyDescent="0.35">
      <c r="A346" s="13">
        <v>42130</v>
      </c>
      <c r="B346" s="2" t="s">
        <v>15</v>
      </c>
      <c r="C346" s="2" t="s">
        <v>33</v>
      </c>
      <c r="D346" s="16">
        <v>500</v>
      </c>
      <c r="E346" s="2" t="s">
        <v>9</v>
      </c>
      <c r="F346" s="2" t="s">
        <v>34</v>
      </c>
      <c r="G346" s="16">
        <v>1594688</v>
      </c>
      <c r="H346" s="32">
        <f>IF(F346="USD",VLOOKUP(A346,'FOREX CONV'!$A$2:$F$871,2,FALSE),IF(F346="GBP",VLOOKUP(A346,'FOREX CONV'!$A$2:$F$871,3,FALSE),IF(F346="EUR",VLOOKUP(A346,'FOREX CONV'!$A$2:$F$871,4,FALSE),IF(F346="YEN",VLOOKUP(A346,'FOREX CONV'!$A$2:$F$871,5,FALSE),1))))</f>
        <v>1</v>
      </c>
      <c r="I346" s="19">
        <f t="shared" si="5"/>
        <v>1594688</v>
      </c>
      <c r="J346" t="str">
        <f>VLOOKUP(C346,'REGION CLASSIFICATION'!$A$2:$B$67,2,FALSE)</f>
        <v>INDIA</v>
      </c>
    </row>
    <row r="347" spans="1:10" ht="15" x14ac:dyDescent="0.35">
      <c r="A347" s="13">
        <v>42131</v>
      </c>
      <c r="B347" s="2" t="s">
        <v>15</v>
      </c>
      <c r="C347" s="2" t="s">
        <v>61</v>
      </c>
      <c r="D347" s="16">
        <v>500</v>
      </c>
      <c r="E347" s="2" t="s">
        <v>9</v>
      </c>
      <c r="F347" s="2" t="s">
        <v>10</v>
      </c>
      <c r="G347" s="16">
        <v>21000</v>
      </c>
      <c r="H347" s="32">
        <f>IF(F347="USD",VLOOKUP(A347,'FOREX CONV'!$A$2:$F$871,2,FALSE),IF(F347="GBP",VLOOKUP(A347,'FOREX CONV'!$A$2:$F$871,3,FALSE),IF(F347="EUR",VLOOKUP(A347,'FOREX CONV'!$A$2:$F$871,4,FALSE),IF(F347="YEN",VLOOKUP(A347,'FOREX CONV'!$A$2:$F$871,5,FALSE),1))))</f>
        <v>63.895499999999998</v>
      </c>
      <c r="I347" s="19">
        <f t="shared" si="5"/>
        <v>1341805.5</v>
      </c>
      <c r="J347" t="str">
        <f>VLOOKUP(C347,'REGION CLASSIFICATION'!$A$2:$B$67,2,FALSE)</f>
        <v>MENA</v>
      </c>
    </row>
    <row r="348" spans="1:10" ht="15" x14ac:dyDescent="0.35">
      <c r="A348" s="13">
        <v>42150</v>
      </c>
      <c r="B348" s="2" t="s">
        <v>15</v>
      </c>
      <c r="C348" s="2" t="s">
        <v>70</v>
      </c>
      <c r="D348" s="16">
        <v>500</v>
      </c>
      <c r="E348" s="2" t="s">
        <v>9</v>
      </c>
      <c r="F348" s="2" t="s">
        <v>10</v>
      </c>
      <c r="G348" s="16">
        <v>23250</v>
      </c>
      <c r="H348" s="32">
        <f>IF(F348="USD",VLOOKUP(A348,'FOREX CONV'!$A$2:$F$871,2,FALSE),IF(F348="GBP",VLOOKUP(A348,'FOREX CONV'!$A$2:$F$871,3,FALSE),IF(F348="EUR",VLOOKUP(A348,'FOREX CONV'!$A$2:$F$871,4,FALSE),IF(F348="YEN",VLOOKUP(A348,'FOREX CONV'!$A$2:$F$871,5,FALSE),1))))</f>
        <v>63.844999999999999</v>
      </c>
      <c r="I348" s="19">
        <f t="shared" si="5"/>
        <v>1484396.25</v>
      </c>
      <c r="J348" t="str">
        <f>VLOOKUP(C348,'REGION CLASSIFICATION'!$A$2:$B$67,2,FALSE)</f>
        <v>EU</v>
      </c>
    </row>
    <row r="349" spans="1:10" ht="15" x14ac:dyDescent="0.35">
      <c r="A349" s="13">
        <v>42151</v>
      </c>
      <c r="B349" s="2" t="s">
        <v>15</v>
      </c>
      <c r="C349" s="2" t="s">
        <v>43</v>
      </c>
      <c r="D349" s="16">
        <v>500</v>
      </c>
      <c r="E349" s="2" t="s">
        <v>9</v>
      </c>
      <c r="F349" s="2" t="s">
        <v>10</v>
      </c>
      <c r="G349" s="16">
        <v>21750</v>
      </c>
      <c r="H349" s="32">
        <f>IF(F349="USD",VLOOKUP(A349,'FOREX CONV'!$A$2:$F$871,2,FALSE),IF(F349="GBP",VLOOKUP(A349,'FOREX CONV'!$A$2:$F$871,3,FALSE),IF(F349="EUR",VLOOKUP(A349,'FOREX CONV'!$A$2:$F$871,4,FALSE),IF(F349="YEN",VLOOKUP(A349,'FOREX CONV'!$A$2:$F$871,5,FALSE),1))))</f>
        <v>63.947499999999998</v>
      </c>
      <c r="I349" s="19">
        <f t="shared" si="5"/>
        <v>1390858.125</v>
      </c>
      <c r="J349" t="str">
        <f>VLOOKUP(C349,'REGION CLASSIFICATION'!$A$2:$B$67,2,FALSE)</f>
        <v>EU</v>
      </c>
    </row>
    <row r="350" spans="1:10" ht="15" x14ac:dyDescent="0.35">
      <c r="A350" s="13">
        <v>42151</v>
      </c>
      <c r="B350" s="2" t="s">
        <v>15</v>
      </c>
      <c r="C350" s="2" t="s">
        <v>57</v>
      </c>
      <c r="D350" s="16">
        <v>500</v>
      </c>
      <c r="E350" s="2" t="s">
        <v>9</v>
      </c>
      <c r="F350" s="2" t="s">
        <v>10</v>
      </c>
      <c r="G350" s="16">
        <v>24500</v>
      </c>
      <c r="H350" s="32">
        <f>IF(F350="USD",VLOOKUP(A350,'FOREX CONV'!$A$2:$F$871,2,FALSE),IF(F350="GBP",VLOOKUP(A350,'FOREX CONV'!$A$2:$F$871,3,FALSE),IF(F350="EUR",VLOOKUP(A350,'FOREX CONV'!$A$2:$F$871,4,FALSE),IF(F350="YEN",VLOOKUP(A350,'FOREX CONV'!$A$2:$F$871,5,FALSE),1))))</f>
        <v>63.947499999999998</v>
      </c>
      <c r="I350" s="19">
        <f t="shared" si="5"/>
        <v>1566713.75</v>
      </c>
      <c r="J350" t="str">
        <f>VLOOKUP(C350,'REGION CLASSIFICATION'!$A$2:$B$67,2,FALSE)</f>
        <v>EU</v>
      </c>
    </row>
    <row r="351" spans="1:10" ht="15" x14ac:dyDescent="0.35">
      <c r="A351" s="13">
        <v>42153</v>
      </c>
      <c r="B351" s="2" t="s">
        <v>25</v>
      </c>
      <c r="C351" s="2" t="s">
        <v>29</v>
      </c>
      <c r="D351" s="16">
        <v>500</v>
      </c>
      <c r="E351" s="2" t="s">
        <v>9</v>
      </c>
      <c r="F351" s="2" t="s">
        <v>10</v>
      </c>
      <c r="G351" s="16">
        <v>57500</v>
      </c>
      <c r="H351" s="32">
        <f>IF(F351="USD",VLOOKUP(A351,'FOREX CONV'!$A$2:$F$871,2,FALSE),IF(F351="GBP",VLOOKUP(A351,'FOREX CONV'!$A$2:$F$871,3,FALSE),IF(F351="EUR",VLOOKUP(A351,'FOREX CONV'!$A$2:$F$871,4,FALSE),IF(F351="YEN",VLOOKUP(A351,'FOREX CONV'!$A$2:$F$871,5,FALSE),1))))</f>
        <v>63.761499999999998</v>
      </c>
      <c r="I351" s="19">
        <f t="shared" si="5"/>
        <v>3666286.25</v>
      </c>
      <c r="J351" t="str">
        <f>VLOOKUP(C351,'REGION CLASSIFICATION'!$A$2:$B$67,2,FALSE)</f>
        <v>EU</v>
      </c>
    </row>
    <row r="352" spans="1:10" ht="15" x14ac:dyDescent="0.35">
      <c r="A352" s="13">
        <v>42155</v>
      </c>
      <c r="B352" s="2" t="s">
        <v>25</v>
      </c>
      <c r="C352" s="2" t="s">
        <v>33</v>
      </c>
      <c r="D352" s="16">
        <v>500</v>
      </c>
      <c r="E352" s="2" t="s">
        <v>9</v>
      </c>
      <c r="F352" s="2" t="s">
        <v>34</v>
      </c>
      <c r="G352" s="16">
        <v>10985625</v>
      </c>
      <c r="H352" s="32">
        <f>IF(F352="USD",VLOOKUP(A352,'FOREX CONV'!$A$2:$F$871,2,FALSE),IF(F352="GBP",VLOOKUP(A352,'FOREX CONV'!$A$2:$F$871,3,FALSE),IF(F352="EUR",VLOOKUP(A352,'FOREX CONV'!$A$2:$F$871,4,FALSE),IF(F352="YEN",VLOOKUP(A352,'FOREX CONV'!$A$2:$F$871,5,FALSE),1))))</f>
        <v>1</v>
      </c>
      <c r="I352" s="19">
        <f t="shared" si="5"/>
        <v>10985625</v>
      </c>
      <c r="J352" t="str">
        <f>VLOOKUP(C352,'REGION CLASSIFICATION'!$A$2:$B$67,2,FALSE)</f>
        <v>INDIA</v>
      </c>
    </row>
    <row r="353" spans="1:10" ht="15" x14ac:dyDescent="0.35">
      <c r="A353" s="13">
        <v>42163</v>
      </c>
      <c r="B353" s="2" t="s">
        <v>15</v>
      </c>
      <c r="C353" s="11" t="s">
        <v>33</v>
      </c>
      <c r="D353" s="22">
        <v>500</v>
      </c>
      <c r="E353" s="11" t="s">
        <v>9</v>
      </c>
      <c r="F353" s="11" t="s">
        <v>34</v>
      </c>
      <c r="G353" s="22">
        <v>1426470</v>
      </c>
      <c r="H353" s="32">
        <f>IF(F353="USD",VLOOKUP(A353,'FOREX CONV'!$A$2:$F$871,2,FALSE),IF(F353="GBP",VLOOKUP(A353,'FOREX CONV'!$A$2:$F$871,3,FALSE),IF(F353="EUR",VLOOKUP(A353,'FOREX CONV'!$A$2:$F$871,4,FALSE),IF(F353="YEN",VLOOKUP(A353,'FOREX CONV'!$A$2:$F$871,5,FALSE),1))))</f>
        <v>1</v>
      </c>
      <c r="I353" s="19">
        <f t="shared" si="5"/>
        <v>1426470</v>
      </c>
      <c r="J353" t="str">
        <f>VLOOKUP(C353,'REGION CLASSIFICATION'!$A$2:$B$67,2,FALSE)</f>
        <v>INDIA</v>
      </c>
    </row>
    <row r="354" spans="1:10" ht="15" x14ac:dyDescent="0.35">
      <c r="A354" s="13">
        <v>42163</v>
      </c>
      <c r="B354" s="2" t="s">
        <v>15</v>
      </c>
      <c r="C354" s="11" t="s">
        <v>33</v>
      </c>
      <c r="D354" s="22">
        <v>500</v>
      </c>
      <c r="E354" s="11" t="s">
        <v>9</v>
      </c>
      <c r="F354" s="11" t="s">
        <v>34</v>
      </c>
      <c r="G354" s="22">
        <v>1464210</v>
      </c>
      <c r="H354" s="32">
        <f>IF(F354="USD",VLOOKUP(A354,'FOREX CONV'!$A$2:$F$871,2,FALSE),IF(F354="GBP",VLOOKUP(A354,'FOREX CONV'!$A$2:$F$871,3,FALSE),IF(F354="EUR",VLOOKUP(A354,'FOREX CONV'!$A$2:$F$871,4,FALSE),IF(F354="YEN",VLOOKUP(A354,'FOREX CONV'!$A$2:$F$871,5,FALSE),1))))</f>
        <v>1</v>
      </c>
      <c r="I354" s="19">
        <f t="shared" si="5"/>
        <v>1464210</v>
      </c>
      <c r="J354" t="str">
        <f>VLOOKUP(C354,'REGION CLASSIFICATION'!$A$2:$B$67,2,FALSE)</f>
        <v>INDIA</v>
      </c>
    </row>
    <row r="355" spans="1:10" ht="15" x14ac:dyDescent="0.35">
      <c r="A355" s="13">
        <v>42170</v>
      </c>
      <c r="B355" s="2" t="s">
        <v>7</v>
      </c>
      <c r="C355" s="11" t="s">
        <v>60</v>
      </c>
      <c r="D355" s="22">
        <v>500</v>
      </c>
      <c r="E355" s="11" t="s">
        <v>9</v>
      </c>
      <c r="F355" s="11" t="s">
        <v>10</v>
      </c>
      <c r="G355" s="22">
        <v>16005</v>
      </c>
      <c r="H355" s="32">
        <f>IF(F355="USD",VLOOKUP(A355,'FOREX CONV'!$A$2:$F$871,2,FALSE),IF(F355="GBP",VLOOKUP(A355,'FOREX CONV'!$A$2:$F$871,3,FALSE),IF(F355="EUR",VLOOKUP(A355,'FOREX CONV'!$A$2:$F$871,4,FALSE),IF(F355="YEN",VLOOKUP(A355,'FOREX CONV'!$A$2:$F$871,5,FALSE),1))))</f>
        <v>64.086799999999997</v>
      </c>
      <c r="I355" s="19">
        <f t="shared" si="5"/>
        <v>1025709.2339999999</v>
      </c>
      <c r="J355" t="str">
        <f>VLOOKUP(C355,'REGION CLASSIFICATION'!$A$2:$B$67,2,FALSE)</f>
        <v>APAC</v>
      </c>
    </row>
    <row r="356" spans="1:10" ht="15" x14ac:dyDescent="0.35">
      <c r="A356" s="13">
        <v>42180</v>
      </c>
      <c r="B356" s="2" t="s">
        <v>7</v>
      </c>
      <c r="C356" s="11" t="s">
        <v>60</v>
      </c>
      <c r="D356" s="22">
        <v>500</v>
      </c>
      <c r="E356" s="11" t="s">
        <v>9</v>
      </c>
      <c r="F356" s="11" t="s">
        <v>10</v>
      </c>
      <c r="G356" s="22">
        <v>16005</v>
      </c>
      <c r="H356" s="32">
        <f>IF(F356="USD",VLOOKUP(A356,'FOREX CONV'!$A$2:$F$871,2,FALSE),IF(F356="GBP",VLOOKUP(A356,'FOREX CONV'!$A$2:$F$871,3,FALSE),IF(F356="EUR",VLOOKUP(A356,'FOREX CONV'!$A$2:$F$871,4,FALSE),IF(F356="YEN",VLOOKUP(A356,'FOREX CONV'!$A$2:$F$871,5,FALSE),1))))</f>
        <v>63.612099999999998</v>
      </c>
      <c r="I356" s="19">
        <f t="shared" si="5"/>
        <v>1018111.6605</v>
      </c>
      <c r="J356" t="str">
        <f>VLOOKUP(C356,'REGION CLASSIFICATION'!$A$2:$B$67,2,FALSE)</f>
        <v>APAC</v>
      </c>
    </row>
    <row r="357" spans="1:10" ht="15" x14ac:dyDescent="0.35">
      <c r="A357" s="13">
        <v>42194</v>
      </c>
      <c r="B357" s="2" t="s">
        <v>7</v>
      </c>
      <c r="C357" s="2" t="s">
        <v>38</v>
      </c>
      <c r="D357" s="16">
        <v>500</v>
      </c>
      <c r="E357" s="2" t="s">
        <v>9</v>
      </c>
      <c r="F357" s="2" t="s">
        <v>10</v>
      </c>
      <c r="G357" s="16">
        <v>16000</v>
      </c>
      <c r="H357" s="32">
        <f>IF(F357="USD",VLOOKUP(A357,'FOREX CONV'!$A$2:$F$871,2,FALSE),IF(F357="GBP",VLOOKUP(A357,'FOREX CONV'!$A$2:$F$871,3,FALSE),IF(F357="EUR",VLOOKUP(A357,'FOREX CONV'!$A$2:$F$871,4,FALSE),IF(F357="YEN",VLOOKUP(A357,'FOREX CONV'!$A$2:$F$871,5,FALSE),1))))</f>
        <v>66.744500000000002</v>
      </c>
      <c r="I357" s="19">
        <f t="shared" si="5"/>
        <v>1067912</v>
      </c>
      <c r="J357" t="str">
        <f>VLOOKUP(C357,'REGION CLASSIFICATION'!$A$2:$B$67,2,FALSE)</f>
        <v>MENA</v>
      </c>
    </row>
    <row r="358" spans="1:10" ht="15" x14ac:dyDescent="0.35">
      <c r="A358" s="13">
        <v>42240</v>
      </c>
      <c r="B358" s="2" t="s">
        <v>25</v>
      </c>
      <c r="C358" s="2" t="s">
        <v>43</v>
      </c>
      <c r="D358" s="16">
        <v>500</v>
      </c>
      <c r="E358" s="2" t="s">
        <v>9</v>
      </c>
      <c r="F358" s="2" t="s">
        <v>10</v>
      </c>
      <c r="G358" s="16">
        <v>45000</v>
      </c>
      <c r="H358" s="32">
        <f>IF(F358="USD",VLOOKUP(A358,'FOREX CONV'!$A$2:$F$871,2,FALSE),IF(F358="GBP",VLOOKUP(A358,'FOREX CONV'!$A$2:$F$871,3,FALSE),IF(F358="EUR",VLOOKUP(A358,'FOREX CONV'!$A$2:$F$871,4,FALSE),IF(F358="YEN",VLOOKUP(A358,'FOREX CONV'!$A$2:$F$871,5,FALSE),1))))</f>
        <v>66.509299999999996</v>
      </c>
      <c r="I358" s="19">
        <f t="shared" si="5"/>
        <v>2992918.5</v>
      </c>
      <c r="J358" t="str">
        <f>VLOOKUP(C358,'REGION CLASSIFICATION'!$A$2:$B$67,2,FALSE)</f>
        <v>EU</v>
      </c>
    </row>
    <row r="359" spans="1:10" ht="15" x14ac:dyDescent="0.35">
      <c r="A359" s="13">
        <v>42270</v>
      </c>
      <c r="B359" s="2" t="s">
        <v>15</v>
      </c>
      <c r="C359" s="2" t="s">
        <v>33</v>
      </c>
      <c r="D359" s="16">
        <v>500</v>
      </c>
      <c r="E359" s="2" t="s">
        <v>9</v>
      </c>
      <c r="F359" s="2" t="s">
        <v>34</v>
      </c>
      <c r="G359" s="16">
        <v>1594688</v>
      </c>
      <c r="H359" s="32">
        <f>IF(F359="USD",VLOOKUP(A359,'FOREX CONV'!$A$2:$F$871,2,FALSE),IF(F359="GBP",VLOOKUP(A359,'FOREX CONV'!$A$2:$F$871,3,FALSE),IF(F359="EUR",VLOOKUP(A359,'FOREX CONV'!$A$2:$F$871,4,FALSE),IF(F359="YEN",VLOOKUP(A359,'FOREX CONV'!$A$2:$F$871,5,FALSE),1))))</f>
        <v>1</v>
      </c>
      <c r="I359" s="19">
        <f t="shared" si="5"/>
        <v>1594688</v>
      </c>
      <c r="J359" t="str">
        <f>VLOOKUP(C359,'REGION CLASSIFICATION'!$A$2:$B$67,2,FALSE)</f>
        <v>INDIA</v>
      </c>
    </row>
    <row r="360" spans="1:10" ht="15" x14ac:dyDescent="0.35">
      <c r="A360" s="13">
        <v>42277</v>
      </c>
      <c r="B360" s="2" t="s">
        <v>15</v>
      </c>
      <c r="C360" s="2" t="s">
        <v>43</v>
      </c>
      <c r="D360" s="16">
        <v>500</v>
      </c>
      <c r="E360" s="2" t="s">
        <v>9</v>
      </c>
      <c r="F360" s="2" t="s">
        <v>10</v>
      </c>
      <c r="G360" s="16">
        <v>21750</v>
      </c>
      <c r="H360" s="32">
        <f>IF(F360="USD",VLOOKUP(A360,'FOREX CONV'!$A$2:$F$871,2,FALSE),IF(F360="GBP",VLOOKUP(A360,'FOREX CONV'!$A$2:$F$871,3,FALSE),IF(F360="EUR",VLOOKUP(A360,'FOREX CONV'!$A$2:$F$871,4,FALSE),IF(F360="YEN",VLOOKUP(A360,'FOREX CONV'!$A$2:$F$871,5,FALSE),1))))</f>
        <v>65.741799999999998</v>
      </c>
      <c r="I360" s="19">
        <f t="shared" si="5"/>
        <v>1429884.15</v>
      </c>
      <c r="J360" t="str">
        <f>VLOOKUP(C360,'REGION CLASSIFICATION'!$A$2:$B$67,2,FALSE)</f>
        <v>EU</v>
      </c>
    </row>
    <row r="361" spans="1:10" ht="15" x14ac:dyDescent="0.35">
      <c r="A361" s="13">
        <v>42436</v>
      </c>
      <c r="B361" s="2" t="s">
        <v>15</v>
      </c>
      <c r="C361" s="2" t="s">
        <v>33</v>
      </c>
      <c r="D361" s="16">
        <v>500</v>
      </c>
      <c r="E361" s="2" t="s">
        <v>9</v>
      </c>
      <c r="F361" s="2" t="s">
        <v>34</v>
      </c>
      <c r="G361" s="16">
        <v>1679940</v>
      </c>
      <c r="H361" s="32">
        <f>IF(F361="USD",VLOOKUP(A361,'FOREX CONV'!$A$2:$F$871,2,FALSE),IF(F361="GBP",VLOOKUP(A361,'FOREX CONV'!$A$2:$F$871,3,FALSE),IF(F361="EUR",VLOOKUP(A361,'FOREX CONV'!$A$2:$F$871,4,FALSE),IF(F361="YEN",VLOOKUP(A361,'FOREX CONV'!$A$2:$F$871,5,FALSE),1))))</f>
        <v>1</v>
      </c>
      <c r="I361" s="19">
        <f t="shared" si="5"/>
        <v>1679940</v>
      </c>
      <c r="J361" t="str">
        <f>VLOOKUP(C361,'REGION CLASSIFICATION'!$A$2:$B$67,2,FALSE)</f>
        <v>INDIA</v>
      </c>
    </row>
    <row r="362" spans="1:10" ht="15" x14ac:dyDescent="0.35">
      <c r="A362" s="13">
        <v>42320</v>
      </c>
      <c r="B362" s="2" t="s">
        <v>7</v>
      </c>
      <c r="C362" s="2" t="s">
        <v>38</v>
      </c>
      <c r="D362" s="16">
        <v>500</v>
      </c>
      <c r="E362" s="2" t="s">
        <v>9</v>
      </c>
      <c r="F362" s="2" t="s">
        <v>10</v>
      </c>
      <c r="G362" s="16">
        <v>16000</v>
      </c>
      <c r="H362" s="32">
        <f>IF(F362="USD",VLOOKUP(A362,'FOREX CONV'!$A$2:$F$871,2,FALSE),IF(F362="GBP",VLOOKUP(A362,'FOREX CONV'!$A$2:$F$871,3,FALSE),IF(F362="EUR",VLOOKUP(A362,'FOREX CONV'!$A$2:$F$871,4,FALSE),IF(F362="YEN",VLOOKUP(A362,'FOREX CONV'!$A$2:$F$871,5,FALSE),1))))</f>
        <v>66.786000000000001</v>
      </c>
      <c r="I362" s="19">
        <f t="shared" si="5"/>
        <v>1068576</v>
      </c>
      <c r="J362" t="str">
        <f>VLOOKUP(C362,'REGION CLASSIFICATION'!$A$2:$B$67,2,FALSE)</f>
        <v>MENA</v>
      </c>
    </row>
    <row r="363" spans="1:10" ht="15" x14ac:dyDescent="0.35">
      <c r="A363" s="13">
        <v>42444</v>
      </c>
      <c r="B363" s="2" t="s">
        <v>15</v>
      </c>
      <c r="C363" s="2" t="s">
        <v>18</v>
      </c>
      <c r="D363" s="16">
        <v>500</v>
      </c>
      <c r="E363" s="2" t="s">
        <v>9</v>
      </c>
      <c r="F363" s="2" t="s">
        <v>10</v>
      </c>
      <c r="G363" s="16">
        <v>25000</v>
      </c>
      <c r="H363" s="32">
        <f>IF(F363="USD",VLOOKUP(A363,'FOREX CONV'!$A$2:$F$871,2,FALSE),IF(F363="GBP",VLOOKUP(A363,'FOREX CONV'!$A$2:$F$871,3,FALSE),IF(F363="EUR",VLOOKUP(A363,'FOREX CONV'!$A$2:$F$871,4,FALSE),IF(F363="YEN",VLOOKUP(A363,'FOREX CONV'!$A$2:$F$871,5,FALSE),1))))</f>
        <v>67.228999999999999</v>
      </c>
      <c r="I363" s="19">
        <f t="shared" si="5"/>
        <v>1680725</v>
      </c>
      <c r="J363" t="str">
        <f>VLOOKUP(C363,'REGION CLASSIFICATION'!$A$2:$B$67,2,FALSE)</f>
        <v>EU</v>
      </c>
    </row>
    <row r="364" spans="1:10" ht="15" x14ac:dyDescent="0.35">
      <c r="A364" s="13">
        <v>42292</v>
      </c>
      <c r="B364" s="2" t="s">
        <v>15</v>
      </c>
      <c r="C364" s="2" t="s">
        <v>33</v>
      </c>
      <c r="D364" s="16">
        <v>500</v>
      </c>
      <c r="E364" s="2" t="s">
        <v>9</v>
      </c>
      <c r="F364" s="2" t="s">
        <v>34</v>
      </c>
      <c r="G364" s="16">
        <v>1679940</v>
      </c>
      <c r="H364" s="32">
        <f>IF(F364="USD",VLOOKUP(A364,'FOREX CONV'!$A$2:$F$871,2,FALSE),IF(F364="GBP",VLOOKUP(A364,'FOREX CONV'!$A$2:$F$871,3,FALSE),IF(F364="EUR",VLOOKUP(A364,'FOREX CONV'!$A$2:$F$871,4,FALSE),IF(F364="YEN",VLOOKUP(A364,'FOREX CONV'!$A$2:$F$871,5,FALSE),1))))</f>
        <v>1</v>
      </c>
      <c r="I364" s="19">
        <f t="shared" si="5"/>
        <v>1679940</v>
      </c>
      <c r="J364" t="str">
        <f>VLOOKUP(C364,'REGION CLASSIFICATION'!$A$2:$B$67,2,FALSE)</f>
        <v>INDIA</v>
      </c>
    </row>
    <row r="365" spans="1:10" ht="15" x14ac:dyDescent="0.35">
      <c r="A365" s="13">
        <v>42353</v>
      </c>
      <c r="B365" s="2" t="s">
        <v>15</v>
      </c>
      <c r="C365" s="2" t="s">
        <v>66</v>
      </c>
      <c r="D365" s="16">
        <v>500</v>
      </c>
      <c r="E365" s="2" t="s">
        <v>9</v>
      </c>
      <c r="F365" s="2" t="s">
        <v>10</v>
      </c>
      <c r="G365" s="16">
        <v>21500</v>
      </c>
      <c r="H365" s="32">
        <f>IF(F365="USD",VLOOKUP(A365,'FOREX CONV'!$A$2:$F$871,2,FALSE),IF(F365="GBP",VLOOKUP(A365,'FOREX CONV'!$A$2:$F$871,3,FALSE),IF(F365="EUR",VLOOKUP(A365,'FOREX CONV'!$A$2:$F$871,4,FALSE),IF(F365="YEN",VLOOKUP(A365,'FOREX CONV'!$A$2:$F$871,5,FALSE),1))))</f>
        <v>67.043499999999995</v>
      </c>
      <c r="I365" s="19">
        <f t="shared" si="5"/>
        <v>1441435.2499999998</v>
      </c>
      <c r="J365" t="str">
        <f>VLOOKUP(C365,'REGION CLASSIFICATION'!$A$2:$B$67,2,FALSE)</f>
        <v>MENA</v>
      </c>
    </row>
    <row r="366" spans="1:10" ht="15" x14ac:dyDescent="0.35">
      <c r="A366" s="13">
        <v>42293</v>
      </c>
      <c r="B366" s="2" t="s">
        <v>15</v>
      </c>
      <c r="C366" s="2" t="s">
        <v>33</v>
      </c>
      <c r="D366" s="16">
        <v>500</v>
      </c>
      <c r="E366" s="2" t="s">
        <v>9</v>
      </c>
      <c r="F366" s="2" t="s">
        <v>34</v>
      </c>
      <c r="G366" s="16">
        <v>1626581</v>
      </c>
      <c r="H366" s="32">
        <f>IF(F366="USD",VLOOKUP(A366,'FOREX CONV'!$A$2:$F$871,2,FALSE),IF(F366="GBP",VLOOKUP(A366,'FOREX CONV'!$A$2:$F$871,3,FALSE),IF(F366="EUR",VLOOKUP(A366,'FOREX CONV'!$A$2:$F$871,4,FALSE),IF(F366="YEN",VLOOKUP(A366,'FOREX CONV'!$A$2:$F$871,5,FALSE),1))))</f>
        <v>1</v>
      </c>
      <c r="I366" s="19">
        <f t="shared" si="5"/>
        <v>1626581</v>
      </c>
      <c r="J366" t="str">
        <f>VLOOKUP(C366,'REGION CLASSIFICATION'!$A$2:$B$67,2,FALSE)</f>
        <v>INDIA</v>
      </c>
    </row>
    <row r="367" spans="1:10" ht="15" x14ac:dyDescent="0.35">
      <c r="A367" s="13">
        <v>42446</v>
      </c>
      <c r="B367" s="2" t="s">
        <v>7</v>
      </c>
      <c r="C367" s="2" t="s">
        <v>62</v>
      </c>
      <c r="D367" s="16">
        <v>500</v>
      </c>
      <c r="E367" s="2" t="s">
        <v>9</v>
      </c>
      <c r="F367" s="2" t="s">
        <v>10</v>
      </c>
      <c r="G367" s="16">
        <v>14000</v>
      </c>
      <c r="H367" s="32">
        <f>IF(F367="USD",VLOOKUP(A367,'FOREX CONV'!$A$2:$F$871,2,FALSE),IF(F367="GBP",VLOOKUP(A367,'FOREX CONV'!$A$2:$F$871,3,FALSE),IF(F367="EUR",VLOOKUP(A367,'FOREX CONV'!$A$2:$F$871,4,FALSE),IF(F367="YEN",VLOOKUP(A367,'FOREX CONV'!$A$2:$F$871,5,FALSE),1))))</f>
        <v>66.880600000000001</v>
      </c>
      <c r="I367" s="19">
        <f t="shared" si="5"/>
        <v>936328.4</v>
      </c>
      <c r="J367" t="str">
        <f>VLOOKUP(C367,'REGION CLASSIFICATION'!$A$2:$B$67,2,FALSE)</f>
        <v>EU</v>
      </c>
    </row>
    <row r="368" spans="1:10" ht="15" x14ac:dyDescent="0.35">
      <c r="A368" s="13">
        <v>42450</v>
      </c>
      <c r="B368" s="2" t="s">
        <v>15</v>
      </c>
      <c r="C368" s="2" t="s">
        <v>33</v>
      </c>
      <c r="D368" s="16">
        <v>500</v>
      </c>
      <c r="E368" s="2" t="s">
        <v>9</v>
      </c>
      <c r="F368" s="2" t="s">
        <v>34</v>
      </c>
      <c r="G368" s="16">
        <v>1608000</v>
      </c>
      <c r="H368" s="32">
        <f>IF(F368="USD",VLOOKUP(A368,'FOREX CONV'!$A$2:$F$871,2,FALSE),IF(F368="GBP",VLOOKUP(A368,'FOREX CONV'!$A$2:$F$871,3,FALSE),IF(F368="EUR",VLOOKUP(A368,'FOREX CONV'!$A$2:$F$871,4,FALSE),IF(F368="YEN",VLOOKUP(A368,'FOREX CONV'!$A$2:$F$871,5,FALSE),1))))</f>
        <v>1</v>
      </c>
      <c r="I368" s="19">
        <f t="shared" si="5"/>
        <v>1608000</v>
      </c>
      <c r="J368" t="str">
        <f>VLOOKUP(C368,'REGION CLASSIFICATION'!$A$2:$B$67,2,FALSE)</f>
        <v>INDIA</v>
      </c>
    </row>
    <row r="369" spans="1:10" ht="15" x14ac:dyDescent="0.35">
      <c r="A369" s="13">
        <v>42426</v>
      </c>
      <c r="B369" s="2" t="s">
        <v>15</v>
      </c>
      <c r="C369" s="2" t="s">
        <v>53</v>
      </c>
      <c r="D369" s="16">
        <v>500</v>
      </c>
      <c r="E369" s="2" t="s">
        <v>9</v>
      </c>
      <c r="F369" s="2" t="s">
        <v>10</v>
      </c>
      <c r="G369" s="16">
        <v>27500</v>
      </c>
      <c r="H369" s="32">
        <f>IF(F369="USD",VLOOKUP(A369,'FOREX CONV'!$A$2:$F$871,2,FALSE),IF(F369="GBP",VLOOKUP(A369,'FOREX CONV'!$A$2:$F$871,3,FALSE),IF(F369="EUR",VLOOKUP(A369,'FOREX CONV'!$A$2:$F$871,4,FALSE),IF(F369="YEN",VLOOKUP(A369,'FOREX CONV'!$A$2:$F$871,5,FALSE),1))))</f>
        <v>68.777500000000003</v>
      </c>
      <c r="I369" s="19">
        <f t="shared" si="5"/>
        <v>1891381.25</v>
      </c>
      <c r="J369" t="str">
        <f>VLOOKUP(C369,'REGION CLASSIFICATION'!$A$2:$B$67,2,FALSE)</f>
        <v>EU</v>
      </c>
    </row>
    <row r="370" spans="1:10" ht="15" x14ac:dyDescent="0.35">
      <c r="A370" s="13">
        <v>42426</v>
      </c>
      <c r="B370" s="2" t="s">
        <v>15</v>
      </c>
      <c r="C370" s="2" t="s">
        <v>53</v>
      </c>
      <c r="D370" s="16">
        <v>500</v>
      </c>
      <c r="E370" s="2" t="s">
        <v>9</v>
      </c>
      <c r="F370" s="2" t="s">
        <v>10</v>
      </c>
      <c r="G370" s="16">
        <v>27500</v>
      </c>
      <c r="H370" s="32">
        <f>IF(F370="USD",VLOOKUP(A370,'FOREX CONV'!$A$2:$F$871,2,FALSE),IF(F370="GBP",VLOOKUP(A370,'FOREX CONV'!$A$2:$F$871,3,FALSE),IF(F370="EUR",VLOOKUP(A370,'FOREX CONV'!$A$2:$F$871,4,FALSE),IF(F370="YEN",VLOOKUP(A370,'FOREX CONV'!$A$2:$F$871,5,FALSE),1))))</f>
        <v>68.777500000000003</v>
      </c>
      <c r="I370" s="19">
        <f t="shared" si="5"/>
        <v>1891381.25</v>
      </c>
      <c r="J370" t="str">
        <f>VLOOKUP(C370,'REGION CLASSIFICATION'!$A$2:$B$67,2,FALSE)</f>
        <v>EU</v>
      </c>
    </row>
    <row r="371" spans="1:10" ht="15" x14ac:dyDescent="0.35">
      <c r="A371" s="13">
        <v>42334</v>
      </c>
      <c r="B371" s="2" t="s">
        <v>7</v>
      </c>
      <c r="C371" s="2" t="s">
        <v>38</v>
      </c>
      <c r="D371" s="16">
        <v>500</v>
      </c>
      <c r="E371" s="2" t="s">
        <v>9</v>
      </c>
      <c r="F371" s="2" t="s">
        <v>10</v>
      </c>
      <c r="G371" s="16">
        <v>16000</v>
      </c>
      <c r="H371" s="32">
        <f>IF(F371="USD",VLOOKUP(A371,'FOREX CONV'!$A$2:$F$871,2,FALSE),IF(F371="GBP",VLOOKUP(A371,'FOREX CONV'!$A$2:$F$871,3,FALSE),IF(F371="EUR",VLOOKUP(A371,'FOREX CONV'!$A$2:$F$871,4,FALSE),IF(F371="YEN",VLOOKUP(A371,'FOREX CONV'!$A$2:$F$871,5,FALSE),1))))</f>
        <v>66.550700000000006</v>
      </c>
      <c r="I371" s="19">
        <f t="shared" si="5"/>
        <v>1064811.2000000002</v>
      </c>
      <c r="J371" t="str">
        <f>VLOOKUP(C371,'REGION CLASSIFICATION'!$A$2:$B$67,2,FALSE)</f>
        <v>MENA</v>
      </c>
    </row>
    <row r="372" spans="1:10" ht="15" x14ac:dyDescent="0.35">
      <c r="A372" s="13">
        <v>42304</v>
      </c>
      <c r="B372" s="2" t="s">
        <v>15</v>
      </c>
      <c r="C372" s="2" t="s">
        <v>33</v>
      </c>
      <c r="D372" s="16">
        <v>500</v>
      </c>
      <c r="E372" s="2" t="s">
        <v>9</v>
      </c>
      <c r="F372" s="2" t="s">
        <v>34</v>
      </c>
      <c r="G372" s="16">
        <v>1594688</v>
      </c>
      <c r="H372" s="32">
        <f>IF(F372="USD",VLOOKUP(A372,'FOREX CONV'!$A$2:$F$871,2,FALSE),IF(F372="GBP",VLOOKUP(A372,'FOREX CONV'!$A$2:$F$871,3,FALSE),IF(F372="EUR",VLOOKUP(A372,'FOREX CONV'!$A$2:$F$871,4,FALSE),IF(F372="YEN",VLOOKUP(A372,'FOREX CONV'!$A$2:$F$871,5,FALSE),1))))</f>
        <v>1</v>
      </c>
      <c r="I372" s="19">
        <f t="shared" si="5"/>
        <v>1594688</v>
      </c>
      <c r="J372" t="str">
        <f>VLOOKUP(C372,'REGION CLASSIFICATION'!$A$2:$B$67,2,FALSE)</f>
        <v>INDIA</v>
      </c>
    </row>
    <row r="373" spans="1:10" ht="15" x14ac:dyDescent="0.35">
      <c r="A373" s="13">
        <v>42397</v>
      </c>
      <c r="B373" s="2" t="s">
        <v>7</v>
      </c>
      <c r="C373" s="2" t="s">
        <v>38</v>
      </c>
      <c r="D373" s="23">
        <v>500</v>
      </c>
      <c r="E373" s="2" t="s">
        <v>9</v>
      </c>
      <c r="F373" s="2" t="s">
        <v>10</v>
      </c>
      <c r="G373" s="23">
        <v>16000</v>
      </c>
      <c r="H373" s="32">
        <f>IF(F373="USD",VLOOKUP(A373,'FOREX CONV'!$A$2:$F$871,2,FALSE),IF(F373="GBP",VLOOKUP(A373,'FOREX CONV'!$A$2:$F$871,3,FALSE),IF(F373="EUR",VLOOKUP(A373,'FOREX CONV'!$A$2:$F$871,4,FALSE),IF(F373="YEN",VLOOKUP(A373,'FOREX CONV'!$A$2:$F$871,5,FALSE),1))))</f>
        <v>68.085800000000006</v>
      </c>
      <c r="I373" s="19">
        <f t="shared" si="5"/>
        <v>1089372.8</v>
      </c>
      <c r="J373" t="str">
        <f>VLOOKUP(C373,'REGION CLASSIFICATION'!$A$2:$B$67,2,FALSE)</f>
        <v>MENA</v>
      </c>
    </row>
    <row r="374" spans="1:10" ht="15" x14ac:dyDescent="0.35">
      <c r="A374" s="13">
        <v>42457</v>
      </c>
      <c r="B374" s="2" t="s">
        <v>13</v>
      </c>
      <c r="C374" s="2" t="s">
        <v>65</v>
      </c>
      <c r="D374" s="16">
        <v>500</v>
      </c>
      <c r="E374" s="2" t="s">
        <v>9</v>
      </c>
      <c r="F374" s="2" t="s">
        <v>10</v>
      </c>
      <c r="G374" s="16">
        <v>75000</v>
      </c>
      <c r="H374" s="32">
        <f>IF(F374="USD",VLOOKUP(A374,'FOREX CONV'!$A$2:$F$871,2,FALSE),IF(F374="GBP",VLOOKUP(A374,'FOREX CONV'!$A$2:$F$871,3,FALSE),IF(F374="EUR",VLOOKUP(A374,'FOREX CONV'!$A$2:$F$871,4,FALSE),IF(F374="YEN",VLOOKUP(A374,'FOREX CONV'!$A$2:$F$871,5,FALSE),1))))</f>
        <v>66.668000000000006</v>
      </c>
      <c r="I374" s="19">
        <f t="shared" si="5"/>
        <v>5000100.0000000009</v>
      </c>
      <c r="J374" t="str">
        <f>VLOOKUP(C374,'REGION CLASSIFICATION'!$A$2:$B$67,2,FALSE)</f>
        <v>NORTH AMERICA</v>
      </c>
    </row>
    <row r="375" spans="1:10" ht="15" x14ac:dyDescent="0.35">
      <c r="A375" s="13">
        <v>42366</v>
      </c>
      <c r="B375" s="2" t="s">
        <v>15</v>
      </c>
      <c r="C375" s="2" t="s">
        <v>16</v>
      </c>
      <c r="D375" s="16">
        <v>500</v>
      </c>
      <c r="E375" s="2" t="s">
        <v>9</v>
      </c>
      <c r="F375" s="2" t="s">
        <v>10</v>
      </c>
      <c r="G375" s="16">
        <v>23000</v>
      </c>
      <c r="H375" s="32">
        <f>IF(F375="USD",VLOOKUP(A375,'FOREX CONV'!$A$2:$F$871,2,FALSE),IF(F375="GBP",VLOOKUP(A375,'FOREX CONV'!$A$2:$F$871,3,FALSE),IF(F375="EUR",VLOOKUP(A375,'FOREX CONV'!$A$2:$F$871,4,FALSE),IF(F375="YEN",VLOOKUP(A375,'FOREX CONV'!$A$2:$F$871,5,FALSE),1))))</f>
        <v>66.138000000000005</v>
      </c>
      <c r="I375" s="19">
        <f t="shared" si="5"/>
        <v>1521174.0000000002</v>
      </c>
      <c r="J375" t="str">
        <f>VLOOKUP(C375,'REGION CLASSIFICATION'!$A$2:$B$67,2,FALSE)</f>
        <v>INDIA</v>
      </c>
    </row>
    <row r="376" spans="1:10" ht="15" x14ac:dyDescent="0.35">
      <c r="A376" s="13">
        <v>42429</v>
      </c>
      <c r="B376" s="2" t="s">
        <v>13</v>
      </c>
      <c r="C376" s="2" t="s">
        <v>17</v>
      </c>
      <c r="D376" s="16">
        <v>500</v>
      </c>
      <c r="E376" s="2" t="s">
        <v>9</v>
      </c>
      <c r="F376" s="2" t="s">
        <v>10</v>
      </c>
      <c r="G376" s="16">
        <v>57500</v>
      </c>
      <c r="H376" s="32">
        <f>IF(F376="USD",VLOOKUP(A376,'FOREX CONV'!$A$2:$F$871,2,FALSE),IF(F376="GBP",VLOOKUP(A376,'FOREX CONV'!$A$2:$F$871,3,FALSE),IF(F376="EUR",VLOOKUP(A376,'FOREX CONV'!$A$2:$F$871,4,FALSE),IF(F376="YEN",VLOOKUP(A376,'FOREX CONV'!$A$2:$F$871,5,FALSE),1))))</f>
        <v>68.616</v>
      </c>
      <c r="I376" s="19">
        <f t="shared" si="5"/>
        <v>3945420</v>
      </c>
      <c r="J376" t="str">
        <f>VLOOKUP(C376,'REGION CLASSIFICATION'!$A$2:$B$67,2,FALSE)</f>
        <v>LATAM</v>
      </c>
    </row>
    <row r="377" spans="1:10" ht="15" x14ac:dyDescent="0.35">
      <c r="A377" s="13">
        <v>42459</v>
      </c>
      <c r="B377" s="2" t="s">
        <v>13</v>
      </c>
      <c r="C377" s="2" t="s">
        <v>33</v>
      </c>
      <c r="D377" s="16">
        <v>500</v>
      </c>
      <c r="E377" s="2" t="s">
        <v>9</v>
      </c>
      <c r="F377" s="2" t="s">
        <v>34</v>
      </c>
      <c r="G377" s="16">
        <v>5516160</v>
      </c>
      <c r="H377" s="32">
        <f>IF(F377="USD",VLOOKUP(A377,'FOREX CONV'!$A$2:$F$871,2,FALSE),IF(F377="GBP",VLOOKUP(A377,'FOREX CONV'!$A$2:$F$871,3,FALSE),IF(F377="EUR",VLOOKUP(A377,'FOREX CONV'!$A$2:$F$871,4,FALSE),IF(F377="YEN",VLOOKUP(A377,'FOREX CONV'!$A$2:$F$871,5,FALSE),1))))</f>
        <v>1</v>
      </c>
      <c r="I377" s="19">
        <f t="shared" si="5"/>
        <v>5516160</v>
      </c>
      <c r="J377" t="str">
        <f>VLOOKUP(C377,'REGION CLASSIFICATION'!$A$2:$B$67,2,FALSE)</f>
        <v>INDIA</v>
      </c>
    </row>
    <row r="378" spans="1:10" ht="15" x14ac:dyDescent="0.35">
      <c r="A378" s="13">
        <v>42369</v>
      </c>
      <c r="B378" s="2" t="s">
        <v>15</v>
      </c>
      <c r="C378" s="2" t="s">
        <v>61</v>
      </c>
      <c r="D378" s="16">
        <v>500</v>
      </c>
      <c r="E378" s="2" t="s">
        <v>9</v>
      </c>
      <c r="F378" s="2" t="s">
        <v>10</v>
      </c>
      <c r="G378" s="16">
        <v>20500</v>
      </c>
      <c r="H378" s="32">
        <f>IF(F378="USD",VLOOKUP(A378,'FOREX CONV'!$A$2:$F$871,2,FALSE),IF(F378="GBP",VLOOKUP(A378,'FOREX CONV'!$A$2:$F$871,3,FALSE),IF(F378="EUR",VLOOKUP(A378,'FOREX CONV'!$A$2:$F$871,4,FALSE),IF(F378="YEN",VLOOKUP(A378,'FOREX CONV'!$A$2:$F$871,5,FALSE),1))))</f>
        <v>66.325999999999993</v>
      </c>
      <c r="I378" s="19">
        <f t="shared" si="5"/>
        <v>1359682.9999999998</v>
      </c>
      <c r="J378" t="str">
        <f>VLOOKUP(C378,'REGION CLASSIFICATION'!$A$2:$B$67,2,FALSE)</f>
        <v>MENA</v>
      </c>
    </row>
    <row r="379" spans="1:10" ht="15" x14ac:dyDescent="0.35">
      <c r="A379" s="13">
        <v>42369</v>
      </c>
      <c r="B379" s="2" t="s">
        <v>15</v>
      </c>
      <c r="C379" s="2" t="s">
        <v>61</v>
      </c>
      <c r="D379" s="16">
        <v>500</v>
      </c>
      <c r="E379" s="2" t="s">
        <v>9</v>
      </c>
      <c r="F379" s="2" t="s">
        <v>10</v>
      </c>
      <c r="G379" s="16">
        <v>21000</v>
      </c>
      <c r="H379" s="32">
        <f>IF(F379="USD",VLOOKUP(A379,'FOREX CONV'!$A$2:$F$871,2,FALSE),IF(F379="GBP",VLOOKUP(A379,'FOREX CONV'!$A$2:$F$871,3,FALSE),IF(F379="EUR",VLOOKUP(A379,'FOREX CONV'!$A$2:$F$871,4,FALSE),IF(F379="YEN",VLOOKUP(A379,'FOREX CONV'!$A$2:$F$871,5,FALSE),1))))</f>
        <v>66.325999999999993</v>
      </c>
      <c r="I379" s="19">
        <f t="shared" si="5"/>
        <v>1392845.9999999998</v>
      </c>
      <c r="J379" t="str">
        <f>VLOOKUP(C379,'REGION CLASSIFICATION'!$A$2:$B$67,2,FALSE)</f>
        <v>MENA</v>
      </c>
    </row>
    <row r="380" spans="1:10" ht="15" x14ac:dyDescent="0.35">
      <c r="A380" s="13">
        <v>42369</v>
      </c>
      <c r="B380" s="2" t="s">
        <v>25</v>
      </c>
      <c r="C380" s="2" t="s">
        <v>37</v>
      </c>
      <c r="D380" s="16">
        <v>500</v>
      </c>
      <c r="E380" s="2" t="s">
        <v>9</v>
      </c>
      <c r="F380" s="2" t="s">
        <v>10</v>
      </c>
      <c r="G380" s="16">
        <v>42500</v>
      </c>
      <c r="H380" s="32">
        <f>IF(F380="USD",VLOOKUP(A380,'FOREX CONV'!$A$2:$F$871,2,FALSE),IF(F380="GBP",VLOOKUP(A380,'FOREX CONV'!$A$2:$F$871,3,FALSE),IF(F380="EUR",VLOOKUP(A380,'FOREX CONV'!$A$2:$F$871,4,FALSE),IF(F380="YEN",VLOOKUP(A380,'FOREX CONV'!$A$2:$F$871,5,FALSE),1))))</f>
        <v>66.325999999999993</v>
      </c>
      <c r="I380" s="19">
        <f t="shared" si="5"/>
        <v>2818854.9999999995</v>
      </c>
      <c r="J380" t="str">
        <f>VLOOKUP(C380,'REGION CLASSIFICATION'!$A$2:$B$67,2,FALSE)</f>
        <v>MENA</v>
      </c>
    </row>
    <row r="381" spans="1:10" ht="15" x14ac:dyDescent="0.35">
      <c r="A381" s="13">
        <v>42216</v>
      </c>
      <c r="B381" s="2" t="s">
        <v>25</v>
      </c>
      <c r="C381" s="2" t="s">
        <v>65</v>
      </c>
      <c r="D381" s="16">
        <v>520</v>
      </c>
      <c r="E381" s="2" t="s">
        <v>9</v>
      </c>
      <c r="F381" s="2" t="s">
        <v>10</v>
      </c>
      <c r="G381" s="16">
        <v>58500</v>
      </c>
      <c r="H381" s="32">
        <f>IF(F381="USD",VLOOKUP(A381,'FOREX CONV'!$A$2:$F$871,2,FALSE),IF(F381="GBP",VLOOKUP(A381,'FOREX CONV'!$A$2:$F$871,3,FALSE),IF(F381="EUR",VLOOKUP(A381,'FOREX CONV'!$A$2:$F$871,4,FALSE),IF(F381="YEN",VLOOKUP(A381,'FOREX CONV'!$A$2:$F$871,5,FALSE),1))))</f>
        <v>64.005399999999995</v>
      </c>
      <c r="I381" s="19">
        <f t="shared" si="5"/>
        <v>3744315.9</v>
      </c>
      <c r="J381" t="str">
        <f>VLOOKUP(C381,'REGION CLASSIFICATION'!$A$2:$B$67,2,FALSE)</f>
        <v>NORTH AMERICA</v>
      </c>
    </row>
    <row r="382" spans="1:10" ht="15" x14ac:dyDescent="0.35">
      <c r="A382" s="13">
        <v>42122</v>
      </c>
      <c r="B382" s="2" t="s">
        <v>13</v>
      </c>
      <c r="C382" s="2" t="s">
        <v>65</v>
      </c>
      <c r="D382" s="16">
        <v>525</v>
      </c>
      <c r="E382" s="2" t="s">
        <v>9</v>
      </c>
      <c r="F382" s="2" t="s">
        <v>10</v>
      </c>
      <c r="G382" s="16">
        <v>91875</v>
      </c>
      <c r="H382" s="32">
        <f>IF(F382="USD",VLOOKUP(A382,'FOREX CONV'!$A$2:$F$871,2,FALSE),IF(F382="GBP",VLOOKUP(A382,'FOREX CONV'!$A$2:$F$871,3,FALSE),IF(F382="EUR",VLOOKUP(A382,'FOREX CONV'!$A$2:$F$871,4,FALSE),IF(F382="YEN",VLOOKUP(A382,'FOREX CONV'!$A$2:$F$871,5,FALSE),1))))</f>
        <v>63.330500000000001</v>
      </c>
      <c r="I382" s="19">
        <f t="shared" si="5"/>
        <v>5818489.6875</v>
      </c>
      <c r="J382" t="str">
        <f>VLOOKUP(C382,'REGION CLASSIFICATION'!$A$2:$B$67,2,FALSE)</f>
        <v>NORTH AMERICA</v>
      </c>
    </row>
    <row r="383" spans="1:10" ht="15" x14ac:dyDescent="0.35">
      <c r="A383" s="13">
        <v>42326</v>
      </c>
      <c r="B383" s="2" t="s">
        <v>15</v>
      </c>
      <c r="C383" s="2" t="s">
        <v>18</v>
      </c>
      <c r="D383" s="16">
        <v>525</v>
      </c>
      <c r="E383" s="2" t="s">
        <v>9</v>
      </c>
      <c r="F383" s="2" t="s">
        <v>10</v>
      </c>
      <c r="G383" s="16">
        <v>26250</v>
      </c>
      <c r="H383" s="32">
        <f>IF(F383="USD",VLOOKUP(A383,'FOREX CONV'!$A$2:$F$871,2,FALSE),IF(F383="GBP",VLOOKUP(A383,'FOREX CONV'!$A$2:$F$871,3,FALSE),IF(F383="EUR",VLOOKUP(A383,'FOREX CONV'!$A$2:$F$871,4,FALSE),IF(F383="YEN",VLOOKUP(A383,'FOREX CONV'!$A$2:$F$871,5,FALSE),1))))</f>
        <v>66.113799999999998</v>
      </c>
      <c r="I383" s="19">
        <f t="shared" si="5"/>
        <v>1735487.25</v>
      </c>
      <c r="J383" t="str">
        <f>VLOOKUP(C383,'REGION CLASSIFICATION'!$A$2:$B$67,2,FALSE)</f>
        <v>EU</v>
      </c>
    </row>
    <row r="384" spans="1:10" ht="15" x14ac:dyDescent="0.35">
      <c r="A384" s="13">
        <v>42205</v>
      </c>
      <c r="B384" s="2" t="s">
        <v>7</v>
      </c>
      <c r="C384" s="2" t="s">
        <v>33</v>
      </c>
      <c r="D384" s="16">
        <v>530</v>
      </c>
      <c r="E384" s="2" t="s">
        <v>9</v>
      </c>
      <c r="F384" s="2" t="s">
        <v>34</v>
      </c>
      <c r="G384" s="16">
        <v>1302711</v>
      </c>
      <c r="H384" s="32">
        <f>IF(F384="USD",VLOOKUP(A384,'FOREX CONV'!$A$2:$F$871,2,FALSE),IF(F384="GBP",VLOOKUP(A384,'FOREX CONV'!$A$2:$F$871,3,FALSE),IF(F384="EUR",VLOOKUP(A384,'FOREX CONV'!$A$2:$F$871,4,FALSE),IF(F384="YEN",VLOOKUP(A384,'FOREX CONV'!$A$2:$F$871,5,FALSE),1))))</f>
        <v>1</v>
      </c>
      <c r="I384" s="19">
        <f t="shared" si="5"/>
        <v>1302711</v>
      </c>
      <c r="J384" t="str">
        <f>VLOOKUP(C384,'REGION CLASSIFICATION'!$A$2:$B$67,2,FALSE)</f>
        <v>INDIA</v>
      </c>
    </row>
    <row r="385" spans="1:10" ht="15" x14ac:dyDescent="0.35">
      <c r="A385" s="13">
        <v>42427</v>
      </c>
      <c r="B385" s="2" t="s">
        <v>13</v>
      </c>
      <c r="C385" s="2" t="s">
        <v>33</v>
      </c>
      <c r="D385" s="16">
        <v>542</v>
      </c>
      <c r="E385" s="2" t="s">
        <v>9</v>
      </c>
      <c r="F385" s="2" t="s">
        <v>34</v>
      </c>
      <c r="G385" s="16">
        <v>4920276</v>
      </c>
      <c r="H385" s="32">
        <f>IF(F385="USD",VLOOKUP(A385,'FOREX CONV'!$A$2:$F$871,2,FALSE),IF(F385="GBP",VLOOKUP(A385,'FOREX CONV'!$A$2:$F$871,3,FALSE),IF(F385="EUR",VLOOKUP(A385,'FOREX CONV'!$A$2:$F$871,4,FALSE),IF(F385="YEN",VLOOKUP(A385,'FOREX CONV'!$A$2:$F$871,5,FALSE),1))))</f>
        <v>1</v>
      </c>
      <c r="I385" s="19">
        <f t="shared" si="5"/>
        <v>4920276</v>
      </c>
      <c r="J385" t="str">
        <f>VLOOKUP(C385,'REGION CLASSIFICATION'!$A$2:$B$67,2,FALSE)</f>
        <v>INDIA</v>
      </c>
    </row>
    <row r="386" spans="1:10" ht="15" x14ac:dyDescent="0.35">
      <c r="A386" s="13">
        <v>42150</v>
      </c>
      <c r="B386" s="2" t="s">
        <v>15</v>
      </c>
      <c r="C386" s="2" t="s">
        <v>18</v>
      </c>
      <c r="D386" s="16">
        <v>550</v>
      </c>
      <c r="E386" s="2" t="s">
        <v>9</v>
      </c>
      <c r="F386" s="2" t="s">
        <v>10</v>
      </c>
      <c r="G386" s="16">
        <v>27500</v>
      </c>
      <c r="H386" s="32">
        <f>IF(F386="USD",VLOOKUP(A386,'FOREX CONV'!$A$2:$F$871,2,FALSE),IF(F386="GBP",VLOOKUP(A386,'FOREX CONV'!$A$2:$F$871,3,FALSE),IF(F386="EUR",VLOOKUP(A386,'FOREX CONV'!$A$2:$F$871,4,FALSE),IF(F386="YEN",VLOOKUP(A386,'FOREX CONV'!$A$2:$F$871,5,FALSE),1))))</f>
        <v>63.844999999999999</v>
      </c>
      <c r="I386" s="19">
        <f t="shared" si="5"/>
        <v>1755737.5</v>
      </c>
      <c r="J386" t="str">
        <f>VLOOKUP(C386,'REGION CLASSIFICATION'!$A$2:$B$67,2,FALSE)</f>
        <v>EU</v>
      </c>
    </row>
    <row r="387" spans="1:10" ht="15" x14ac:dyDescent="0.35">
      <c r="A387" s="13">
        <v>42277</v>
      </c>
      <c r="B387" s="2" t="s">
        <v>15</v>
      </c>
      <c r="C387" s="2" t="s">
        <v>18</v>
      </c>
      <c r="D387" s="16">
        <v>550</v>
      </c>
      <c r="E387" s="2" t="s">
        <v>9</v>
      </c>
      <c r="F387" s="2" t="s">
        <v>10</v>
      </c>
      <c r="G387" s="16">
        <v>27500</v>
      </c>
      <c r="H387" s="32">
        <f>IF(F387="USD",VLOOKUP(A387,'FOREX CONV'!$A$2:$F$871,2,FALSE),IF(F387="GBP",VLOOKUP(A387,'FOREX CONV'!$A$2:$F$871,3,FALSE),IF(F387="EUR",VLOOKUP(A387,'FOREX CONV'!$A$2:$F$871,4,FALSE),IF(F387="YEN",VLOOKUP(A387,'FOREX CONV'!$A$2:$F$871,5,FALSE),1))))</f>
        <v>65.741799999999998</v>
      </c>
      <c r="I387" s="19">
        <f t="shared" ref="I387:I450" si="6">G387*H387</f>
        <v>1807899.5</v>
      </c>
      <c r="J387" t="str">
        <f>VLOOKUP(C387,'REGION CLASSIFICATION'!$A$2:$B$67,2,FALSE)</f>
        <v>EU</v>
      </c>
    </row>
    <row r="388" spans="1:10" ht="15" x14ac:dyDescent="0.35">
      <c r="A388" s="13">
        <v>42124</v>
      </c>
      <c r="B388" s="2" t="s">
        <v>15</v>
      </c>
      <c r="C388" s="2" t="s">
        <v>74</v>
      </c>
      <c r="D388" s="16">
        <v>575</v>
      </c>
      <c r="E388" s="2" t="s">
        <v>9</v>
      </c>
      <c r="F388" s="2" t="s">
        <v>10</v>
      </c>
      <c r="G388" s="16">
        <v>28750</v>
      </c>
      <c r="H388" s="32">
        <f>IF(F388="USD",VLOOKUP(A388,'FOREX CONV'!$A$2:$F$871,2,FALSE),IF(F388="GBP",VLOOKUP(A388,'FOREX CONV'!$A$2:$F$871,3,FALSE),IF(F388="EUR",VLOOKUP(A388,'FOREX CONV'!$A$2:$F$871,4,FALSE),IF(F388="YEN",VLOOKUP(A388,'FOREX CONV'!$A$2:$F$871,5,FALSE),1))))</f>
        <v>63.578000000000003</v>
      </c>
      <c r="I388" s="19">
        <f t="shared" si="6"/>
        <v>1827867.5</v>
      </c>
      <c r="J388" t="str">
        <f>VLOOKUP(C388,'REGION CLASSIFICATION'!$A$2:$B$67,2,FALSE)</f>
        <v>EU</v>
      </c>
    </row>
    <row r="389" spans="1:10" ht="15" x14ac:dyDescent="0.35">
      <c r="A389" s="13">
        <v>42429</v>
      </c>
      <c r="B389" s="2" t="s">
        <v>13</v>
      </c>
      <c r="C389" s="2" t="s">
        <v>65</v>
      </c>
      <c r="D389" s="16">
        <v>595.5</v>
      </c>
      <c r="E389" s="2" t="s">
        <v>9</v>
      </c>
      <c r="F389" s="2" t="s">
        <v>10</v>
      </c>
      <c r="G389" s="16">
        <v>89325</v>
      </c>
      <c r="H389" s="32">
        <f>IF(F389="USD",VLOOKUP(A389,'FOREX CONV'!$A$2:$F$871,2,FALSE),IF(F389="GBP",VLOOKUP(A389,'FOREX CONV'!$A$2:$F$871,3,FALSE),IF(F389="EUR",VLOOKUP(A389,'FOREX CONV'!$A$2:$F$871,4,FALSE),IF(F389="YEN",VLOOKUP(A389,'FOREX CONV'!$A$2:$F$871,5,FALSE),1))))</f>
        <v>68.616</v>
      </c>
      <c r="I389" s="19">
        <f t="shared" si="6"/>
        <v>6129124.2000000002</v>
      </c>
      <c r="J389" t="str">
        <f>VLOOKUP(C389,'REGION CLASSIFICATION'!$A$2:$B$67,2,FALSE)</f>
        <v>NORTH AMERICA</v>
      </c>
    </row>
    <row r="390" spans="1:10" ht="15" x14ac:dyDescent="0.35">
      <c r="A390" s="13">
        <v>42240</v>
      </c>
      <c r="B390" s="2" t="s">
        <v>15</v>
      </c>
      <c r="C390" s="2" t="s">
        <v>28</v>
      </c>
      <c r="D390" s="16">
        <v>600</v>
      </c>
      <c r="E390" s="2" t="s">
        <v>9</v>
      </c>
      <c r="F390" s="2" t="s">
        <v>10</v>
      </c>
      <c r="G390" s="16">
        <v>28200</v>
      </c>
      <c r="H390" s="32">
        <f>IF(F390="USD",VLOOKUP(A390,'FOREX CONV'!$A$2:$F$871,2,FALSE),IF(F390="GBP",VLOOKUP(A390,'FOREX CONV'!$A$2:$F$871,3,FALSE),IF(F390="EUR",VLOOKUP(A390,'FOREX CONV'!$A$2:$F$871,4,FALSE),IF(F390="YEN",VLOOKUP(A390,'FOREX CONV'!$A$2:$F$871,5,FALSE),1))))</f>
        <v>66.509299999999996</v>
      </c>
      <c r="I390" s="19">
        <f t="shared" si="6"/>
        <v>1875562.2599999998</v>
      </c>
      <c r="J390" t="str">
        <f>VLOOKUP(C390,'REGION CLASSIFICATION'!$A$2:$B$67,2,FALSE)</f>
        <v>EU</v>
      </c>
    </row>
    <row r="391" spans="1:10" ht="15" x14ac:dyDescent="0.35">
      <c r="A391" s="13">
        <v>42276</v>
      </c>
      <c r="B391" s="2" t="s">
        <v>15</v>
      </c>
      <c r="C391" s="2" t="s">
        <v>53</v>
      </c>
      <c r="D391" s="16">
        <v>600</v>
      </c>
      <c r="E391" s="2" t="s">
        <v>9</v>
      </c>
      <c r="F391" s="2" t="s">
        <v>10</v>
      </c>
      <c r="G391" s="16">
        <v>33000</v>
      </c>
      <c r="H391" s="32">
        <f>IF(F391="USD",VLOOKUP(A391,'FOREX CONV'!$A$2:$F$871,2,FALSE),IF(F391="GBP",VLOOKUP(A391,'FOREX CONV'!$A$2:$F$871,3,FALSE),IF(F391="EUR",VLOOKUP(A391,'FOREX CONV'!$A$2:$F$871,4,FALSE),IF(F391="YEN",VLOOKUP(A391,'FOREX CONV'!$A$2:$F$871,5,FALSE),1))))</f>
        <v>66.184299999999993</v>
      </c>
      <c r="I391" s="19">
        <f t="shared" si="6"/>
        <v>2184081.9</v>
      </c>
      <c r="J391" t="str">
        <f>VLOOKUP(C391,'REGION CLASSIFICATION'!$A$2:$B$67,2,FALSE)</f>
        <v>EU</v>
      </c>
    </row>
    <row r="392" spans="1:10" ht="15" x14ac:dyDescent="0.35">
      <c r="A392" s="13">
        <v>42439</v>
      </c>
      <c r="B392" s="2" t="s">
        <v>7</v>
      </c>
      <c r="C392" s="2" t="s">
        <v>60</v>
      </c>
      <c r="D392" s="16">
        <v>600</v>
      </c>
      <c r="E392" s="2" t="s">
        <v>9</v>
      </c>
      <c r="F392" s="2" t="s">
        <v>10</v>
      </c>
      <c r="G392" s="16">
        <v>16296</v>
      </c>
      <c r="H392" s="32">
        <f>IF(F392="USD",VLOOKUP(A392,'FOREX CONV'!$A$2:$F$871,2,FALSE),IF(F392="GBP",VLOOKUP(A392,'FOREX CONV'!$A$2:$F$871,3,FALSE),IF(F392="EUR",VLOOKUP(A392,'FOREX CONV'!$A$2:$F$871,4,FALSE),IF(F392="YEN",VLOOKUP(A392,'FOREX CONV'!$A$2:$F$871,5,FALSE),1))))</f>
        <v>67.378600000000006</v>
      </c>
      <c r="I392" s="19">
        <f t="shared" si="6"/>
        <v>1098001.6656000002</v>
      </c>
      <c r="J392" t="str">
        <f>VLOOKUP(C392,'REGION CLASSIFICATION'!$A$2:$B$67,2,FALSE)</f>
        <v>APAC</v>
      </c>
    </row>
    <row r="393" spans="1:10" ht="15" x14ac:dyDescent="0.35">
      <c r="A393" s="13">
        <v>42297</v>
      </c>
      <c r="B393" s="2" t="s">
        <v>7</v>
      </c>
      <c r="C393" s="2" t="s">
        <v>38</v>
      </c>
      <c r="D393" s="16">
        <v>600</v>
      </c>
      <c r="E393" s="2" t="s">
        <v>9</v>
      </c>
      <c r="F393" s="2" t="s">
        <v>10</v>
      </c>
      <c r="G393" s="16">
        <v>16200</v>
      </c>
      <c r="H393" s="32">
        <f>IF(F393="USD",VLOOKUP(A393,'FOREX CONV'!$A$2:$F$871,2,FALSE),IF(F393="GBP",VLOOKUP(A393,'FOREX CONV'!$A$2:$F$871,3,FALSE),IF(F393="EUR",VLOOKUP(A393,'FOREX CONV'!$A$2:$F$871,4,FALSE),IF(F393="YEN",VLOOKUP(A393,'FOREX CONV'!$A$2:$F$871,5,FALSE),1))))</f>
        <v>64.890799999999999</v>
      </c>
      <c r="I393" s="19">
        <f t="shared" si="6"/>
        <v>1051230.96</v>
      </c>
      <c r="J393" t="str">
        <f>VLOOKUP(C393,'REGION CLASSIFICATION'!$A$2:$B$67,2,FALSE)</f>
        <v>MENA</v>
      </c>
    </row>
    <row r="394" spans="1:10" ht="15" x14ac:dyDescent="0.35">
      <c r="A394" s="13">
        <v>42398</v>
      </c>
      <c r="B394" s="2" t="s">
        <v>7</v>
      </c>
      <c r="C394" s="2" t="s">
        <v>62</v>
      </c>
      <c r="D394" s="23">
        <v>600</v>
      </c>
      <c r="E394" s="2" t="s">
        <v>9</v>
      </c>
      <c r="F394" s="2" t="s">
        <v>10</v>
      </c>
      <c r="G394" s="23">
        <v>16800</v>
      </c>
      <c r="H394" s="32">
        <f>IF(F394="USD",VLOOKUP(A394,'FOREX CONV'!$A$2:$F$871,2,FALSE),IF(F394="GBP",VLOOKUP(A394,'FOREX CONV'!$A$2:$F$871,3,FALSE),IF(F394="EUR",VLOOKUP(A394,'FOREX CONV'!$A$2:$F$871,4,FALSE),IF(F394="YEN",VLOOKUP(A394,'FOREX CONV'!$A$2:$F$871,5,FALSE),1))))</f>
        <v>67.876300000000001</v>
      </c>
      <c r="I394" s="19">
        <f t="shared" si="6"/>
        <v>1140321.8400000001</v>
      </c>
      <c r="J394" t="str">
        <f>VLOOKUP(C394,'REGION CLASSIFICATION'!$A$2:$B$67,2,FALSE)</f>
        <v>EU</v>
      </c>
    </row>
    <row r="395" spans="1:10" ht="15" x14ac:dyDescent="0.35">
      <c r="A395" s="13">
        <v>42338</v>
      </c>
      <c r="B395" s="2" t="s">
        <v>15</v>
      </c>
      <c r="C395" s="2" t="s">
        <v>46</v>
      </c>
      <c r="D395" s="16">
        <v>600</v>
      </c>
      <c r="E395" s="2" t="s">
        <v>9</v>
      </c>
      <c r="F395" s="2" t="s">
        <v>10</v>
      </c>
      <c r="G395" s="16">
        <v>26400</v>
      </c>
      <c r="H395" s="32">
        <f>IF(F395="USD",VLOOKUP(A395,'FOREX CONV'!$A$2:$F$871,2,FALSE),IF(F395="GBP",VLOOKUP(A395,'FOREX CONV'!$A$2:$F$871,3,FALSE),IF(F395="EUR",VLOOKUP(A395,'FOREX CONV'!$A$2:$F$871,4,FALSE),IF(F395="YEN",VLOOKUP(A395,'FOREX CONV'!$A$2:$F$871,5,FALSE),1))))</f>
        <v>66.814800000000005</v>
      </c>
      <c r="I395" s="19">
        <f t="shared" si="6"/>
        <v>1763910.7200000002</v>
      </c>
      <c r="J395" t="str">
        <f>VLOOKUP(C395,'REGION CLASSIFICATION'!$A$2:$B$67,2,FALSE)</f>
        <v>EU</v>
      </c>
    </row>
    <row r="396" spans="1:10" ht="15" x14ac:dyDescent="0.35">
      <c r="A396" s="13">
        <v>42368</v>
      </c>
      <c r="B396" s="2" t="s">
        <v>15</v>
      </c>
      <c r="C396" s="2" t="s">
        <v>53</v>
      </c>
      <c r="D396" s="16">
        <v>600</v>
      </c>
      <c r="E396" s="2" t="s">
        <v>9</v>
      </c>
      <c r="F396" s="2" t="s">
        <v>10</v>
      </c>
      <c r="G396" s="16">
        <v>33000</v>
      </c>
      <c r="H396" s="32">
        <f>IF(F396="USD",VLOOKUP(A396,'FOREX CONV'!$A$2:$F$871,2,FALSE),IF(F396="GBP",VLOOKUP(A396,'FOREX CONV'!$A$2:$F$871,3,FALSE),IF(F396="EUR",VLOOKUP(A396,'FOREX CONV'!$A$2:$F$871,4,FALSE),IF(F396="YEN",VLOOKUP(A396,'FOREX CONV'!$A$2:$F$871,5,FALSE),1))))</f>
        <v>66.424300000000002</v>
      </c>
      <c r="I396" s="19">
        <f t="shared" si="6"/>
        <v>2192001.9</v>
      </c>
      <c r="J396" t="str">
        <f>VLOOKUP(C396,'REGION CLASSIFICATION'!$A$2:$B$67,2,FALSE)</f>
        <v>EU</v>
      </c>
    </row>
    <row r="397" spans="1:10" ht="15" x14ac:dyDescent="0.35">
      <c r="A397" s="13">
        <v>42460</v>
      </c>
      <c r="B397" s="2" t="s">
        <v>7</v>
      </c>
      <c r="C397" s="2" t="s">
        <v>60</v>
      </c>
      <c r="D397" s="16">
        <v>600</v>
      </c>
      <c r="E397" s="2" t="s">
        <v>9</v>
      </c>
      <c r="F397" s="2" t="s">
        <v>10</v>
      </c>
      <c r="G397" s="16">
        <v>16296</v>
      </c>
      <c r="H397" s="32">
        <f>IF(F397="USD",VLOOKUP(A397,'FOREX CONV'!$A$2:$F$871,2,FALSE),IF(F397="GBP",VLOOKUP(A397,'FOREX CONV'!$A$2:$F$871,3,FALSE),IF(F397="EUR",VLOOKUP(A397,'FOREX CONV'!$A$2:$F$871,4,FALSE),IF(F397="YEN",VLOOKUP(A397,'FOREX CONV'!$A$2:$F$871,5,FALSE),1))))</f>
        <v>66.332899999999995</v>
      </c>
      <c r="I397" s="19">
        <f t="shared" si="6"/>
        <v>1080960.9383999999</v>
      </c>
      <c r="J397" t="str">
        <f>VLOOKUP(C397,'REGION CLASSIFICATION'!$A$2:$B$67,2,FALSE)</f>
        <v>APAC</v>
      </c>
    </row>
    <row r="398" spans="1:10" ht="15" x14ac:dyDescent="0.35">
      <c r="A398" s="13">
        <v>42369</v>
      </c>
      <c r="B398" s="2" t="s">
        <v>15</v>
      </c>
      <c r="C398" s="2" t="s">
        <v>35</v>
      </c>
      <c r="D398" s="16">
        <v>600</v>
      </c>
      <c r="E398" s="2" t="s">
        <v>9</v>
      </c>
      <c r="F398" s="2" t="s">
        <v>10</v>
      </c>
      <c r="G398" s="16">
        <v>32850</v>
      </c>
      <c r="H398" s="32">
        <f>IF(F398="USD",VLOOKUP(A398,'FOREX CONV'!$A$2:$F$871,2,FALSE),IF(F398="GBP",VLOOKUP(A398,'FOREX CONV'!$A$2:$F$871,3,FALSE),IF(F398="EUR",VLOOKUP(A398,'FOREX CONV'!$A$2:$F$871,4,FALSE),IF(F398="YEN",VLOOKUP(A398,'FOREX CONV'!$A$2:$F$871,5,FALSE),1))))</f>
        <v>66.325999999999993</v>
      </c>
      <c r="I398" s="19">
        <f t="shared" si="6"/>
        <v>2178809.0999999996</v>
      </c>
      <c r="J398" t="str">
        <f>VLOOKUP(C398,'REGION CLASSIFICATION'!$A$2:$B$67,2,FALSE)</f>
        <v>APAC</v>
      </c>
    </row>
    <row r="399" spans="1:10" ht="15" x14ac:dyDescent="0.35">
      <c r="A399" s="13">
        <v>42229</v>
      </c>
      <c r="B399" s="2" t="s">
        <v>25</v>
      </c>
      <c r="C399" s="2" t="s">
        <v>82</v>
      </c>
      <c r="D399" s="16">
        <v>601</v>
      </c>
      <c r="E399" s="2" t="s">
        <v>9</v>
      </c>
      <c r="F399" s="2" t="s">
        <v>10</v>
      </c>
      <c r="G399" s="16">
        <v>28247</v>
      </c>
      <c r="H399" s="32">
        <f>IF(F399="USD",VLOOKUP(A399,'FOREX CONV'!$A$2:$F$871,2,FALSE),IF(F399="GBP",VLOOKUP(A399,'FOREX CONV'!$A$2:$F$871,3,FALSE),IF(F399="EUR",VLOOKUP(A399,'FOREX CONV'!$A$2:$F$871,4,FALSE),IF(F399="YEN",VLOOKUP(A399,'FOREX CONV'!$A$2:$F$871,5,FALSE),1))))</f>
        <v>64.921199999999999</v>
      </c>
      <c r="I399" s="19">
        <f t="shared" si="6"/>
        <v>1833829.1364</v>
      </c>
      <c r="J399" t="str">
        <f>VLOOKUP(C399,'REGION CLASSIFICATION'!$A$2:$B$67,2,FALSE)</f>
        <v>MENA</v>
      </c>
    </row>
    <row r="400" spans="1:10" ht="15" x14ac:dyDescent="0.35">
      <c r="A400" s="13">
        <v>42145</v>
      </c>
      <c r="B400" s="2" t="s">
        <v>13</v>
      </c>
      <c r="C400" s="2" t="s">
        <v>17</v>
      </c>
      <c r="D400" s="16">
        <v>625</v>
      </c>
      <c r="E400" s="2" t="s">
        <v>9</v>
      </c>
      <c r="F400" s="2" t="s">
        <v>10</v>
      </c>
      <c r="G400" s="16">
        <v>81250</v>
      </c>
      <c r="H400" s="32">
        <f>IF(F400="USD",VLOOKUP(A400,'FOREX CONV'!$A$2:$F$871,2,FALSE),IF(F400="GBP",VLOOKUP(A400,'FOREX CONV'!$A$2:$F$871,3,FALSE),IF(F400="EUR",VLOOKUP(A400,'FOREX CONV'!$A$2:$F$871,4,FALSE),IF(F400="YEN",VLOOKUP(A400,'FOREX CONV'!$A$2:$F$871,5,FALSE),1))))</f>
        <v>63.7</v>
      </c>
      <c r="I400" s="19">
        <f t="shared" si="6"/>
        <v>5175625</v>
      </c>
      <c r="J400" t="str">
        <f>VLOOKUP(C400,'REGION CLASSIFICATION'!$A$2:$B$67,2,FALSE)</f>
        <v>LATAM</v>
      </c>
    </row>
    <row r="401" spans="1:10" ht="15" x14ac:dyDescent="0.35">
      <c r="A401" s="13">
        <v>42272</v>
      </c>
      <c r="B401" s="2" t="s">
        <v>13</v>
      </c>
      <c r="C401" s="2" t="s">
        <v>33</v>
      </c>
      <c r="D401" s="16">
        <v>625</v>
      </c>
      <c r="E401" s="2" t="s">
        <v>9</v>
      </c>
      <c r="F401" s="2" t="s">
        <v>34</v>
      </c>
      <c r="G401" s="16">
        <v>5673750</v>
      </c>
      <c r="H401" s="32">
        <f>IF(F401="USD",VLOOKUP(A401,'FOREX CONV'!$A$2:$F$871,2,FALSE),IF(F401="GBP",VLOOKUP(A401,'FOREX CONV'!$A$2:$F$871,3,FALSE),IF(F401="EUR",VLOOKUP(A401,'FOREX CONV'!$A$2:$F$871,4,FALSE),IF(F401="YEN",VLOOKUP(A401,'FOREX CONV'!$A$2:$F$871,5,FALSE),1))))</f>
        <v>1</v>
      </c>
      <c r="I401" s="19">
        <f t="shared" si="6"/>
        <v>5673750</v>
      </c>
      <c r="J401" t="str">
        <f>VLOOKUP(C401,'REGION CLASSIFICATION'!$A$2:$B$67,2,FALSE)</f>
        <v>INDIA</v>
      </c>
    </row>
    <row r="402" spans="1:10" ht="15" x14ac:dyDescent="0.35">
      <c r="A402" s="13">
        <v>42145</v>
      </c>
      <c r="B402" s="2" t="s">
        <v>25</v>
      </c>
      <c r="C402" s="2" t="s">
        <v>32</v>
      </c>
      <c r="D402" s="16">
        <v>633</v>
      </c>
      <c r="E402" s="2" t="s">
        <v>9</v>
      </c>
      <c r="F402" s="2" t="s">
        <v>10</v>
      </c>
      <c r="G402" s="16">
        <v>56970</v>
      </c>
      <c r="H402" s="32">
        <f>IF(F402="USD",VLOOKUP(A402,'FOREX CONV'!$A$2:$F$871,2,FALSE),IF(F402="GBP",VLOOKUP(A402,'FOREX CONV'!$A$2:$F$871,3,FALSE),IF(F402="EUR",VLOOKUP(A402,'FOREX CONV'!$A$2:$F$871,4,FALSE),IF(F402="YEN",VLOOKUP(A402,'FOREX CONV'!$A$2:$F$871,5,FALSE),1))))</f>
        <v>63.7</v>
      </c>
      <c r="I402" s="19">
        <f t="shared" si="6"/>
        <v>3628989</v>
      </c>
      <c r="J402" t="str">
        <f>VLOOKUP(C402,'REGION CLASSIFICATION'!$A$2:$B$67,2,FALSE)</f>
        <v>EU</v>
      </c>
    </row>
    <row r="403" spans="1:10" ht="15" x14ac:dyDescent="0.35">
      <c r="A403" s="13">
        <v>42399</v>
      </c>
      <c r="B403" s="2" t="s">
        <v>13</v>
      </c>
      <c r="C403" s="2" t="s">
        <v>33</v>
      </c>
      <c r="D403" s="23">
        <v>638</v>
      </c>
      <c r="E403" s="2" t="s">
        <v>9</v>
      </c>
      <c r="F403" s="2" t="s">
        <v>34</v>
      </c>
      <c r="G403" s="23">
        <v>5791764</v>
      </c>
      <c r="H403" s="32">
        <f>IF(F403="USD",VLOOKUP(A403,'FOREX CONV'!$A$2:$F$871,2,FALSE),IF(F403="GBP",VLOOKUP(A403,'FOREX CONV'!$A$2:$F$871,3,FALSE),IF(F403="EUR",VLOOKUP(A403,'FOREX CONV'!$A$2:$F$871,4,FALSE),IF(F403="YEN",VLOOKUP(A403,'FOREX CONV'!$A$2:$F$871,5,FALSE),1))))</f>
        <v>1</v>
      </c>
      <c r="I403" s="19">
        <f t="shared" si="6"/>
        <v>5791764</v>
      </c>
      <c r="J403" t="str">
        <f>VLOOKUP(C403,'REGION CLASSIFICATION'!$A$2:$B$67,2,FALSE)</f>
        <v>INDIA</v>
      </c>
    </row>
    <row r="404" spans="1:10" ht="15" x14ac:dyDescent="0.35">
      <c r="A404" s="13">
        <v>42136</v>
      </c>
      <c r="B404" s="2" t="s">
        <v>7</v>
      </c>
      <c r="C404" s="2" t="s">
        <v>38</v>
      </c>
      <c r="D404" s="16">
        <v>650</v>
      </c>
      <c r="E404" s="2" t="s">
        <v>9</v>
      </c>
      <c r="F404" s="2" t="s">
        <v>10</v>
      </c>
      <c r="G404" s="16">
        <v>20800</v>
      </c>
      <c r="H404" s="32">
        <f>IF(F404="USD",VLOOKUP(A404,'FOREX CONV'!$A$2:$F$871,2,FALSE),IF(F404="GBP",VLOOKUP(A404,'FOREX CONV'!$A$2:$F$871,3,FALSE),IF(F404="EUR",VLOOKUP(A404,'FOREX CONV'!$A$2:$F$871,4,FALSE),IF(F404="YEN",VLOOKUP(A404,'FOREX CONV'!$A$2:$F$871,5,FALSE),1))))</f>
        <v>65.6755</v>
      </c>
      <c r="I404" s="19">
        <f t="shared" si="6"/>
        <v>1366050.4</v>
      </c>
      <c r="J404" t="str">
        <f>VLOOKUP(C404,'REGION CLASSIFICATION'!$A$2:$B$67,2,FALSE)</f>
        <v>MENA</v>
      </c>
    </row>
    <row r="405" spans="1:10" ht="15" x14ac:dyDescent="0.35">
      <c r="A405" s="13">
        <v>42213</v>
      </c>
      <c r="B405" s="2" t="s">
        <v>15</v>
      </c>
      <c r="C405" s="2" t="s">
        <v>33</v>
      </c>
      <c r="D405" s="16">
        <v>650</v>
      </c>
      <c r="E405" s="2" t="s">
        <v>9</v>
      </c>
      <c r="F405" s="2" t="s">
        <v>34</v>
      </c>
      <c r="G405" s="16">
        <v>2237625</v>
      </c>
      <c r="H405" s="32">
        <f>IF(F405="USD",VLOOKUP(A405,'FOREX CONV'!$A$2:$F$871,2,FALSE),IF(F405="GBP",VLOOKUP(A405,'FOREX CONV'!$A$2:$F$871,3,FALSE),IF(F405="EUR",VLOOKUP(A405,'FOREX CONV'!$A$2:$F$871,4,FALSE),IF(F405="YEN",VLOOKUP(A405,'FOREX CONV'!$A$2:$F$871,5,FALSE),1))))</f>
        <v>1</v>
      </c>
      <c r="I405" s="19">
        <f t="shared" si="6"/>
        <v>2237625</v>
      </c>
      <c r="J405" t="str">
        <f>VLOOKUP(C405,'REGION CLASSIFICATION'!$A$2:$B$67,2,FALSE)</f>
        <v>INDIA</v>
      </c>
    </row>
    <row r="406" spans="1:10" ht="15" x14ac:dyDescent="0.35">
      <c r="A406" s="13">
        <v>42240</v>
      </c>
      <c r="B406" s="2" t="s">
        <v>25</v>
      </c>
      <c r="C406" s="2" t="s">
        <v>29</v>
      </c>
      <c r="D406" s="16">
        <v>650</v>
      </c>
      <c r="E406" s="2" t="s">
        <v>9</v>
      </c>
      <c r="F406" s="2" t="s">
        <v>10</v>
      </c>
      <c r="G406" s="16">
        <v>71500</v>
      </c>
      <c r="H406" s="32">
        <f>IF(F406="USD",VLOOKUP(A406,'FOREX CONV'!$A$2:$F$871,2,FALSE),IF(F406="GBP",VLOOKUP(A406,'FOREX CONV'!$A$2:$F$871,3,FALSE),IF(F406="EUR",VLOOKUP(A406,'FOREX CONV'!$A$2:$F$871,4,FALSE),IF(F406="YEN",VLOOKUP(A406,'FOREX CONV'!$A$2:$F$871,5,FALSE),1))))</f>
        <v>66.509299999999996</v>
      </c>
      <c r="I406" s="19">
        <f t="shared" si="6"/>
        <v>4755414.9499999993</v>
      </c>
      <c r="J406" t="str">
        <f>VLOOKUP(C406,'REGION CLASSIFICATION'!$A$2:$B$67,2,FALSE)</f>
        <v>EU</v>
      </c>
    </row>
    <row r="407" spans="1:10" ht="15" x14ac:dyDescent="0.35">
      <c r="A407" s="13">
        <v>42247</v>
      </c>
      <c r="B407" s="2" t="s">
        <v>15</v>
      </c>
      <c r="C407" s="2" t="s">
        <v>53</v>
      </c>
      <c r="D407" s="16">
        <v>650</v>
      </c>
      <c r="E407" s="2" t="s">
        <v>9</v>
      </c>
      <c r="F407" s="2" t="s">
        <v>10</v>
      </c>
      <c r="G407" s="16">
        <v>35750</v>
      </c>
      <c r="H407" s="32">
        <f>IF(F407="USD",VLOOKUP(A407,'FOREX CONV'!$A$2:$F$871,2,FALSE),IF(F407="GBP",VLOOKUP(A407,'FOREX CONV'!$A$2:$F$871,3,FALSE),IF(F407="EUR",VLOOKUP(A407,'FOREX CONV'!$A$2:$F$871,4,FALSE),IF(F407="YEN",VLOOKUP(A407,'FOREX CONV'!$A$2:$F$871,5,FALSE),1))))</f>
        <v>66.306200000000004</v>
      </c>
      <c r="I407" s="19">
        <f t="shared" si="6"/>
        <v>2370446.6500000004</v>
      </c>
      <c r="J407" t="str">
        <f>VLOOKUP(C407,'REGION CLASSIFICATION'!$A$2:$B$67,2,FALSE)</f>
        <v>EU</v>
      </c>
    </row>
    <row r="408" spans="1:10" ht="15" x14ac:dyDescent="0.35">
      <c r="A408" s="13">
        <v>42272</v>
      </c>
      <c r="B408" s="2" t="s">
        <v>15</v>
      </c>
      <c r="C408" s="2" t="s">
        <v>33</v>
      </c>
      <c r="D408" s="16">
        <v>650</v>
      </c>
      <c r="E408" s="2" t="s">
        <v>9</v>
      </c>
      <c r="F408" s="2" t="s">
        <v>34</v>
      </c>
      <c r="G408" s="16">
        <v>1879707</v>
      </c>
      <c r="H408" s="32">
        <f>IF(F408="USD",VLOOKUP(A408,'FOREX CONV'!$A$2:$F$871,2,FALSE),IF(F408="GBP",VLOOKUP(A408,'FOREX CONV'!$A$2:$F$871,3,FALSE),IF(F408="EUR",VLOOKUP(A408,'FOREX CONV'!$A$2:$F$871,4,FALSE),IF(F408="YEN",VLOOKUP(A408,'FOREX CONV'!$A$2:$F$871,5,FALSE),1))))</f>
        <v>1</v>
      </c>
      <c r="I408" s="19">
        <f t="shared" si="6"/>
        <v>1879707</v>
      </c>
      <c r="J408" t="str">
        <f>VLOOKUP(C408,'REGION CLASSIFICATION'!$A$2:$B$67,2,FALSE)</f>
        <v>INDIA</v>
      </c>
    </row>
    <row r="409" spans="1:10" ht="15" x14ac:dyDescent="0.35">
      <c r="A409" s="13">
        <v>42418</v>
      </c>
      <c r="B409" s="2" t="s">
        <v>15</v>
      </c>
      <c r="C409" s="2" t="s">
        <v>74</v>
      </c>
      <c r="D409" s="16">
        <v>650</v>
      </c>
      <c r="E409" s="2" t="s">
        <v>9</v>
      </c>
      <c r="F409" s="2" t="s">
        <v>10</v>
      </c>
      <c r="G409" s="16">
        <v>27300</v>
      </c>
      <c r="H409" s="32">
        <f>IF(F409="USD",VLOOKUP(A409,'FOREX CONV'!$A$2:$F$871,2,FALSE),IF(F409="GBP",VLOOKUP(A409,'FOREX CONV'!$A$2:$F$871,3,FALSE),IF(F409="EUR",VLOOKUP(A409,'FOREX CONV'!$A$2:$F$871,4,FALSE),IF(F409="YEN",VLOOKUP(A409,'FOREX CONV'!$A$2:$F$871,5,FALSE),1))))</f>
        <v>68.494</v>
      </c>
      <c r="I409" s="19">
        <f t="shared" si="6"/>
        <v>1869886.2</v>
      </c>
      <c r="J409" t="str">
        <f>VLOOKUP(C409,'REGION CLASSIFICATION'!$A$2:$B$67,2,FALSE)</f>
        <v>EU</v>
      </c>
    </row>
    <row r="410" spans="1:10" ht="15" x14ac:dyDescent="0.35">
      <c r="A410" s="13">
        <v>42457</v>
      </c>
      <c r="B410" s="2" t="s">
        <v>15</v>
      </c>
      <c r="C410" s="2" t="s">
        <v>38</v>
      </c>
      <c r="D410" s="16">
        <v>675</v>
      </c>
      <c r="E410" s="2" t="s">
        <v>9</v>
      </c>
      <c r="F410" s="2" t="s">
        <v>10</v>
      </c>
      <c r="G410" s="16">
        <v>31725</v>
      </c>
      <c r="H410" s="32">
        <f>IF(F410="USD",VLOOKUP(A410,'FOREX CONV'!$A$2:$F$871,2,FALSE),IF(F410="GBP",VLOOKUP(A410,'FOREX CONV'!$A$2:$F$871,3,FALSE),IF(F410="EUR",VLOOKUP(A410,'FOREX CONV'!$A$2:$F$871,4,FALSE),IF(F410="YEN",VLOOKUP(A410,'FOREX CONV'!$A$2:$F$871,5,FALSE),1))))</f>
        <v>66.668000000000006</v>
      </c>
      <c r="I410" s="19">
        <f t="shared" si="6"/>
        <v>2115042.3000000003</v>
      </c>
      <c r="J410" t="str">
        <f>VLOOKUP(C410,'REGION CLASSIFICATION'!$A$2:$B$67,2,FALSE)</f>
        <v>MENA</v>
      </c>
    </row>
    <row r="411" spans="1:10" ht="15" x14ac:dyDescent="0.35">
      <c r="A411" s="13">
        <v>42429</v>
      </c>
      <c r="B411" s="2" t="s">
        <v>15</v>
      </c>
      <c r="C411" s="2" t="s">
        <v>33</v>
      </c>
      <c r="D411" s="16">
        <v>690</v>
      </c>
      <c r="E411" s="2" t="s">
        <v>9</v>
      </c>
      <c r="F411" s="2" t="s">
        <v>34</v>
      </c>
      <c r="G411" s="16">
        <v>2513094</v>
      </c>
      <c r="H411" s="32">
        <f>IF(F411="USD",VLOOKUP(A411,'FOREX CONV'!$A$2:$F$871,2,FALSE),IF(F411="GBP",VLOOKUP(A411,'FOREX CONV'!$A$2:$F$871,3,FALSE),IF(F411="EUR",VLOOKUP(A411,'FOREX CONV'!$A$2:$F$871,4,FALSE),IF(F411="YEN",VLOOKUP(A411,'FOREX CONV'!$A$2:$F$871,5,FALSE),1))))</f>
        <v>1</v>
      </c>
      <c r="I411" s="19">
        <f t="shared" si="6"/>
        <v>2513094</v>
      </c>
      <c r="J411" t="str">
        <f>VLOOKUP(C411,'REGION CLASSIFICATION'!$A$2:$B$67,2,FALSE)</f>
        <v>INDIA</v>
      </c>
    </row>
    <row r="412" spans="1:10" ht="15" x14ac:dyDescent="0.35">
      <c r="A412" s="13">
        <v>42124</v>
      </c>
      <c r="B412" s="2" t="s">
        <v>25</v>
      </c>
      <c r="C412" s="2" t="s">
        <v>65</v>
      </c>
      <c r="D412" s="16">
        <v>698</v>
      </c>
      <c r="E412" s="2" t="s">
        <v>9</v>
      </c>
      <c r="F412" s="2" t="s">
        <v>10</v>
      </c>
      <c r="G412" s="16">
        <v>78525</v>
      </c>
      <c r="H412" s="32">
        <f>IF(F412="USD",VLOOKUP(A412,'FOREX CONV'!$A$2:$F$871,2,FALSE),IF(F412="GBP",VLOOKUP(A412,'FOREX CONV'!$A$2:$F$871,3,FALSE),IF(F412="EUR",VLOOKUP(A412,'FOREX CONV'!$A$2:$F$871,4,FALSE),IF(F412="YEN",VLOOKUP(A412,'FOREX CONV'!$A$2:$F$871,5,FALSE),1))))</f>
        <v>63.578000000000003</v>
      </c>
      <c r="I412" s="19">
        <f t="shared" si="6"/>
        <v>4992462.45</v>
      </c>
      <c r="J412" t="str">
        <f>VLOOKUP(C412,'REGION CLASSIFICATION'!$A$2:$B$67,2,FALSE)</f>
        <v>NORTH AMERICA</v>
      </c>
    </row>
    <row r="413" spans="1:10" ht="15" x14ac:dyDescent="0.35">
      <c r="A413" s="13">
        <v>42149</v>
      </c>
      <c r="B413" s="2" t="s">
        <v>13</v>
      </c>
      <c r="C413" s="2" t="s">
        <v>51</v>
      </c>
      <c r="D413" s="16">
        <v>700</v>
      </c>
      <c r="E413" s="2" t="s">
        <v>9</v>
      </c>
      <c r="F413" s="2" t="s">
        <v>27</v>
      </c>
      <c r="G413" s="16">
        <v>73500</v>
      </c>
      <c r="H413" s="32">
        <f>IF(F413="USD",VLOOKUP(A413,'FOREX CONV'!$A$2:$F$871,2,FALSE),IF(F413="GBP",VLOOKUP(A413,'FOREX CONV'!$A$2:$F$871,3,FALSE),IF(F413="EUR",VLOOKUP(A413,'FOREX CONV'!$A$2:$F$871,4,FALSE),IF(F413="YEN",VLOOKUP(A413,'FOREX CONV'!$A$2:$F$871,5,FALSE),1))))</f>
        <v>69.934200000000004</v>
      </c>
      <c r="I413" s="19">
        <f t="shared" si="6"/>
        <v>5140163.7</v>
      </c>
      <c r="J413" t="str">
        <f>VLOOKUP(C413,'REGION CLASSIFICATION'!$A$2:$B$67,2,FALSE)</f>
        <v>EU</v>
      </c>
    </row>
    <row r="414" spans="1:10" ht="15" x14ac:dyDescent="0.35">
      <c r="A414" s="13">
        <v>42180</v>
      </c>
      <c r="B414" s="2" t="s">
        <v>15</v>
      </c>
      <c r="C414" s="11" t="s">
        <v>21</v>
      </c>
      <c r="D414" s="22">
        <v>700</v>
      </c>
      <c r="E414" s="11" t="s">
        <v>9</v>
      </c>
      <c r="F414" s="11" t="s">
        <v>10</v>
      </c>
      <c r="G414" s="22">
        <v>35000</v>
      </c>
      <c r="H414" s="32">
        <f>IF(F414="USD",VLOOKUP(A414,'FOREX CONV'!$A$2:$F$871,2,FALSE),IF(F414="GBP",VLOOKUP(A414,'FOREX CONV'!$A$2:$F$871,3,FALSE),IF(F414="EUR",VLOOKUP(A414,'FOREX CONV'!$A$2:$F$871,4,FALSE),IF(F414="YEN",VLOOKUP(A414,'FOREX CONV'!$A$2:$F$871,5,FALSE),1))))</f>
        <v>63.612099999999998</v>
      </c>
      <c r="I414" s="19">
        <f t="shared" si="6"/>
        <v>2226423.5</v>
      </c>
      <c r="J414" t="str">
        <f>VLOOKUP(C414,'REGION CLASSIFICATION'!$A$2:$B$67,2,FALSE)</f>
        <v>EU</v>
      </c>
    </row>
    <row r="415" spans="1:10" ht="15" x14ac:dyDescent="0.35">
      <c r="A415" s="13">
        <v>42429</v>
      </c>
      <c r="B415" s="2" t="s">
        <v>13</v>
      </c>
      <c r="C415" s="2" t="s">
        <v>33</v>
      </c>
      <c r="D415" s="16">
        <v>704</v>
      </c>
      <c r="E415" s="2" t="s">
        <v>9</v>
      </c>
      <c r="F415" s="2" t="s">
        <v>34</v>
      </c>
      <c r="G415" s="16">
        <v>6390912</v>
      </c>
      <c r="H415" s="32">
        <f>IF(F415="USD",VLOOKUP(A415,'FOREX CONV'!$A$2:$F$871,2,FALSE),IF(F415="GBP",VLOOKUP(A415,'FOREX CONV'!$A$2:$F$871,3,FALSE),IF(F415="EUR",VLOOKUP(A415,'FOREX CONV'!$A$2:$F$871,4,FALSE),IF(F415="YEN",VLOOKUP(A415,'FOREX CONV'!$A$2:$F$871,5,FALSE),1))))</f>
        <v>1</v>
      </c>
      <c r="I415" s="19">
        <f t="shared" si="6"/>
        <v>6390912</v>
      </c>
      <c r="J415" t="str">
        <f>VLOOKUP(C415,'REGION CLASSIFICATION'!$A$2:$B$67,2,FALSE)</f>
        <v>INDIA</v>
      </c>
    </row>
    <row r="416" spans="1:10" ht="15" x14ac:dyDescent="0.35">
      <c r="A416" s="13">
        <v>42155</v>
      </c>
      <c r="B416" s="2" t="s">
        <v>25</v>
      </c>
      <c r="C416" s="2" t="s">
        <v>32</v>
      </c>
      <c r="D416" s="16">
        <v>724</v>
      </c>
      <c r="E416" s="2" t="s">
        <v>9</v>
      </c>
      <c r="F416" s="2" t="s">
        <v>10</v>
      </c>
      <c r="G416" s="16">
        <v>65160</v>
      </c>
      <c r="H416" s="32">
        <f>IF(F416="USD",VLOOKUP(A416,'FOREX CONV'!$A$2:$F$871,2,FALSE),IF(F416="GBP",VLOOKUP(A416,'FOREX CONV'!$A$2:$F$871,3,FALSE),IF(F416="EUR",VLOOKUP(A416,'FOREX CONV'!$A$2:$F$871,4,FALSE),IF(F416="YEN",VLOOKUP(A416,'FOREX CONV'!$A$2:$F$871,5,FALSE),1))))</f>
        <v>63.761499999999998</v>
      </c>
      <c r="I416" s="19">
        <f t="shared" si="6"/>
        <v>4154699.34</v>
      </c>
      <c r="J416" t="str">
        <f>VLOOKUP(C416,'REGION CLASSIFICATION'!$A$2:$B$67,2,FALSE)</f>
        <v>EU</v>
      </c>
    </row>
    <row r="417" spans="1:10" ht="15" x14ac:dyDescent="0.35">
      <c r="A417" s="13">
        <v>42277</v>
      </c>
      <c r="B417" s="2" t="s">
        <v>25</v>
      </c>
      <c r="C417" s="2" t="s">
        <v>65</v>
      </c>
      <c r="D417" s="16">
        <v>724</v>
      </c>
      <c r="E417" s="2" t="s">
        <v>9</v>
      </c>
      <c r="F417" s="2" t="s">
        <v>10</v>
      </c>
      <c r="G417" s="16">
        <v>81450</v>
      </c>
      <c r="H417" s="32">
        <f>IF(F417="USD",VLOOKUP(A417,'FOREX CONV'!$A$2:$F$871,2,FALSE),IF(F417="GBP",VLOOKUP(A417,'FOREX CONV'!$A$2:$F$871,3,FALSE),IF(F417="EUR",VLOOKUP(A417,'FOREX CONV'!$A$2:$F$871,4,FALSE),IF(F417="YEN",VLOOKUP(A417,'FOREX CONV'!$A$2:$F$871,5,FALSE),1))))</f>
        <v>65.741799999999998</v>
      </c>
      <c r="I417" s="19">
        <f t="shared" si="6"/>
        <v>5354669.6099999994</v>
      </c>
      <c r="J417" t="str">
        <f>VLOOKUP(C417,'REGION CLASSIFICATION'!$A$2:$B$67,2,FALSE)</f>
        <v>NORTH AMERICA</v>
      </c>
    </row>
    <row r="418" spans="1:10" ht="15" x14ac:dyDescent="0.35">
      <c r="A418" s="13">
        <v>42198</v>
      </c>
      <c r="B418" s="2" t="s">
        <v>15</v>
      </c>
      <c r="C418" s="2" t="s">
        <v>53</v>
      </c>
      <c r="D418" s="16">
        <v>750</v>
      </c>
      <c r="E418" s="2" t="s">
        <v>9</v>
      </c>
      <c r="F418" s="2" t="s">
        <v>10</v>
      </c>
      <c r="G418" s="16">
        <v>41250</v>
      </c>
      <c r="H418" s="32">
        <f>IF(F418="USD",VLOOKUP(A418,'FOREX CONV'!$A$2:$F$871,2,FALSE),IF(F418="GBP",VLOOKUP(A418,'FOREX CONV'!$A$2:$F$871,3,FALSE),IF(F418="EUR",VLOOKUP(A418,'FOREX CONV'!$A$2:$F$871,4,FALSE),IF(F418="YEN",VLOOKUP(A418,'FOREX CONV'!$A$2:$F$871,5,FALSE),1))))</f>
        <v>63.465499999999999</v>
      </c>
      <c r="I418" s="19">
        <f t="shared" si="6"/>
        <v>2617951.875</v>
      </c>
      <c r="J418" t="str">
        <f>VLOOKUP(C418,'REGION CLASSIFICATION'!$A$2:$B$67,2,FALSE)</f>
        <v>EU</v>
      </c>
    </row>
    <row r="419" spans="1:10" ht="15" x14ac:dyDescent="0.35">
      <c r="A419" s="13">
        <v>42418</v>
      </c>
      <c r="B419" s="2" t="s">
        <v>15</v>
      </c>
      <c r="C419" s="2" t="s">
        <v>53</v>
      </c>
      <c r="D419" s="16">
        <v>750</v>
      </c>
      <c r="E419" s="2" t="s">
        <v>9</v>
      </c>
      <c r="F419" s="2" t="s">
        <v>10</v>
      </c>
      <c r="G419" s="16">
        <v>35250</v>
      </c>
      <c r="H419" s="32">
        <f>IF(F419="USD",VLOOKUP(A419,'FOREX CONV'!$A$2:$F$871,2,FALSE),IF(F419="GBP",VLOOKUP(A419,'FOREX CONV'!$A$2:$F$871,3,FALSE),IF(F419="EUR",VLOOKUP(A419,'FOREX CONV'!$A$2:$F$871,4,FALSE),IF(F419="YEN",VLOOKUP(A419,'FOREX CONV'!$A$2:$F$871,5,FALSE),1))))</f>
        <v>68.494</v>
      </c>
      <c r="I419" s="19">
        <f t="shared" si="6"/>
        <v>2414413.5</v>
      </c>
      <c r="J419" t="str">
        <f>VLOOKUP(C419,'REGION CLASSIFICATION'!$A$2:$B$67,2,FALSE)</f>
        <v>EU</v>
      </c>
    </row>
    <row r="420" spans="1:10" ht="15" x14ac:dyDescent="0.35">
      <c r="A420" s="13">
        <v>42418</v>
      </c>
      <c r="B420" s="2" t="s">
        <v>15</v>
      </c>
      <c r="C420" s="2" t="s">
        <v>17</v>
      </c>
      <c r="D420" s="16">
        <v>760</v>
      </c>
      <c r="E420" s="2" t="s">
        <v>9</v>
      </c>
      <c r="F420" s="2" t="s">
        <v>10</v>
      </c>
      <c r="G420" s="16">
        <v>34200</v>
      </c>
      <c r="H420" s="32">
        <f>IF(F420="USD",VLOOKUP(A420,'FOREX CONV'!$A$2:$F$871,2,FALSE),IF(F420="GBP",VLOOKUP(A420,'FOREX CONV'!$A$2:$F$871,3,FALSE),IF(F420="EUR",VLOOKUP(A420,'FOREX CONV'!$A$2:$F$871,4,FALSE),IF(F420="YEN",VLOOKUP(A420,'FOREX CONV'!$A$2:$F$871,5,FALSE),1))))</f>
        <v>68.494</v>
      </c>
      <c r="I420" s="19">
        <f t="shared" si="6"/>
        <v>2342494.7999999998</v>
      </c>
      <c r="J420" t="str">
        <f>VLOOKUP(C420,'REGION CLASSIFICATION'!$A$2:$B$67,2,FALSE)</f>
        <v>LATAM</v>
      </c>
    </row>
    <row r="421" spans="1:10" ht="15" x14ac:dyDescent="0.35">
      <c r="A421" s="13">
        <v>42185</v>
      </c>
      <c r="B421" s="2" t="s">
        <v>15</v>
      </c>
      <c r="C421" s="11" t="s">
        <v>21</v>
      </c>
      <c r="D421" s="22">
        <v>800</v>
      </c>
      <c r="E421" s="11" t="s">
        <v>9</v>
      </c>
      <c r="F421" s="11" t="s">
        <v>10</v>
      </c>
      <c r="G421" s="22">
        <v>40000</v>
      </c>
      <c r="H421" s="32">
        <f>IF(F421="USD",VLOOKUP(A421,'FOREX CONV'!$A$2:$F$871,2,FALSE),IF(F421="GBP",VLOOKUP(A421,'FOREX CONV'!$A$2:$F$871,3,FALSE),IF(F421="EUR",VLOOKUP(A421,'FOREX CONV'!$A$2:$F$871,4,FALSE),IF(F421="YEN",VLOOKUP(A421,'FOREX CONV'!$A$2:$F$871,5,FALSE),1))))</f>
        <v>63.754899999999999</v>
      </c>
      <c r="I421" s="19">
        <f t="shared" si="6"/>
        <v>2550196</v>
      </c>
      <c r="J421" t="str">
        <f>VLOOKUP(C421,'REGION CLASSIFICATION'!$A$2:$B$67,2,FALSE)</f>
        <v>EU</v>
      </c>
    </row>
    <row r="422" spans="1:10" ht="15" x14ac:dyDescent="0.35">
      <c r="A422" s="13">
        <v>42185</v>
      </c>
      <c r="B422" s="2" t="s">
        <v>13</v>
      </c>
      <c r="C422" s="2" t="s">
        <v>55</v>
      </c>
      <c r="D422" s="16">
        <v>800</v>
      </c>
      <c r="E422" s="2" t="s">
        <v>9</v>
      </c>
      <c r="F422" s="2" t="s">
        <v>10</v>
      </c>
      <c r="G422" s="16">
        <v>86560</v>
      </c>
      <c r="H422" s="32">
        <f>IF(F422="USD",VLOOKUP(A422,'FOREX CONV'!$A$2:$F$871,2,FALSE),IF(F422="GBP",VLOOKUP(A422,'FOREX CONV'!$A$2:$F$871,3,FALSE),IF(F422="EUR",VLOOKUP(A422,'FOREX CONV'!$A$2:$F$871,4,FALSE),IF(F422="YEN",VLOOKUP(A422,'FOREX CONV'!$A$2:$F$871,5,FALSE),1))))</f>
        <v>63.754899999999999</v>
      </c>
      <c r="I422" s="19">
        <f t="shared" si="6"/>
        <v>5518624.1440000003</v>
      </c>
      <c r="J422" t="str">
        <f>VLOOKUP(C422,'REGION CLASSIFICATION'!$A$2:$B$67,2,FALSE)</f>
        <v>EU</v>
      </c>
    </row>
    <row r="423" spans="1:10" ht="15" x14ac:dyDescent="0.35">
      <c r="A423" s="13">
        <v>42411</v>
      </c>
      <c r="B423" s="2" t="s">
        <v>7</v>
      </c>
      <c r="C423" s="2" t="s">
        <v>33</v>
      </c>
      <c r="D423" s="16">
        <v>800</v>
      </c>
      <c r="E423" s="2" t="s">
        <v>9</v>
      </c>
      <c r="F423" s="2" t="s">
        <v>34</v>
      </c>
      <c r="G423" s="16">
        <v>2028780</v>
      </c>
      <c r="H423" s="32">
        <f>IF(F423="USD",VLOOKUP(A423,'FOREX CONV'!$A$2:$F$871,2,FALSE),IF(F423="GBP",VLOOKUP(A423,'FOREX CONV'!$A$2:$F$871,3,FALSE),IF(F423="EUR",VLOOKUP(A423,'FOREX CONV'!$A$2:$F$871,4,FALSE),IF(F423="YEN",VLOOKUP(A423,'FOREX CONV'!$A$2:$F$871,5,FALSE),1))))</f>
        <v>1</v>
      </c>
      <c r="I423" s="19">
        <f t="shared" si="6"/>
        <v>2028780</v>
      </c>
      <c r="J423" t="str">
        <f>VLOOKUP(C423,'REGION CLASSIFICATION'!$A$2:$B$67,2,FALSE)</f>
        <v>INDIA</v>
      </c>
    </row>
    <row r="424" spans="1:10" ht="15" x14ac:dyDescent="0.35">
      <c r="A424" s="13">
        <v>42361</v>
      </c>
      <c r="B424" s="2" t="s">
        <v>15</v>
      </c>
      <c r="C424" s="2" t="s">
        <v>33</v>
      </c>
      <c r="D424" s="16">
        <v>800</v>
      </c>
      <c r="E424" s="2" t="s">
        <v>9</v>
      </c>
      <c r="F424" s="2" t="s">
        <v>34</v>
      </c>
      <c r="G424" s="16">
        <v>2551500</v>
      </c>
      <c r="H424" s="32">
        <f>IF(F424="USD",VLOOKUP(A424,'FOREX CONV'!$A$2:$F$871,2,FALSE),IF(F424="GBP",VLOOKUP(A424,'FOREX CONV'!$A$2:$F$871,3,FALSE),IF(F424="EUR",VLOOKUP(A424,'FOREX CONV'!$A$2:$F$871,4,FALSE),IF(F424="YEN",VLOOKUP(A424,'FOREX CONV'!$A$2:$F$871,5,FALSE),1))))</f>
        <v>1</v>
      </c>
      <c r="I424" s="19">
        <f t="shared" si="6"/>
        <v>2551500</v>
      </c>
      <c r="J424" t="str">
        <f>VLOOKUP(C424,'REGION CLASSIFICATION'!$A$2:$B$67,2,FALSE)</f>
        <v>INDIA</v>
      </c>
    </row>
    <row r="425" spans="1:10" ht="15" x14ac:dyDescent="0.35">
      <c r="A425" s="13">
        <v>42429</v>
      </c>
      <c r="B425" s="2" t="s">
        <v>25</v>
      </c>
      <c r="C425" s="2" t="s">
        <v>29</v>
      </c>
      <c r="D425" s="16">
        <v>800</v>
      </c>
      <c r="E425" s="2" t="s">
        <v>9</v>
      </c>
      <c r="F425" s="2" t="s">
        <v>10</v>
      </c>
      <c r="G425" s="16">
        <v>81600</v>
      </c>
      <c r="H425" s="32">
        <f>IF(F425="USD",VLOOKUP(A425,'FOREX CONV'!$A$2:$F$871,2,FALSE),IF(F425="GBP",VLOOKUP(A425,'FOREX CONV'!$A$2:$F$871,3,FALSE),IF(F425="EUR",VLOOKUP(A425,'FOREX CONV'!$A$2:$F$871,4,FALSE),IF(F425="YEN",VLOOKUP(A425,'FOREX CONV'!$A$2:$F$871,5,FALSE),1))))</f>
        <v>68.616</v>
      </c>
      <c r="I425" s="19">
        <f t="shared" si="6"/>
        <v>5599065.5999999996</v>
      </c>
      <c r="J425" t="str">
        <f>VLOOKUP(C425,'REGION CLASSIFICATION'!$A$2:$B$67,2,FALSE)</f>
        <v>EU</v>
      </c>
    </row>
    <row r="426" spans="1:10" ht="15" x14ac:dyDescent="0.35">
      <c r="A426" s="13">
        <v>42216</v>
      </c>
      <c r="B426" s="2" t="s">
        <v>15</v>
      </c>
      <c r="C426" s="2" t="s">
        <v>33</v>
      </c>
      <c r="D426" s="16">
        <v>850</v>
      </c>
      <c r="E426" s="2" t="s">
        <v>9</v>
      </c>
      <c r="F426" s="2" t="s">
        <v>34</v>
      </c>
      <c r="G426" s="16">
        <v>2426226</v>
      </c>
      <c r="H426" s="32">
        <f>IF(F426="USD",VLOOKUP(A426,'FOREX CONV'!$A$2:$F$871,2,FALSE),IF(F426="GBP",VLOOKUP(A426,'FOREX CONV'!$A$2:$F$871,3,FALSE),IF(F426="EUR",VLOOKUP(A426,'FOREX CONV'!$A$2:$F$871,4,FALSE),IF(F426="YEN",VLOOKUP(A426,'FOREX CONV'!$A$2:$F$871,5,FALSE),1))))</f>
        <v>1</v>
      </c>
      <c r="I426" s="19">
        <f t="shared" si="6"/>
        <v>2426226</v>
      </c>
      <c r="J426" t="str">
        <f>VLOOKUP(C426,'REGION CLASSIFICATION'!$A$2:$B$67,2,FALSE)</f>
        <v>INDIA</v>
      </c>
    </row>
    <row r="427" spans="1:10" ht="15" x14ac:dyDescent="0.35">
      <c r="A427" s="13">
        <v>42361</v>
      </c>
      <c r="B427" s="2" t="s">
        <v>15</v>
      </c>
      <c r="C427" s="2" t="s">
        <v>33</v>
      </c>
      <c r="D427" s="16">
        <v>850</v>
      </c>
      <c r="E427" s="2" t="s">
        <v>9</v>
      </c>
      <c r="F427" s="2" t="s">
        <v>34</v>
      </c>
      <c r="G427" s="16">
        <v>2490700</v>
      </c>
      <c r="H427" s="32">
        <f>IF(F427="USD",VLOOKUP(A427,'FOREX CONV'!$A$2:$F$871,2,FALSE),IF(F427="GBP",VLOOKUP(A427,'FOREX CONV'!$A$2:$F$871,3,FALSE),IF(F427="EUR",VLOOKUP(A427,'FOREX CONV'!$A$2:$F$871,4,FALSE),IF(F427="YEN",VLOOKUP(A427,'FOREX CONV'!$A$2:$F$871,5,FALSE),1))))</f>
        <v>1</v>
      </c>
      <c r="I427" s="19">
        <f t="shared" si="6"/>
        <v>2490700</v>
      </c>
      <c r="J427" t="str">
        <f>VLOOKUP(C427,'REGION CLASSIFICATION'!$A$2:$B$67,2,FALSE)</f>
        <v>INDIA</v>
      </c>
    </row>
    <row r="428" spans="1:10" ht="15" x14ac:dyDescent="0.35">
      <c r="A428" s="13">
        <v>42149</v>
      </c>
      <c r="B428" s="2" t="s">
        <v>15</v>
      </c>
      <c r="C428" s="2" t="s">
        <v>33</v>
      </c>
      <c r="D428" s="16">
        <v>875</v>
      </c>
      <c r="E428" s="2" t="s">
        <v>9</v>
      </c>
      <c r="F428" s="2" t="s">
        <v>34</v>
      </c>
      <c r="G428" s="16">
        <v>2329425</v>
      </c>
      <c r="H428" s="32">
        <f>IF(F428="USD",VLOOKUP(A428,'FOREX CONV'!$A$2:$F$871,2,FALSE),IF(F428="GBP",VLOOKUP(A428,'FOREX CONV'!$A$2:$F$871,3,FALSE),IF(F428="EUR",VLOOKUP(A428,'FOREX CONV'!$A$2:$F$871,4,FALSE),IF(F428="YEN",VLOOKUP(A428,'FOREX CONV'!$A$2:$F$871,5,FALSE),1))))</f>
        <v>1</v>
      </c>
      <c r="I428" s="19">
        <f t="shared" si="6"/>
        <v>2329425</v>
      </c>
      <c r="J428" t="str">
        <f>VLOOKUP(C428,'REGION CLASSIFICATION'!$A$2:$B$67,2,FALSE)</f>
        <v>INDIA</v>
      </c>
    </row>
    <row r="429" spans="1:10" ht="15" x14ac:dyDescent="0.35">
      <c r="A429" s="13">
        <v>42429</v>
      </c>
      <c r="B429" s="2" t="s">
        <v>25</v>
      </c>
      <c r="C429" s="2" t="s">
        <v>32</v>
      </c>
      <c r="D429" s="16">
        <v>880</v>
      </c>
      <c r="E429" s="2" t="s">
        <v>9</v>
      </c>
      <c r="F429" s="2" t="s">
        <v>10</v>
      </c>
      <c r="G429" s="16">
        <v>79200</v>
      </c>
      <c r="H429" s="32">
        <f>IF(F429="USD",VLOOKUP(A429,'FOREX CONV'!$A$2:$F$871,2,FALSE),IF(F429="GBP",VLOOKUP(A429,'FOREX CONV'!$A$2:$F$871,3,FALSE),IF(F429="EUR",VLOOKUP(A429,'FOREX CONV'!$A$2:$F$871,4,FALSE),IF(F429="YEN",VLOOKUP(A429,'FOREX CONV'!$A$2:$F$871,5,FALSE),1))))</f>
        <v>68.616</v>
      </c>
      <c r="I429" s="19">
        <f t="shared" si="6"/>
        <v>5434387.2000000002</v>
      </c>
      <c r="J429" t="str">
        <f>VLOOKUP(C429,'REGION CLASSIFICATION'!$A$2:$B$67,2,FALSE)</f>
        <v>EU</v>
      </c>
    </row>
    <row r="430" spans="1:10" ht="15" x14ac:dyDescent="0.35">
      <c r="A430" s="13">
        <v>42145</v>
      </c>
      <c r="B430" s="2" t="s">
        <v>25</v>
      </c>
      <c r="C430" s="2" t="s">
        <v>32</v>
      </c>
      <c r="D430" s="16">
        <v>885</v>
      </c>
      <c r="E430" s="2" t="s">
        <v>9</v>
      </c>
      <c r="F430" s="2" t="s">
        <v>10</v>
      </c>
      <c r="G430" s="16">
        <v>79650</v>
      </c>
      <c r="H430" s="32">
        <f>IF(F430="USD",VLOOKUP(A430,'FOREX CONV'!$A$2:$F$871,2,FALSE),IF(F430="GBP",VLOOKUP(A430,'FOREX CONV'!$A$2:$F$871,3,FALSE),IF(F430="EUR",VLOOKUP(A430,'FOREX CONV'!$A$2:$F$871,4,FALSE),IF(F430="YEN",VLOOKUP(A430,'FOREX CONV'!$A$2:$F$871,5,FALSE),1))))</f>
        <v>63.7</v>
      </c>
      <c r="I430" s="19">
        <f t="shared" si="6"/>
        <v>5073705</v>
      </c>
      <c r="J430" t="str">
        <f>VLOOKUP(C430,'REGION CLASSIFICATION'!$A$2:$B$67,2,FALSE)</f>
        <v>EU</v>
      </c>
    </row>
    <row r="431" spans="1:10" ht="15" x14ac:dyDescent="0.35">
      <c r="A431" s="13">
        <v>42405</v>
      </c>
      <c r="B431" s="2" t="s">
        <v>15</v>
      </c>
      <c r="C431" s="2" t="s">
        <v>43</v>
      </c>
      <c r="D431" s="16">
        <v>900</v>
      </c>
      <c r="E431" s="2" t="s">
        <v>9</v>
      </c>
      <c r="F431" s="2" t="s">
        <v>10</v>
      </c>
      <c r="G431" s="16">
        <v>39150</v>
      </c>
      <c r="H431" s="32">
        <f>IF(F431="USD",VLOOKUP(A431,'FOREX CONV'!$A$2:$F$871,2,FALSE),IF(F431="GBP",VLOOKUP(A431,'FOREX CONV'!$A$2:$F$871,3,FALSE),IF(F431="EUR",VLOOKUP(A431,'FOREX CONV'!$A$2:$F$871,4,FALSE),IF(F431="YEN",VLOOKUP(A431,'FOREX CONV'!$A$2:$F$871,5,FALSE),1))))</f>
        <v>67.702200000000005</v>
      </c>
      <c r="I431" s="19">
        <f t="shared" si="6"/>
        <v>2650541.1300000004</v>
      </c>
      <c r="J431" t="str">
        <f>VLOOKUP(C431,'REGION CLASSIFICATION'!$A$2:$B$67,2,FALSE)</f>
        <v>EU</v>
      </c>
    </row>
    <row r="432" spans="1:10" ht="15" x14ac:dyDescent="0.35">
      <c r="A432" s="13">
        <v>42308</v>
      </c>
      <c r="B432" s="2" t="s">
        <v>25</v>
      </c>
      <c r="C432" s="2" t="s">
        <v>32</v>
      </c>
      <c r="D432" s="16">
        <v>931</v>
      </c>
      <c r="E432" s="2" t="s">
        <v>9</v>
      </c>
      <c r="F432" s="2" t="s">
        <v>10</v>
      </c>
      <c r="G432" s="16">
        <v>83790</v>
      </c>
      <c r="H432" s="32">
        <f>IF(F432="USD",VLOOKUP(A432,'FOREX CONV'!$A$2:$F$871,2,FALSE),IF(F432="GBP",VLOOKUP(A432,'FOREX CONV'!$A$2:$F$871,3,FALSE),IF(F432="EUR",VLOOKUP(A432,'FOREX CONV'!$A$2:$F$871,4,FALSE),IF(F432="YEN",VLOOKUP(A432,'FOREX CONV'!$A$2:$F$871,5,FALSE),1))))</f>
        <v>65.223100000000002</v>
      </c>
      <c r="I432" s="19">
        <f t="shared" si="6"/>
        <v>5465043.5490000006</v>
      </c>
      <c r="J432" t="str">
        <f>VLOOKUP(C432,'REGION CLASSIFICATION'!$A$2:$B$67,2,FALSE)</f>
        <v>EU</v>
      </c>
    </row>
    <row r="433" spans="1:10" ht="15" x14ac:dyDescent="0.35">
      <c r="A433" s="13">
        <v>42229</v>
      </c>
      <c r="B433" s="2" t="s">
        <v>25</v>
      </c>
      <c r="C433" s="2" t="s">
        <v>82</v>
      </c>
      <c r="D433" s="16">
        <v>950</v>
      </c>
      <c r="E433" s="2" t="s">
        <v>9</v>
      </c>
      <c r="F433" s="2" t="s">
        <v>10</v>
      </c>
      <c r="G433" s="16">
        <v>44650</v>
      </c>
      <c r="H433" s="32">
        <f>IF(F433="USD",VLOOKUP(A433,'FOREX CONV'!$A$2:$F$871,2,FALSE),IF(F433="GBP",VLOOKUP(A433,'FOREX CONV'!$A$2:$F$871,3,FALSE),IF(F433="EUR",VLOOKUP(A433,'FOREX CONV'!$A$2:$F$871,4,FALSE),IF(F433="YEN",VLOOKUP(A433,'FOREX CONV'!$A$2:$F$871,5,FALSE),1))))</f>
        <v>64.921199999999999</v>
      </c>
      <c r="I433" s="19">
        <f t="shared" si="6"/>
        <v>2898731.58</v>
      </c>
      <c r="J433" t="str">
        <f>VLOOKUP(C433,'REGION CLASSIFICATION'!$A$2:$B$67,2,FALSE)</f>
        <v>MENA</v>
      </c>
    </row>
    <row r="434" spans="1:10" ht="15" x14ac:dyDescent="0.35">
      <c r="A434" s="13">
        <v>42400</v>
      </c>
      <c r="B434" s="2" t="s">
        <v>25</v>
      </c>
      <c r="C434" s="2" t="s">
        <v>37</v>
      </c>
      <c r="D434" s="23">
        <v>998</v>
      </c>
      <c r="E434" s="2" t="s">
        <v>9</v>
      </c>
      <c r="F434" s="2" t="s">
        <v>10</v>
      </c>
      <c r="G434" s="23">
        <v>84830</v>
      </c>
      <c r="H434" s="32">
        <f>IF(F434="USD",VLOOKUP(A434,'FOREX CONV'!$A$2:$F$871,2,FALSE),IF(F434="GBP",VLOOKUP(A434,'FOREX CONV'!$A$2:$F$871,3,FALSE),IF(F434="EUR",VLOOKUP(A434,'FOREX CONV'!$A$2:$F$871,4,FALSE),IF(F434="YEN",VLOOKUP(A434,'FOREX CONV'!$A$2:$F$871,5,FALSE),1))))</f>
        <v>68.158000000000001</v>
      </c>
      <c r="I434" s="19">
        <f t="shared" si="6"/>
        <v>5781843.1399999997</v>
      </c>
      <c r="J434" t="str">
        <f>VLOOKUP(C434,'REGION CLASSIFICATION'!$A$2:$B$67,2,FALSE)</f>
        <v>MENA</v>
      </c>
    </row>
    <row r="435" spans="1:10" ht="15" x14ac:dyDescent="0.35">
      <c r="A435" s="13">
        <v>42103</v>
      </c>
      <c r="B435" s="2" t="s">
        <v>15</v>
      </c>
      <c r="C435" s="2" t="s">
        <v>33</v>
      </c>
      <c r="D435" s="16">
        <v>1000</v>
      </c>
      <c r="E435" s="2" t="s">
        <v>9</v>
      </c>
      <c r="F435" s="2" t="s">
        <v>34</v>
      </c>
      <c r="G435" s="16">
        <v>2859801</v>
      </c>
      <c r="H435" s="32">
        <f>IF(F435="USD",VLOOKUP(A435,'FOREX CONV'!$A$2:$F$871,2,FALSE),IF(F435="GBP",VLOOKUP(A435,'FOREX CONV'!$A$2:$F$871,3,FALSE),IF(F435="EUR",VLOOKUP(A435,'FOREX CONV'!$A$2:$F$871,4,FALSE),IF(F435="YEN",VLOOKUP(A435,'FOREX CONV'!$A$2:$F$871,5,FALSE),1))))</f>
        <v>1</v>
      </c>
      <c r="I435" s="19">
        <f t="shared" si="6"/>
        <v>2859801</v>
      </c>
      <c r="J435" t="str">
        <f>VLOOKUP(C435,'REGION CLASSIFICATION'!$A$2:$B$67,2,FALSE)</f>
        <v>INDIA</v>
      </c>
    </row>
    <row r="436" spans="1:10" ht="15" x14ac:dyDescent="0.35">
      <c r="A436" s="13">
        <v>42124</v>
      </c>
      <c r="B436" s="2" t="s">
        <v>15</v>
      </c>
      <c r="C436" s="2" t="s">
        <v>28</v>
      </c>
      <c r="D436" s="16">
        <v>1000</v>
      </c>
      <c r="E436" s="2" t="s">
        <v>9</v>
      </c>
      <c r="F436" s="2" t="s">
        <v>10</v>
      </c>
      <c r="G436" s="16">
        <v>47000</v>
      </c>
      <c r="H436" s="32">
        <f>IF(F436="USD",VLOOKUP(A436,'FOREX CONV'!$A$2:$F$871,2,FALSE),IF(F436="GBP",VLOOKUP(A436,'FOREX CONV'!$A$2:$F$871,3,FALSE),IF(F436="EUR",VLOOKUP(A436,'FOREX CONV'!$A$2:$F$871,4,FALSE),IF(F436="YEN",VLOOKUP(A436,'FOREX CONV'!$A$2:$F$871,5,FALSE),1))))</f>
        <v>63.578000000000003</v>
      </c>
      <c r="I436" s="19">
        <f t="shared" si="6"/>
        <v>2988166</v>
      </c>
      <c r="J436" t="str">
        <f>VLOOKUP(C436,'REGION CLASSIFICATION'!$A$2:$B$67,2,FALSE)</f>
        <v>EU</v>
      </c>
    </row>
    <row r="437" spans="1:10" ht="15" x14ac:dyDescent="0.35">
      <c r="A437" s="13">
        <v>42155</v>
      </c>
      <c r="B437" s="2" t="s">
        <v>25</v>
      </c>
      <c r="C437" s="2" t="s">
        <v>32</v>
      </c>
      <c r="D437" s="16">
        <v>1000</v>
      </c>
      <c r="E437" s="2" t="s">
        <v>9</v>
      </c>
      <c r="F437" s="2" t="s">
        <v>10</v>
      </c>
      <c r="G437" s="16">
        <v>90000</v>
      </c>
      <c r="H437" s="32">
        <f>IF(F437="USD",VLOOKUP(A437,'FOREX CONV'!$A$2:$F$871,2,FALSE),IF(F437="GBP",VLOOKUP(A437,'FOREX CONV'!$A$2:$F$871,3,FALSE),IF(F437="EUR",VLOOKUP(A437,'FOREX CONV'!$A$2:$F$871,4,FALSE),IF(F437="YEN",VLOOKUP(A437,'FOREX CONV'!$A$2:$F$871,5,FALSE),1))))</f>
        <v>63.761499999999998</v>
      </c>
      <c r="I437" s="19">
        <f t="shared" si="6"/>
        <v>5738535</v>
      </c>
      <c r="J437" t="str">
        <f>VLOOKUP(C437,'REGION CLASSIFICATION'!$A$2:$B$67,2,FALSE)</f>
        <v>EU</v>
      </c>
    </row>
    <row r="438" spans="1:10" ht="15" x14ac:dyDescent="0.35">
      <c r="A438" s="13">
        <v>42185</v>
      </c>
      <c r="B438" s="2" t="s">
        <v>25</v>
      </c>
      <c r="C438" s="11" t="s">
        <v>32</v>
      </c>
      <c r="D438" s="22">
        <v>1000</v>
      </c>
      <c r="E438" s="11" t="s">
        <v>9</v>
      </c>
      <c r="F438" s="11" t="s">
        <v>10</v>
      </c>
      <c r="G438" s="22">
        <v>90000</v>
      </c>
      <c r="H438" s="32">
        <f>IF(F438="USD",VLOOKUP(A438,'FOREX CONV'!$A$2:$F$871,2,FALSE),IF(F438="GBP",VLOOKUP(A438,'FOREX CONV'!$A$2:$F$871,3,FALSE),IF(F438="EUR",VLOOKUP(A438,'FOREX CONV'!$A$2:$F$871,4,FALSE),IF(F438="YEN",VLOOKUP(A438,'FOREX CONV'!$A$2:$F$871,5,FALSE),1))))</f>
        <v>63.754899999999999</v>
      </c>
      <c r="I438" s="19">
        <f t="shared" si="6"/>
        <v>5737941</v>
      </c>
      <c r="J438" t="str">
        <f>VLOOKUP(C438,'REGION CLASSIFICATION'!$A$2:$B$67,2,FALSE)</f>
        <v>EU</v>
      </c>
    </row>
    <row r="439" spans="1:10" ht="15" x14ac:dyDescent="0.35">
      <c r="A439" s="13">
        <v>42269</v>
      </c>
      <c r="B439" s="2" t="s">
        <v>15</v>
      </c>
      <c r="C439" s="2" t="s">
        <v>46</v>
      </c>
      <c r="D439" s="16">
        <v>1000</v>
      </c>
      <c r="E439" s="2" t="s">
        <v>9</v>
      </c>
      <c r="F439" s="2" t="s">
        <v>10</v>
      </c>
      <c r="G439" s="16">
        <v>41000</v>
      </c>
      <c r="H439" s="32">
        <f>IF(F439="USD",VLOOKUP(A439,'FOREX CONV'!$A$2:$F$871,2,FALSE),IF(F439="GBP",VLOOKUP(A439,'FOREX CONV'!$A$2:$F$871,3,FALSE),IF(F439="EUR",VLOOKUP(A439,'FOREX CONV'!$A$2:$F$871,4,FALSE),IF(F439="YEN",VLOOKUP(A439,'FOREX CONV'!$A$2:$F$871,5,FALSE),1))))</f>
        <v>65.625</v>
      </c>
      <c r="I439" s="19">
        <f t="shared" si="6"/>
        <v>2690625</v>
      </c>
      <c r="J439" t="str">
        <f>VLOOKUP(C439,'REGION CLASSIFICATION'!$A$2:$B$67,2,FALSE)</f>
        <v>EU</v>
      </c>
    </row>
    <row r="440" spans="1:10" ht="15" x14ac:dyDescent="0.35">
      <c r="A440" s="13">
        <v>42269</v>
      </c>
      <c r="B440" s="2" t="s">
        <v>25</v>
      </c>
      <c r="C440" s="2" t="s">
        <v>29</v>
      </c>
      <c r="D440" s="16">
        <v>1000</v>
      </c>
      <c r="E440" s="2" t="s">
        <v>9</v>
      </c>
      <c r="F440" s="2" t="s">
        <v>10</v>
      </c>
      <c r="G440" s="16">
        <v>110000</v>
      </c>
      <c r="H440" s="32">
        <f>IF(F440="USD",VLOOKUP(A440,'FOREX CONV'!$A$2:$F$871,2,FALSE),IF(F440="GBP",VLOOKUP(A440,'FOREX CONV'!$A$2:$F$871,3,FALSE),IF(F440="EUR",VLOOKUP(A440,'FOREX CONV'!$A$2:$F$871,4,FALSE),IF(F440="YEN",VLOOKUP(A440,'FOREX CONV'!$A$2:$F$871,5,FALSE),1))))</f>
        <v>65.625</v>
      </c>
      <c r="I440" s="19">
        <f t="shared" si="6"/>
        <v>7218750</v>
      </c>
      <c r="J440" t="str">
        <f>VLOOKUP(C440,'REGION CLASSIFICATION'!$A$2:$B$67,2,FALSE)</f>
        <v>EU</v>
      </c>
    </row>
    <row r="441" spans="1:10" ht="15" x14ac:dyDescent="0.35">
      <c r="A441" s="13">
        <v>42272</v>
      </c>
      <c r="B441" s="2" t="s">
        <v>15</v>
      </c>
      <c r="C441" s="2" t="s">
        <v>33</v>
      </c>
      <c r="D441" s="16">
        <v>1000</v>
      </c>
      <c r="E441" s="2" t="s">
        <v>9</v>
      </c>
      <c r="F441" s="2" t="s">
        <v>34</v>
      </c>
      <c r="G441" s="16">
        <v>2875000</v>
      </c>
      <c r="H441" s="32">
        <f>IF(F441="USD",VLOOKUP(A441,'FOREX CONV'!$A$2:$F$871,2,FALSE),IF(F441="GBP",VLOOKUP(A441,'FOREX CONV'!$A$2:$F$871,3,FALSE),IF(F441="EUR",VLOOKUP(A441,'FOREX CONV'!$A$2:$F$871,4,FALSE),IF(F441="YEN",VLOOKUP(A441,'FOREX CONV'!$A$2:$F$871,5,FALSE),1))))</f>
        <v>1</v>
      </c>
      <c r="I441" s="19">
        <f t="shared" si="6"/>
        <v>2875000</v>
      </c>
      <c r="J441" t="str">
        <f>VLOOKUP(C441,'REGION CLASSIFICATION'!$A$2:$B$67,2,FALSE)</f>
        <v>INDIA</v>
      </c>
    </row>
    <row r="442" spans="1:10" ht="15" x14ac:dyDescent="0.35">
      <c r="A442" s="13">
        <v>42272</v>
      </c>
      <c r="B442" s="2" t="s">
        <v>15</v>
      </c>
      <c r="C442" s="2" t="s">
        <v>33</v>
      </c>
      <c r="D442" s="16">
        <v>1000</v>
      </c>
      <c r="E442" s="2" t="s">
        <v>9</v>
      </c>
      <c r="F442" s="2" t="s">
        <v>34</v>
      </c>
      <c r="G442" s="16">
        <v>2881925</v>
      </c>
      <c r="H442" s="32">
        <f>IF(F442="USD",VLOOKUP(A442,'FOREX CONV'!$A$2:$F$871,2,FALSE),IF(F442="GBP",VLOOKUP(A442,'FOREX CONV'!$A$2:$F$871,3,FALSE),IF(F442="EUR",VLOOKUP(A442,'FOREX CONV'!$A$2:$F$871,4,FALSE),IF(F442="YEN",VLOOKUP(A442,'FOREX CONV'!$A$2:$F$871,5,FALSE),1))))</f>
        <v>1</v>
      </c>
      <c r="I442" s="19">
        <f t="shared" si="6"/>
        <v>2881925</v>
      </c>
      <c r="J442" t="str">
        <f>VLOOKUP(C442,'REGION CLASSIFICATION'!$A$2:$B$67,2,FALSE)</f>
        <v>INDIA</v>
      </c>
    </row>
    <row r="443" spans="1:10" ht="15" x14ac:dyDescent="0.35">
      <c r="A443" s="13">
        <v>42276</v>
      </c>
      <c r="B443" s="2" t="s">
        <v>15</v>
      </c>
      <c r="C443" s="2" t="s">
        <v>33</v>
      </c>
      <c r="D443" s="16">
        <v>1000</v>
      </c>
      <c r="E443" s="2" t="s">
        <v>9</v>
      </c>
      <c r="F443" s="2" t="s">
        <v>34</v>
      </c>
      <c r="G443" s="16">
        <v>2891858</v>
      </c>
      <c r="H443" s="32">
        <f>IF(F443="USD",VLOOKUP(A443,'FOREX CONV'!$A$2:$F$871,2,FALSE),IF(F443="GBP",VLOOKUP(A443,'FOREX CONV'!$A$2:$F$871,3,FALSE),IF(F443="EUR",VLOOKUP(A443,'FOREX CONV'!$A$2:$F$871,4,FALSE),IF(F443="YEN",VLOOKUP(A443,'FOREX CONV'!$A$2:$F$871,5,FALSE),1))))</f>
        <v>1</v>
      </c>
      <c r="I443" s="19">
        <f t="shared" si="6"/>
        <v>2891858</v>
      </c>
      <c r="J443" t="str">
        <f>VLOOKUP(C443,'REGION CLASSIFICATION'!$A$2:$B$67,2,FALSE)</f>
        <v>INDIA</v>
      </c>
    </row>
    <row r="444" spans="1:10" ht="15" x14ac:dyDescent="0.35">
      <c r="A444" s="13">
        <v>42418</v>
      </c>
      <c r="B444" s="2" t="s">
        <v>15</v>
      </c>
      <c r="C444" s="2" t="s">
        <v>53</v>
      </c>
      <c r="D444" s="16">
        <v>1000</v>
      </c>
      <c r="E444" s="2" t="s">
        <v>9</v>
      </c>
      <c r="F444" s="2" t="s">
        <v>10</v>
      </c>
      <c r="G444" s="16">
        <v>48000</v>
      </c>
      <c r="H444" s="32">
        <f>IF(F444="USD",VLOOKUP(A444,'FOREX CONV'!$A$2:$F$871,2,FALSE),IF(F444="GBP",VLOOKUP(A444,'FOREX CONV'!$A$2:$F$871,3,FALSE),IF(F444="EUR",VLOOKUP(A444,'FOREX CONV'!$A$2:$F$871,4,FALSE),IF(F444="YEN",VLOOKUP(A444,'FOREX CONV'!$A$2:$F$871,5,FALSE),1))))</f>
        <v>68.494</v>
      </c>
      <c r="I444" s="19">
        <f t="shared" si="6"/>
        <v>3287712</v>
      </c>
      <c r="J444" t="str">
        <f>VLOOKUP(C444,'REGION CLASSIFICATION'!$A$2:$B$67,2,FALSE)</f>
        <v>EU</v>
      </c>
    </row>
    <row r="445" spans="1:10" ht="15" x14ac:dyDescent="0.35">
      <c r="A445" s="13">
        <v>42423</v>
      </c>
      <c r="B445" s="2" t="s">
        <v>15</v>
      </c>
      <c r="C445" s="2" t="s">
        <v>33</v>
      </c>
      <c r="D445" s="16">
        <v>1000</v>
      </c>
      <c r="E445" s="2" t="s">
        <v>9</v>
      </c>
      <c r="F445" s="2" t="s">
        <v>34</v>
      </c>
      <c r="G445" s="16">
        <v>3184886</v>
      </c>
      <c r="H445" s="32">
        <f>IF(F445="USD",VLOOKUP(A445,'FOREX CONV'!$A$2:$F$871,2,FALSE),IF(F445="GBP",VLOOKUP(A445,'FOREX CONV'!$A$2:$F$871,3,FALSE),IF(F445="EUR",VLOOKUP(A445,'FOREX CONV'!$A$2:$F$871,4,FALSE),IF(F445="YEN",VLOOKUP(A445,'FOREX CONV'!$A$2:$F$871,5,FALSE),1))))</f>
        <v>1</v>
      </c>
      <c r="I445" s="19">
        <f t="shared" si="6"/>
        <v>3184886</v>
      </c>
      <c r="J445" t="str">
        <f>VLOOKUP(C445,'REGION CLASSIFICATION'!$A$2:$B$67,2,FALSE)</f>
        <v>INDIA</v>
      </c>
    </row>
    <row r="446" spans="1:10" ht="15" x14ac:dyDescent="0.35">
      <c r="A446" s="13">
        <v>42362</v>
      </c>
      <c r="B446" s="2" t="s">
        <v>15</v>
      </c>
      <c r="C446" s="2" t="s">
        <v>33</v>
      </c>
      <c r="D446" s="16">
        <v>1000</v>
      </c>
      <c r="E446" s="2" t="s">
        <v>9</v>
      </c>
      <c r="F446" s="2" t="s">
        <v>34</v>
      </c>
      <c r="G446" s="16">
        <v>3184886</v>
      </c>
      <c r="H446" s="32">
        <f>IF(F446="USD",VLOOKUP(A446,'FOREX CONV'!$A$2:$F$871,2,FALSE),IF(F446="GBP",VLOOKUP(A446,'FOREX CONV'!$A$2:$F$871,3,FALSE),IF(F446="EUR",VLOOKUP(A446,'FOREX CONV'!$A$2:$F$871,4,FALSE),IF(F446="YEN",VLOOKUP(A446,'FOREX CONV'!$A$2:$F$871,5,FALSE),1))))</f>
        <v>1</v>
      </c>
      <c r="I446" s="19">
        <f t="shared" si="6"/>
        <v>3184886</v>
      </c>
      <c r="J446" t="str">
        <f>VLOOKUP(C446,'REGION CLASSIFICATION'!$A$2:$B$67,2,FALSE)</f>
        <v>INDIA</v>
      </c>
    </row>
    <row r="447" spans="1:10" ht="15" x14ac:dyDescent="0.35">
      <c r="A447" s="13">
        <v>42459</v>
      </c>
      <c r="B447" s="2" t="s">
        <v>7</v>
      </c>
      <c r="C447" s="2" t="s">
        <v>38</v>
      </c>
      <c r="D447" s="16">
        <v>1000</v>
      </c>
      <c r="E447" s="2" t="s">
        <v>9</v>
      </c>
      <c r="F447" s="2" t="s">
        <v>10</v>
      </c>
      <c r="G447" s="16">
        <v>32000</v>
      </c>
      <c r="H447" s="32">
        <f>IF(F447="USD",VLOOKUP(A447,'FOREX CONV'!$A$2:$F$871,2,FALSE),IF(F447="GBP",VLOOKUP(A447,'FOREX CONV'!$A$2:$F$871,3,FALSE),IF(F447="EUR",VLOOKUP(A447,'FOREX CONV'!$A$2:$F$871,4,FALSE),IF(F447="YEN",VLOOKUP(A447,'FOREX CONV'!$A$2:$F$871,5,FALSE),1))))</f>
        <v>66.410499999999999</v>
      </c>
      <c r="I447" s="19">
        <f t="shared" si="6"/>
        <v>2125136</v>
      </c>
      <c r="J447" t="str">
        <f>VLOOKUP(C447,'REGION CLASSIFICATION'!$A$2:$B$67,2,FALSE)</f>
        <v>MENA</v>
      </c>
    </row>
    <row r="448" spans="1:10" ht="15" x14ac:dyDescent="0.35">
      <c r="A448" s="13">
        <v>42369</v>
      </c>
      <c r="B448" s="2" t="s">
        <v>25</v>
      </c>
      <c r="C448" s="2" t="s">
        <v>29</v>
      </c>
      <c r="D448" s="16">
        <v>1000</v>
      </c>
      <c r="E448" s="2" t="s">
        <v>9</v>
      </c>
      <c r="F448" s="2" t="s">
        <v>10</v>
      </c>
      <c r="G448" s="16">
        <v>102000</v>
      </c>
      <c r="H448" s="32">
        <f>IF(F448="USD",VLOOKUP(A448,'FOREX CONV'!$A$2:$F$871,2,FALSE),IF(F448="GBP",VLOOKUP(A448,'FOREX CONV'!$A$2:$F$871,3,FALSE),IF(F448="EUR",VLOOKUP(A448,'FOREX CONV'!$A$2:$F$871,4,FALSE),IF(F448="YEN",VLOOKUP(A448,'FOREX CONV'!$A$2:$F$871,5,FALSE),1))))</f>
        <v>66.325999999999993</v>
      </c>
      <c r="I448" s="19">
        <f t="shared" si="6"/>
        <v>6765251.9999999991</v>
      </c>
      <c r="J448" t="str">
        <f>VLOOKUP(C448,'REGION CLASSIFICATION'!$A$2:$B$67,2,FALSE)</f>
        <v>EU</v>
      </c>
    </row>
    <row r="449" spans="1:10" ht="15" x14ac:dyDescent="0.35">
      <c r="A449" s="13">
        <v>42447</v>
      </c>
      <c r="B449" s="2" t="s">
        <v>25</v>
      </c>
      <c r="C449" s="2" t="s">
        <v>37</v>
      </c>
      <c r="D449" s="16">
        <v>1004</v>
      </c>
      <c r="E449" s="2" t="s">
        <v>9</v>
      </c>
      <c r="F449" s="2" t="s">
        <v>10</v>
      </c>
      <c r="G449" s="16">
        <v>85340</v>
      </c>
      <c r="H449" s="32">
        <f>IF(F449="USD",VLOOKUP(A449,'FOREX CONV'!$A$2:$F$871,2,FALSE),IF(F449="GBP",VLOOKUP(A449,'FOREX CONV'!$A$2:$F$871,3,FALSE),IF(F449="EUR",VLOOKUP(A449,'FOREX CONV'!$A$2:$F$871,4,FALSE),IF(F449="YEN",VLOOKUP(A449,'FOREX CONV'!$A$2:$F$871,5,FALSE),1))))</f>
        <v>66.608800000000002</v>
      </c>
      <c r="I449" s="19">
        <f t="shared" si="6"/>
        <v>5684394.9920000006</v>
      </c>
      <c r="J449" t="str">
        <f>VLOOKUP(C449,'REGION CLASSIFICATION'!$A$2:$B$67,2,FALSE)</f>
        <v>MENA</v>
      </c>
    </row>
    <row r="450" spans="1:10" ht="15" x14ac:dyDescent="0.35">
      <c r="A450" s="13">
        <v>42265</v>
      </c>
      <c r="B450" s="2" t="s">
        <v>25</v>
      </c>
      <c r="C450" s="2" t="s">
        <v>65</v>
      </c>
      <c r="D450" s="16">
        <v>1039</v>
      </c>
      <c r="E450" s="2" t="s">
        <v>9</v>
      </c>
      <c r="F450" s="2" t="s">
        <v>10</v>
      </c>
      <c r="G450" s="16">
        <v>116887.5</v>
      </c>
      <c r="H450" s="32">
        <f>IF(F450="USD",VLOOKUP(A450,'FOREX CONV'!$A$2:$F$871,2,FALSE),IF(F450="GBP",VLOOKUP(A450,'FOREX CONV'!$A$2:$F$871,3,FALSE),IF(F450="EUR",VLOOKUP(A450,'FOREX CONV'!$A$2:$F$871,4,FALSE),IF(F450="YEN",VLOOKUP(A450,'FOREX CONV'!$A$2:$F$871,5,FALSE),1))))</f>
        <v>65.9255</v>
      </c>
      <c r="I450" s="19">
        <f t="shared" si="6"/>
        <v>7705866.8812499996</v>
      </c>
      <c r="J450" t="str">
        <f>VLOOKUP(C450,'REGION CLASSIFICATION'!$A$2:$B$67,2,FALSE)</f>
        <v>NORTH AMERICA</v>
      </c>
    </row>
    <row r="451" spans="1:10" ht="15" x14ac:dyDescent="0.35">
      <c r="A451" s="13">
        <v>42304</v>
      </c>
      <c r="B451" s="2" t="s">
        <v>7</v>
      </c>
      <c r="C451" s="2" t="s">
        <v>33</v>
      </c>
      <c r="D451" s="16">
        <v>1075</v>
      </c>
      <c r="E451" s="2" t="s">
        <v>9</v>
      </c>
      <c r="F451" s="2" t="s">
        <v>34</v>
      </c>
      <c r="G451" s="16">
        <v>2726173</v>
      </c>
      <c r="H451" s="32">
        <f>IF(F451="USD",VLOOKUP(A451,'FOREX CONV'!$A$2:$F$871,2,FALSE),IF(F451="GBP",VLOOKUP(A451,'FOREX CONV'!$A$2:$F$871,3,FALSE),IF(F451="EUR",VLOOKUP(A451,'FOREX CONV'!$A$2:$F$871,4,FALSE),IF(F451="YEN",VLOOKUP(A451,'FOREX CONV'!$A$2:$F$871,5,FALSE),1))))</f>
        <v>1</v>
      </c>
      <c r="I451" s="19">
        <f t="shared" ref="I451:I514" si="7">G451*H451</f>
        <v>2726173</v>
      </c>
      <c r="J451" t="str">
        <f>VLOOKUP(C451,'REGION CLASSIFICATION'!$A$2:$B$67,2,FALSE)</f>
        <v>INDIA</v>
      </c>
    </row>
    <row r="452" spans="1:10" ht="15" x14ac:dyDescent="0.35">
      <c r="A452" s="13">
        <v>42261</v>
      </c>
      <c r="B452" s="2" t="s">
        <v>25</v>
      </c>
      <c r="C452" s="2" t="s">
        <v>65</v>
      </c>
      <c r="D452" s="16">
        <v>1092</v>
      </c>
      <c r="E452" s="2" t="s">
        <v>9</v>
      </c>
      <c r="F452" s="2" t="s">
        <v>10</v>
      </c>
      <c r="G452" s="16">
        <v>122850</v>
      </c>
      <c r="H452" s="32">
        <f>IF(F452="USD",VLOOKUP(A452,'FOREX CONV'!$A$2:$F$871,2,FALSE),IF(F452="GBP",VLOOKUP(A452,'FOREX CONV'!$A$2:$F$871,3,FALSE),IF(F452="EUR",VLOOKUP(A452,'FOREX CONV'!$A$2:$F$871,4,FALSE),IF(F452="YEN",VLOOKUP(A452,'FOREX CONV'!$A$2:$F$871,5,FALSE),1))))</f>
        <v>66.370800000000003</v>
      </c>
      <c r="I452" s="19">
        <f t="shared" si="7"/>
        <v>8153652.7800000003</v>
      </c>
      <c r="J452" t="str">
        <f>VLOOKUP(C452,'REGION CLASSIFICATION'!$A$2:$B$67,2,FALSE)</f>
        <v>NORTH AMERICA</v>
      </c>
    </row>
    <row r="453" spans="1:10" ht="15" x14ac:dyDescent="0.35">
      <c r="A453" s="13">
        <v>42170</v>
      </c>
      <c r="B453" s="2" t="s">
        <v>15</v>
      </c>
      <c r="C453" s="11" t="s">
        <v>21</v>
      </c>
      <c r="D453" s="22">
        <v>1100</v>
      </c>
      <c r="E453" s="11" t="s">
        <v>9</v>
      </c>
      <c r="F453" s="11" t="s">
        <v>10</v>
      </c>
      <c r="G453" s="22">
        <v>55000</v>
      </c>
      <c r="H453" s="32">
        <f>IF(F453="USD",VLOOKUP(A453,'FOREX CONV'!$A$2:$F$871,2,FALSE),IF(F453="GBP",VLOOKUP(A453,'FOREX CONV'!$A$2:$F$871,3,FALSE),IF(F453="EUR",VLOOKUP(A453,'FOREX CONV'!$A$2:$F$871,4,FALSE),IF(F453="YEN",VLOOKUP(A453,'FOREX CONV'!$A$2:$F$871,5,FALSE),1))))</f>
        <v>64.086799999999997</v>
      </c>
      <c r="I453" s="19">
        <f t="shared" si="7"/>
        <v>3524774</v>
      </c>
      <c r="J453" t="str">
        <f>VLOOKUP(C453,'REGION CLASSIFICATION'!$A$2:$B$67,2,FALSE)</f>
        <v>EU</v>
      </c>
    </row>
    <row r="454" spans="1:10" ht="15" x14ac:dyDescent="0.35">
      <c r="A454" s="13">
        <v>42185</v>
      </c>
      <c r="B454" s="2" t="s">
        <v>25</v>
      </c>
      <c r="C454" s="11" t="s">
        <v>65</v>
      </c>
      <c r="D454" s="22">
        <v>1134</v>
      </c>
      <c r="E454" s="11" t="s">
        <v>9</v>
      </c>
      <c r="F454" s="11" t="s">
        <v>10</v>
      </c>
      <c r="G454" s="22">
        <v>127575</v>
      </c>
      <c r="H454" s="32">
        <f>IF(F454="USD",VLOOKUP(A454,'FOREX CONV'!$A$2:$F$871,2,FALSE),IF(F454="GBP",VLOOKUP(A454,'FOREX CONV'!$A$2:$F$871,3,FALSE),IF(F454="EUR",VLOOKUP(A454,'FOREX CONV'!$A$2:$F$871,4,FALSE),IF(F454="YEN",VLOOKUP(A454,'FOREX CONV'!$A$2:$F$871,5,FALSE),1))))</f>
        <v>63.754899999999999</v>
      </c>
      <c r="I454" s="19">
        <f t="shared" si="7"/>
        <v>8133531.3674999997</v>
      </c>
      <c r="J454" t="str">
        <f>VLOOKUP(C454,'REGION CLASSIFICATION'!$A$2:$B$67,2,FALSE)</f>
        <v>NORTH AMERICA</v>
      </c>
    </row>
    <row r="455" spans="1:10" ht="15" x14ac:dyDescent="0.35">
      <c r="A455" s="13">
        <v>42216</v>
      </c>
      <c r="B455" s="2" t="s">
        <v>15</v>
      </c>
      <c r="C455" s="2" t="s">
        <v>33</v>
      </c>
      <c r="D455" s="16">
        <v>1150</v>
      </c>
      <c r="E455" s="2" t="s">
        <v>9</v>
      </c>
      <c r="F455" s="2" t="s">
        <v>34</v>
      </c>
      <c r="G455" s="16">
        <v>3304867</v>
      </c>
      <c r="H455" s="32">
        <f>IF(F455="USD",VLOOKUP(A455,'FOREX CONV'!$A$2:$F$871,2,FALSE),IF(F455="GBP",VLOOKUP(A455,'FOREX CONV'!$A$2:$F$871,3,FALSE),IF(F455="EUR",VLOOKUP(A455,'FOREX CONV'!$A$2:$F$871,4,FALSE),IF(F455="YEN",VLOOKUP(A455,'FOREX CONV'!$A$2:$F$871,5,FALSE),1))))</f>
        <v>1</v>
      </c>
      <c r="I455" s="19">
        <f t="shared" si="7"/>
        <v>3304867</v>
      </c>
      <c r="J455" t="str">
        <f>VLOOKUP(C455,'REGION CLASSIFICATION'!$A$2:$B$67,2,FALSE)</f>
        <v>INDIA</v>
      </c>
    </row>
    <row r="456" spans="1:10" ht="15" x14ac:dyDescent="0.35">
      <c r="A456" s="13">
        <v>42333</v>
      </c>
      <c r="B456" s="2" t="s">
        <v>15</v>
      </c>
      <c r="C456" s="2" t="s">
        <v>33</v>
      </c>
      <c r="D456" s="16">
        <v>1150</v>
      </c>
      <c r="E456" s="2" t="s">
        <v>9</v>
      </c>
      <c r="F456" s="2" t="s">
        <v>34</v>
      </c>
      <c r="G456" s="16">
        <v>3448173</v>
      </c>
      <c r="H456" s="32">
        <f>IF(F456="USD",VLOOKUP(A456,'FOREX CONV'!$A$2:$F$871,2,FALSE),IF(F456="GBP",VLOOKUP(A456,'FOREX CONV'!$A$2:$F$871,3,FALSE),IF(F456="EUR",VLOOKUP(A456,'FOREX CONV'!$A$2:$F$871,4,FALSE),IF(F456="YEN",VLOOKUP(A456,'FOREX CONV'!$A$2:$F$871,5,FALSE),1))))</f>
        <v>1</v>
      </c>
      <c r="I456" s="19">
        <f t="shared" si="7"/>
        <v>3448173</v>
      </c>
      <c r="J456" t="str">
        <f>VLOOKUP(C456,'REGION CLASSIFICATION'!$A$2:$B$67,2,FALSE)</f>
        <v>INDIA</v>
      </c>
    </row>
    <row r="457" spans="1:10" ht="15" x14ac:dyDescent="0.35">
      <c r="A457" s="13">
        <v>42342</v>
      </c>
      <c r="B457" s="2" t="s">
        <v>25</v>
      </c>
      <c r="C457" s="2" t="s">
        <v>29</v>
      </c>
      <c r="D457" s="16">
        <v>1169</v>
      </c>
      <c r="E457" s="2" t="s">
        <v>9</v>
      </c>
      <c r="F457" s="2" t="s">
        <v>10</v>
      </c>
      <c r="G457" s="16">
        <v>105210</v>
      </c>
      <c r="H457" s="32">
        <f>IF(F457="USD",VLOOKUP(A457,'FOREX CONV'!$A$2:$F$871,2,FALSE),IF(F457="GBP",VLOOKUP(A457,'FOREX CONV'!$A$2:$F$871,3,FALSE),IF(F457="EUR",VLOOKUP(A457,'FOREX CONV'!$A$2:$F$871,4,FALSE),IF(F457="YEN",VLOOKUP(A457,'FOREX CONV'!$A$2:$F$871,5,FALSE),1))))</f>
        <v>62.566499999999998</v>
      </c>
      <c r="I457" s="19">
        <f t="shared" si="7"/>
        <v>6582621.4649999999</v>
      </c>
      <c r="J457" t="str">
        <f>VLOOKUP(C457,'REGION CLASSIFICATION'!$A$2:$B$67,2,FALSE)</f>
        <v>EU</v>
      </c>
    </row>
    <row r="458" spans="1:10" ht="15" x14ac:dyDescent="0.35">
      <c r="A458" s="13">
        <v>42178</v>
      </c>
      <c r="B458" s="2" t="s">
        <v>15</v>
      </c>
      <c r="C458" s="11" t="s">
        <v>52</v>
      </c>
      <c r="D458" s="22">
        <v>1200</v>
      </c>
      <c r="E458" s="11" t="s">
        <v>9</v>
      </c>
      <c r="F458" s="11" t="s">
        <v>10</v>
      </c>
      <c r="G458" s="22">
        <v>51300</v>
      </c>
      <c r="H458" s="32">
        <f>IF(F458="USD",VLOOKUP(A458,'FOREX CONV'!$A$2:$F$871,2,FALSE),IF(F458="GBP",VLOOKUP(A458,'FOREX CONV'!$A$2:$F$871,3,FALSE),IF(F458="EUR",VLOOKUP(A458,'FOREX CONV'!$A$2:$F$871,4,FALSE),IF(F458="YEN",VLOOKUP(A458,'FOREX CONV'!$A$2:$F$871,5,FALSE),1))))</f>
        <v>63.640599999999999</v>
      </c>
      <c r="I458" s="19">
        <f t="shared" si="7"/>
        <v>3264762.78</v>
      </c>
      <c r="J458" t="str">
        <f>VLOOKUP(C458,'REGION CLASSIFICATION'!$A$2:$B$67,2,FALSE)</f>
        <v>MENA</v>
      </c>
    </row>
    <row r="459" spans="1:10" ht="15" x14ac:dyDescent="0.35">
      <c r="A459" s="13">
        <v>42250</v>
      </c>
      <c r="B459" s="2" t="s">
        <v>15</v>
      </c>
      <c r="C459" s="2" t="s">
        <v>53</v>
      </c>
      <c r="D459" s="16">
        <v>1200</v>
      </c>
      <c r="E459" s="2" t="s">
        <v>9</v>
      </c>
      <c r="F459" s="2" t="s">
        <v>10</v>
      </c>
      <c r="G459" s="16">
        <v>57600</v>
      </c>
      <c r="H459" s="32">
        <f>IF(F459="USD",VLOOKUP(A459,'FOREX CONV'!$A$2:$F$871,2,FALSE),IF(F459="GBP",VLOOKUP(A459,'FOREX CONV'!$A$2:$F$871,3,FALSE),IF(F459="EUR",VLOOKUP(A459,'FOREX CONV'!$A$2:$F$871,4,FALSE),IF(F459="YEN",VLOOKUP(A459,'FOREX CONV'!$A$2:$F$871,5,FALSE),1))))</f>
        <v>62.616</v>
      </c>
      <c r="I459" s="19">
        <f t="shared" si="7"/>
        <v>3606681.6000000001</v>
      </c>
      <c r="J459" t="str">
        <f>VLOOKUP(C459,'REGION CLASSIFICATION'!$A$2:$B$67,2,FALSE)</f>
        <v>EU</v>
      </c>
    </row>
    <row r="460" spans="1:10" ht="15" x14ac:dyDescent="0.35">
      <c r="A460" s="13">
        <v>42296</v>
      </c>
      <c r="B460" s="2" t="s">
        <v>25</v>
      </c>
      <c r="C460" s="2" t="s">
        <v>29</v>
      </c>
      <c r="D460" s="16">
        <v>1200</v>
      </c>
      <c r="E460" s="2" t="s">
        <v>9</v>
      </c>
      <c r="F460" s="2" t="s">
        <v>10</v>
      </c>
      <c r="G460" s="16">
        <v>132000</v>
      </c>
      <c r="H460" s="32">
        <f>IF(F460="USD",VLOOKUP(A460,'FOREX CONV'!$A$2:$F$871,2,FALSE),IF(F460="GBP",VLOOKUP(A460,'FOREX CONV'!$A$2:$F$871,3,FALSE),IF(F460="EUR",VLOOKUP(A460,'FOREX CONV'!$A$2:$F$871,4,FALSE),IF(F460="YEN",VLOOKUP(A460,'FOREX CONV'!$A$2:$F$871,5,FALSE),1))))</f>
        <v>64.817800000000005</v>
      </c>
      <c r="I460" s="19">
        <f t="shared" si="7"/>
        <v>8555949.6000000015</v>
      </c>
      <c r="J460" t="str">
        <f>VLOOKUP(C460,'REGION CLASSIFICATION'!$A$2:$B$67,2,FALSE)</f>
        <v>EU</v>
      </c>
    </row>
    <row r="461" spans="1:10" ht="15" x14ac:dyDescent="0.35">
      <c r="A461" s="13">
        <v>42361</v>
      </c>
      <c r="B461" s="2" t="s">
        <v>15</v>
      </c>
      <c r="C461" s="2" t="s">
        <v>52</v>
      </c>
      <c r="D461" s="16">
        <v>1200</v>
      </c>
      <c r="E461" s="2" t="s">
        <v>9</v>
      </c>
      <c r="F461" s="2" t="s">
        <v>10</v>
      </c>
      <c r="G461" s="16">
        <v>51300</v>
      </c>
      <c r="H461" s="32">
        <f>IF(F461="USD",VLOOKUP(A461,'FOREX CONV'!$A$2:$F$871,2,FALSE),IF(F461="GBP",VLOOKUP(A461,'FOREX CONV'!$A$2:$F$871,3,FALSE),IF(F461="EUR",VLOOKUP(A461,'FOREX CONV'!$A$2:$F$871,4,FALSE),IF(F461="YEN",VLOOKUP(A461,'FOREX CONV'!$A$2:$F$871,5,FALSE),1))))</f>
        <v>66.201999999999998</v>
      </c>
      <c r="I461" s="19">
        <f t="shared" si="7"/>
        <v>3396162.6</v>
      </c>
      <c r="J461" t="str">
        <f>VLOOKUP(C461,'REGION CLASSIFICATION'!$A$2:$B$67,2,FALSE)</f>
        <v>MENA</v>
      </c>
    </row>
    <row r="462" spans="1:10" ht="15" x14ac:dyDescent="0.35">
      <c r="A462" s="13">
        <v>42460</v>
      </c>
      <c r="B462" s="2" t="s">
        <v>25</v>
      </c>
      <c r="C462" s="2" t="s">
        <v>32</v>
      </c>
      <c r="D462" s="16">
        <v>1200</v>
      </c>
      <c r="E462" s="2" t="s">
        <v>9</v>
      </c>
      <c r="F462" s="2" t="s">
        <v>10</v>
      </c>
      <c r="G462" s="16">
        <v>108000</v>
      </c>
      <c r="H462" s="32">
        <f>IF(F462="USD",VLOOKUP(A462,'FOREX CONV'!$A$2:$F$871,2,FALSE),IF(F462="GBP",VLOOKUP(A462,'FOREX CONV'!$A$2:$F$871,3,FALSE),IF(F462="EUR",VLOOKUP(A462,'FOREX CONV'!$A$2:$F$871,4,FALSE),IF(F462="YEN",VLOOKUP(A462,'FOREX CONV'!$A$2:$F$871,5,FALSE),1))))</f>
        <v>66.332899999999995</v>
      </c>
      <c r="I462" s="19">
        <f t="shared" si="7"/>
        <v>7163953.1999999993</v>
      </c>
      <c r="J462" t="str">
        <f>VLOOKUP(C462,'REGION CLASSIFICATION'!$A$2:$B$67,2,FALSE)</f>
        <v>EU</v>
      </c>
    </row>
    <row r="463" spans="1:10" ht="15" x14ac:dyDescent="0.35">
      <c r="A463" s="13">
        <v>42338</v>
      </c>
      <c r="B463" s="2" t="s">
        <v>15</v>
      </c>
      <c r="C463" s="2" t="s">
        <v>17</v>
      </c>
      <c r="D463" s="16">
        <v>1240</v>
      </c>
      <c r="E463" s="2" t="s">
        <v>9</v>
      </c>
      <c r="F463" s="2" t="s">
        <v>10</v>
      </c>
      <c r="G463" s="16">
        <v>55800</v>
      </c>
      <c r="H463" s="32">
        <f>IF(F463="USD",VLOOKUP(A463,'FOREX CONV'!$A$2:$F$871,2,FALSE),IF(F463="GBP",VLOOKUP(A463,'FOREX CONV'!$A$2:$F$871,3,FALSE),IF(F463="EUR",VLOOKUP(A463,'FOREX CONV'!$A$2:$F$871,4,FALSE),IF(F463="YEN",VLOOKUP(A463,'FOREX CONV'!$A$2:$F$871,5,FALSE),1))))</f>
        <v>66.814800000000005</v>
      </c>
      <c r="I463" s="19">
        <f t="shared" si="7"/>
        <v>3728265.8400000003</v>
      </c>
      <c r="J463" t="str">
        <f>VLOOKUP(C463,'REGION CLASSIFICATION'!$A$2:$B$67,2,FALSE)</f>
        <v>LATAM</v>
      </c>
    </row>
    <row r="464" spans="1:10" ht="15" x14ac:dyDescent="0.35">
      <c r="A464" s="13">
        <v>42180</v>
      </c>
      <c r="B464" s="2" t="s">
        <v>15</v>
      </c>
      <c r="C464" s="11" t="s">
        <v>21</v>
      </c>
      <c r="D464" s="22">
        <v>1300</v>
      </c>
      <c r="E464" s="11" t="s">
        <v>9</v>
      </c>
      <c r="F464" s="11" t="s">
        <v>10</v>
      </c>
      <c r="G464" s="22">
        <v>65000</v>
      </c>
      <c r="H464" s="32">
        <f>IF(F464="USD",VLOOKUP(A464,'FOREX CONV'!$A$2:$F$871,2,FALSE),IF(F464="GBP",VLOOKUP(A464,'FOREX CONV'!$A$2:$F$871,3,FALSE),IF(F464="EUR",VLOOKUP(A464,'FOREX CONV'!$A$2:$F$871,4,FALSE),IF(F464="YEN",VLOOKUP(A464,'FOREX CONV'!$A$2:$F$871,5,FALSE),1))))</f>
        <v>63.612099999999998</v>
      </c>
      <c r="I464" s="19">
        <f t="shared" si="7"/>
        <v>4134786.5</v>
      </c>
      <c r="J464" t="str">
        <f>VLOOKUP(C464,'REGION CLASSIFICATION'!$A$2:$B$67,2,FALSE)</f>
        <v>EU</v>
      </c>
    </row>
    <row r="465" spans="1:10" ht="15" x14ac:dyDescent="0.35">
      <c r="A465" s="13">
        <v>42244</v>
      </c>
      <c r="B465" s="2" t="s">
        <v>15</v>
      </c>
      <c r="C465" s="2" t="s">
        <v>33</v>
      </c>
      <c r="D465" s="16">
        <v>1300</v>
      </c>
      <c r="E465" s="2" t="s">
        <v>9</v>
      </c>
      <c r="F465" s="2" t="s">
        <v>34</v>
      </c>
      <c r="G465" s="16">
        <v>4229111</v>
      </c>
      <c r="H465" s="32">
        <f>IF(F465="USD",VLOOKUP(A465,'FOREX CONV'!$A$2:$F$871,2,FALSE),IF(F465="GBP",VLOOKUP(A465,'FOREX CONV'!$A$2:$F$871,3,FALSE),IF(F465="EUR",VLOOKUP(A465,'FOREX CONV'!$A$2:$F$871,4,FALSE),IF(F465="YEN",VLOOKUP(A465,'FOREX CONV'!$A$2:$F$871,5,FALSE),1))))</f>
        <v>1</v>
      </c>
      <c r="I465" s="19">
        <f t="shared" si="7"/>
        <v>4229111</v>
      </c>
      <c r="J465" t="str">
        <f>VLOOKUP(C465,'REGION CLASSIFICATION'!$A$2:$B$67,2,FALSE)</f>
        <v>INDIA</v>
      </c>
    </row>
    <row r="466" spans="1:10" ht="15" x14ac:dyDescent="0.35">
      <c r="A466" s="13">
        <v>42355</v>
      </c>
      <c r="B466" s="2" t="s">
        <v>25</v>
      </c>
      <c r="C466" s="2" t="s">
        <v>29</v>
      </c>
      <c r="D466" s="16">
        <v>1331</v>
      </c>
      <c r="E466" s="2" t="s">
        <v>9</v>
      </c>
      <c r="F466" s="2" t="s">
        <v>10</v>
      </c>
      <c r="G466" s="16">
        <v>119790</v>
      </c>
      <c r="H466" s="32">
        <f>IF(F466="USD",VLOOKUP(A466,'FOREX CONV'!$A$2:$F$871,2,FALSE),IF(F466="GBP",VLOOKUP(A466,'FOREX CONV'!$A$2:$F$871,3,FALSE),IF(F466="EUR",VLOOKUP(A466,'FOREX CONV'!$A$2:$F$871,4,FALSE),IF(F466="YEN",VLOOKUP(A466,'FOREX CONV'!$A$2:$F$871,5,FALSE),1))))</f>
        <v>66.648799999999994</v>
      </c>
      <c r="I466" s="19">
        <f t="shared" si="7"/>
        <v>7983859.7519999994</v>
      </c>
      <c r="J466" t="str">
        <f>VLOOKUP(C466,'REGION CLASSIFICATION'!$A$2:$B$67,2,FALSE)</f>
        <v>EU</v>
      </c>
    </row>
    <row r="467" spans="1:10" ht="15" x14ac:dyDescent="0.35">
      <c r="A467" s="13">
        <v>42185</v>
      </c>
      <c r="B467" s="2" t="s">
        <v>15</v>
      </c>
      <c r="C467" s="11" t="s">
        <v>33</v>
      </c>
      <c r="D467" s="22">
        <v>1350</v>
      </c>
      <c r="E467" s="11" t="s">
        <v>9</v>
      </c>
      <c r="F467" s="11" t="s">
        <v>34</v>
      </c>
      <c r="G467" s="22">
        <v>3799836</v>
      </c>
      <c r="H467" s="32">
        <f>IF(F467="USD",VLOOKUP(A467,'FOREX CONV'!$A$2:$F$871,2,FALSE),IF(F467="GBP",VLOOKUP(A467,'FOREX CONV'!$A$2:$F$871,3,FALSE),IF(F467="EUR",VLOOKUP(A467,'FOREX CONV'!$A$2:$F$871,4,FALSE),IF(F467="YEN",VLOOKUP(A467,'FOREX CONV'!$A$2:$F$871,5,FALSE),1))))</f>
        <v>1</v>
      </c>
      <c r="I467" s="19">
        <f t="shared" si="7"/>
        <v>3799836</v>
      </c>
      <c r="J467" t="str">
        <f>VLOOKUP(C467,'REGION CLASSIFICATION'!$A$2:$B$67,2,FALSE)</f>
        <v>INDIA</v>
      </c>
    </row>
    <row r="468" spans="1:10" ht="15" x14ac:dyDescent="0.35">
      <c r="A468" s="13">
        <v>42247</v>
      </c>
      <c r="B468" s="2" t="s">
        <v>15</v>
      </c>
      <c r="C468" s="2" t="s">
        <v>33</v>
      </c>
      <c r="D468" s="16">
        <v>1350</v>
      </c>
      <c r="E468" s="2" t="s">
        <v>9</v>
      </c>
      <c r="F468" s="2" t="s">
        <v>34</v>
      </c>
      <c r="G468" s="16">
        <v>3879627</v>
      </c>
      <c r="H468" s="32">
        <f>IF(F468="USD",VLOOKUP(A468,'FOREX CONV'!$A$2:$F$871,2,FALSE),IF(F468="GBP",VLOOKUP(A468,'FOREX CONV'!$A$2:$F$871,3,FALSE),IF(F468="EUR",VLOOKUP(A468,'FOREX CONV'!$A$2:$F$871,4,FALSE),IF(F468="YEN",VLOOKUP(A468,'FOREX CONV'!$A$2:$F$871,5,FALSE),1))))</f>
        <v>1</v>
      </c>
      <c r="I468" s="19">
        <f t="shared" si="7"/>
        <v>3879627</v>
      </c>
      <c r="J468" t="str">
        <f>VLOOKUP(C468,'REGION CLASSIFICATION'!$A$2:$B$67,2,FALSE)</f>
        <v>INDIA</v>
      </c>
    </row>
    <row r="469" spans="1:10" ht="15" x14ac:dyDescent="0.35">
      <c r="A469" s="13">
        <v>42347</v>
      </c>
      <c r="B469" s="2" t="s">
        <v>15</v>
      </c>
      <c r="C469" s="2" t="s">
        <v>33</v>
      </c>
      <c r="D469" s="16">
        <v>1350</v>
      </c>
      <c r="E469" s="2" t="s">
        <v>9</v>
      </c>
      <c r="F469" s="2" t="s">
        <v>34</v>
      </c>
      <c r="G469" s="16">
        <v>4047856</v>
      </c>
      <c r="H469" s="32">
        <f>IF(F469="USD",VLOOKUP(A469,'FOREX CONV'!$A$2:$F$871,2,FALSE),IF(F469="GBP",VLOOKUP(A469,'FOREX CONV'!$A$2:$F$871,3,FALSE),IF(F469="EUR",VLOOKUP(A469,'FOREX CONV'!$A$2:$F$871,4,FALSE),IF(F469="YEN",VLOOKUP(A469,'FOREX CONV'!$A$2:$F$871,5,FALSE),1))))</f>
        <v>1</v>
      </c>
      <c r="I469" s="19">
        <f t="shared" si="7"/>
        <v>4047856</v>
      </c>
      <c r="J469" t="str">
        <f>VLOOKUP(C469,'REGION CLASSIFICATION'!$A$2:$B$67,2,FALSE)</f>
        <v>INDIA</v>
      </c>
    </row>
    <row r="470" spans="1:10" ht="15" x14ac:dyDescent="0.35">
      <c r="A470" s="13">
        <v>42440</v>
      </c>
      <c r="B470" s="2" t="s">
        <v>15</v>
      </c>
      <c r="C470" s="2" t="s">
        <v>33</v>
      </c>
      <c r="D470" s="16">
        <v>1350</v>
      </c>
      <c r="E470" s="2" t="s">
        <v>9</v>
      </c>
      <c r="F470" s="2" t="s">
        <v>34</v>
      </c>
      <c r="G470" s="16">
        <v>4544859</v>
      </c>
      <c r="H470" s="32">
        <f>IF(F470="USD",VLOOKUP(A470,'FOREX CONV'!$A$2:$F$871,2,FALSE),IF(F470="GBP",VLOOKUP(A470,'FOREX CONV'!$A$2:$F$871,3,FALSE),IF(F470="EUR",VLOOKUP(A470,'FOREX CONV'!$A$2:$F$871,4,FALSE),IF(F470="YEN",VLOOKUP(A470,'FOREX CONV'!$A$2:$F$871,5,FALSE),1))))</f>
        <v>1</v>
      </c>
      <c r="I470" s="19">
        <f t="shared" si="7"/>
        <v>4544859</v>
      </c>
      <c r="J470" t="str">
        <f>VLOOKUP(C470,'REGION CLASSIFICATION'!$A$2:$B$67,2,FALSE)</f>
        <v>INDIA</v>
      </c>
    </row>
    <row r="471" spans="1:10" ht="15" x14ac:dyDescent="0.35">
      <c r="A471" s="13">
        <v>42363</v>
      </c>
      <c r="B471" s="2" t="s">
        <v>15</v>
      </c>
      <c r="C471" s="2" t="s">
        <v>33</v>
      </c>
      <c r="D471" s="16">
        <v>1350</v>
      </c>
      <c r="E471" s="2" t="s">
        <v>9</v>
      </c>
      <c r="F471" s="2" t="s">
        <v>34</v>
      </c>
      <c r="G471" s="16">
        <v>3581302</v>
      </c>
      <c r="H471" s="32">
        <f>IF(F471="USD",VLOOKUP(A471,'FOREX CONV'!$A$2:$F$871,2,FALSE),IF(F471="GBP",VLOOKUP(A471,'FOREX CONV'!$A$2:$F$871,3,FALSE),IF(F471="EUR",VLOOKUP(A471,'FOREX CONV'!$A$2:$F$871,4,FALSE),IF(F471="YEN",VLOOKUP(A471,'FOREX CONV'!$A$2:$F$871,5,FALSE),1))))</f>
        <v>1</v>
      </c>
      <c r="I471" s="19">
        <f t="shared" si="7"/>
        <v>3581302</v>
      </c>
      <c r="J471" t="str">
        <f>VLOOKUP(C471,'REGION CLASSIFICATION'!$A$2:$B$67,2,FALSE)</f>
        <v>INDIA</v>
      </c>
    </row>
    <row r="472" spans="1:10" ht="15" x14ac:dyDescent="0.35">
      <c r="A472" s="13">
        <v>42399</v>
      </c>
      <c r="B472" s="2" t="s">
        <v>25</v>
      </c>
      <c r="C472" s="2" t="s">
        <v>43</v>
      </c>
      <c r="D472" s="23">
        <v>1434</v>
      </c>
      <c r="E472" s="2" t="s">
        <v>9</v>
      </c>
      <c r="F472" s="2" t="s">
        <v>10</v>
      </c>
      <c r="G472" s="23">
        <v>129060</v>
      </c>
      <c r="H472" s="32">
        <f>IF(F472="USD",VLOOKUP(A472,'FOREX CONV'!$A$2:$F$871,2,FALSE),IF(F472="GBP",VLOOKUP(A472,'FOREX CONV'!$A$2:$F$871,3,FALSE),IF(F472="EUR",VLOOKUP(A472,'FOREX CONV'!$A$2:$F$871,4,FALSE),IF(F472="YEN",VLOOKUP(A472,'FOREX CONV'!$A$2:$F$871,5,FALSE),1))))</f>
        <v>67.672799999999995</v>
      </c>
      <c r="I472" s="19">
        <f t="shared" si="7"/>
        <v>8733851.568</v>
      </c>
      <c r="J472" t="str">
        <f>VLOOKUP(C472,'REGION CLASSIFICATION'!$A$2:$B$67,2,FALSE)</f>
        <v>EU</v>
      </c>
    </row>
    <row r="473" spans="1:10" ht="15" x14ac:dyDescent="0.35">
      <c r="A473" s="13">
        <v>42271</v>
      </c>
      <c r="B473" s="2" t="s">
        <v>7</v>
      </c>
      <c r="C473" s="2" t="s">
        <v>33</v>
      </c>
      <c r="D473" s="16">
        <v>1450</v>
      </c>
      <c r="E473" s="2" t="s">
        <v>9</v>
      </c>
      <c r="F473" s="2" t="s">
        <v>34</v>
      </c>
      <c r="G473" s="16">
        <v>3564020</v>
      </c>
      <c r="H473" s="32">
        <f>IF(F473="USD",VLOOKUP(A473,'FOREX CONV'!$A$2:$F$871,2,FALSE),IF(F473="GBP",VLOOKUP(A473,'FOREX CONV'!$A$2:$F$871,3,FALSE),IF(F473="EUR",VLOOKUP(A473,'FOREX CONV'!$A$2:$F$871,4,FALSE),IF(F473="YEN",VLOOKUP(A473,'FOREX CONV'!$A$2:$F$871,5,FALSE),1))))</f>
        <v>1</v>
      </c>
      <c r="I473" s="19">
        <f t="shared" si="7"/>
        <v>3564020</v>
      </c>
      <c r="J473" t="str">
        <f>VLOOKUP(C473,'REGION CLASSIFICATION'!$A$2:$B$67,2,FALSE)</f>
        <v>INDIA</v>
      </c>
    </row>
    <row r="474" spans="1:10" ht="15" x14ac:dyDescent="0.35">
      <c r="A474" s="13">
        <v>42447</v>
      </c>
      <c r="B474" s="2" t="s">
        <v>15</v>
      </c>
      <c r="C474" s="2" t="s">
        <v>52</v>
      </c>
      <c r="D474" s="16">
        <v>1450</v>
      </c>
      <c r="E474" s="2" t="s">
        <v>9</v>
      </c>
      <c r="F474" s="2" t="s">
        <v>10</v>
      </c>
      <c r="G474" s="16">
        <v>61987.5</v>
      </c>
      <c r="H474" s="32">
        <f>IF(F474="USD",VLOOKUP(A474,'FOREX CONV'!$A$2:$F$871,2,FALSE),IF(F474="GBP",VLOOKUP(A474,'FOREX CONV'!$A$2:$F$871,3,FALSE),IF(F474="EUR",VLOOKUP(A474,'FOREX CONV'!$A$2:$F$871,4,FALSE),IF(F474="YEN",VLOOKUP(A474,'FOREX CONV'!$A$2:$F$871,5,FALSE),1))))</f>
        <v>66.608800000000002</v>
      </c>
      <c r="I474" s="19">
        <f t="shared" si="7"/>
        <v>4128912.99</v>
      </c>
      <c r="J474" t="str">
        <f>VLOOKUP(C474,'REGION CLASSIFICATION'!$A$2:$B$67,2,FALSE)</f>
        <v>MENA</v>
      </c>
    </row>
    <row r="475" spans="1:10" ht="15" x14ac:dyDescent="0.35">
      <c r="A475" s="13">
        <v>42118</v>
      </c>
      <c r="B475" s="2" t="s">
        <v>15</v>
      </c>
      <c r="C475" s="2" t="s">
        <v>33</v>
      </c>
      <c r="D475" s="16">
        <v>1500</v>
      </c>
      <c r="E475" s="2" t="s">
        <v>9</v>
      </c>
      <c r="F475" s="2" t="s">
        <v>34</v>
      </c>
      <c r="G475" s="16">
        <v>3897323</v>
      </c>
      <c r="H475" s="32">
        <f>IF(F475="USD",VLOOKUP(A475,'FOREX CONV'!$A$2:$F$871,2,FALSE),IF(F475="GBP",VLOOKUP(A475,'FOREX CONV'!$A$2:$F$871,3,FALSE),IF(F475="EUR",VLOOKUP(A475,'FOREX CONV'!$A$2:$F$871,4,FALSE),IF(F475="YEN",VLOOKUP(A475,'FOREX CONV'!$A$2:$F$871,5,FALSE),1))))</f>
        <v>1</v>
      </c>
      <c r="I475" s="19">
        <f t="shared" si="7"/>
        <v>3897323</v>
      </c>
      <c r="J475" t="str">
        <f>VLOOKUP(C475,'REGION CLASSIFICATION'!$A$2:$B$67,2,FALSE)</f>
        <v>INDIA</v>
      </c>
    </row>
    <row r="476" spans="1:10" ht="15" x14ac:dyDescent="0.35">
      <c r="A476" s="13">
        <v>42124</v>
      </c>
      <c r="B476" s="2" t="s">
        <v>15</v>
      </c>
      <c r="C476" s="2" t="s">
        <v>52</v>
      </c>
      <c r="D476" s="16">
        <v>1500</v>
      </c>
      <c r="E476" s="2" t="s">
        <v>9</v>
      </c>
      <c r="F476" s="2" t="s">
        <v>10</v>
      </c>
      <c r="G476" s="16">
        <v>64125</v>
      </c>
      <c r="H476" s="32">
        <f>IF(F476="USD",VLOOKUP(A476,'FOREX CONV'!$A$2:$F$871,2,FALSE),IF(F476="GBP",VLOOKUP(A476,'FOREX CONV'!$A$2:$F$871,3,FALSE),IF(F476="EUR",VLOOKUP(A476,'FOREX CONV'!$A$2:$F$871,4,FALSE),IF(F476="YEN",VLOOKUP(A476,'FOREX CONV'!$A$2:$F$871,5,FALSE),1))))</f>
        <v>63.578000000000003</v>
      </c>
      <c r="I476" s="19">
        <f t="shared" si="7"/>
        <v>4076939.25</v>
      </c>
      <c r="J476" t="str">
        <f>VLOOKUP(C476,'REGION CLASSIFICATION'!$A$2:$B$67,2,FALSE)</f>
        <v>MENA</v>
      </c>
    </row>
    <row r="477" spans="1:10" ht="15" x14ac:dyDescent="0.35">
      <c r="A477" s="13">
        <v>42153</v>
      </c>
      <c r="B477" s="2" t="s">
        <v>15</v>
      </c>
      <c r="C477" s="2" t="s">
        <v>33</v>
      </c>
      <c r="D477" s="16">
        <v>1500</v>
      </c>
      <c r="E477" s="2" t="s">
        <v>9</v>
      </c>
      <c r="F477" s="2" t="s">
        <v>34</v>
      </c>
      <c r="G477" s="16">
        <v>4289702</v>
      </c>
      <c r="H477" s="32">
        <f>IF(F477="USD",VLOOKUP(A477,'FOREX CONV'!$A$2:$F$871,2,FALSE),IF(F477="GBP",VLOOKUP(A477,'FOREX CONV'!$A$2:$F$871,3,FALSE),IF(F477="EUR",VLOOKUP(A477,'FOREX CONV'!$A$2:$F$871,4,FALSE),IF(F477="YEN",VLOOKUP(A477,'FOREX CONV'!$A$2:$F$871,5,FALSE),1))))</f>
        <v>1</v>
      </c>
      <c r="I477" s="19">
        <f t="shared" si="7"/>
        <v>4289702</v>
      </c>
      <c r="J477" t="str">
        <f>VLOOKUP(C477,'REGION CLASSIFICATION'!$A$2:$B$67,2,FALSE)</f>
        <v>INDIA</v>
      </c>
    </row>
    <row r="478" spans="1:10" ht="15" x14ac:dyDescent="0.35">
      <c r="A478" s="13">
        <v>42155</v>
      </c>
      <c r="B478" s="2" t="s">
        <v>25</v>
      </c>
      <c r="C478" s="2" t="s">
        <v>32</v>
      </c>
      <c r="D478" s="16">
        <v>1500</v>
      </c>
      <c r="E478" s="2" t="s">
        <v>9</v>
      </c>
      <c r="F478" s="2" t="s">
        <v>10</v>
      </c>
      <c r="G478" s="16">
        <v>135000</v>
      </c>
      <c r="H478" s="32">
        <f>IF(F478="USD",VLOOKUP(A478,'FOREX CONV'!$A$2:$F$871,2,FALSE),IF(F478="GBP",VLOOKUP(A478,'FOREX CONV'!$A$2:$F$871,3,FALSE),IF(F478="EUR",VLOOKUP(A478,'FOREX CONV'!$A$2:$F$871,4,FALSE),IF(F478="YEN",VLOOKUP(A478,'FOREX CONV'!$A$2:$F$871,5,FALSE),1))))</f>
        <v>63.761499999999998</v>
      </c>
      <c r="I478" s="19">
        <f t="shared" si="7"/>
        <v>8607802.5</v>
      </c>
      <c r="J478" t="str">
        <f>VLOOKUP(C478,'REGION CLASSIFICATION'!$A$2:$B$67,2,FALSE)</f>
        <v>EU</v>
      </c>
    </row>
    <row r="479" spans="1:10" ht="15" x14ac:dyDescent="0.35">
      <c r="A479" s="13">
        <v>42185</v>
      </c>
      <c r="B479" s="2" t="s">
        <v>25</v>
      </c>
      <c r="C479" s="11" t="s">
        <v>43</v>
      </c>
      <c r="D479" s="22">
        <v>1500</v>
      </c>
      <c r="E479" s="11" t="s">
        <v>9</v>
      </c>
      <c r="F479" s="11" t="s">
        <v>10</v>
      </c>
      <c r="G479" s="22">
        <v>135000</v>
      </c>
      <c r="H479" s="32">
        <f>IF(F479="USD",VLOOKUP(A479,'FOREX CONV'!$A$2:$F$871,2,FALSE),IF(F479="GBP",VLOOKUP(A479,'FOREX CONV'!$A$2:$F$871,3,FALSE),IF(F479="EUR",VLOOKUP(A479,'FOREX CONV'!$A$2:$F$871,4,FALSE),IF(F479="YEN",VLOOKUP(A479,'FOREX CONV'!$A$2:$F$871,5,FALSE),1))))</f>
        <v>63.754899999999999</v>
      </c>
      <c r="I479" s="19">
        <f t="shared" si="7"/>
        <v>8606911.5</v>
      </c>
      <c r="J479" t="str">
        <f>VLOOKUP(C479,'REGION CLASSIFICATION'!$A$2:$B$67,2,FALSE)</f>
        <v>EU</v>
      </c>
    </row>
    <row r="480" spans="1:10" ht="15" x14ac:dyDescent="0.35">
      <c r="A480" s="13">
        <v>42214</v>
      </c>
      <c r="B480" s="2" t="s">
        <v>7</v>
      </c>
      <c r="C480" s="2" t="s">
        <v>23</v>
      </c>
      <c r="D480" s="16">
        <v>1500</v>
      </c>
      <c r="E480" s="2" t="s">
        <v>9</v>
      </c>
      <c r="F480" s="2" t="s">
        <v>10</v>
      </c>
      <c r="G480" s="16">
        <v>49500</v>
      </c>
      <c r="H480" s="32">
        <f>IF(F480="USD",VLOOKUP(A480,'FOREX CONV'!$A$2:$F$871,2,FALSE),IF(F480="GBP",VLOOKUP(A480,'FOREX CONV'!$A$2:$F$871,3,FALSE),IF(F480="EUR",VLOOKUP(A480,'FOREX CONV'!$A$2:$F$871,4,FALSE),IF(F480="YEN",VLOOKUP(A480,'FOREX CONV'!$A$2:$F$871,5,FALSE),1))))</f>
        <v>63.894300000000001</v>
      </c>
      <c r="I480" s="19">
        <f t="shared" si="7"/>
        <v>3162767.85</v>
      </c>
      <c r="J480" t="str">
        <f>VLOOKUP(C480,'REGION CLASSIFICATION'!$A$2:$B$67,2,FALSE)</f>
        <v>MENA</v>
      </c>
    </row>
    <row r="481" spans="1:10" ht="15" x14ac:dyDescent="0.35">
      <c r="A481" s="13">
        <v>42216</v>
      </c>
      <c r="B481" s="2" t="s">
        <v>13</v>
      </c>
      <c r="C481" s="2" t="s">
        <v>65</v>
      </c>
      <c r="D481" s="16">
        <v>1500</v>
      </c>
      <c r="E481" s="2" t="s">
        <v>9</v>
      </c>
      <c r="F481" s="2" t="s">
        <v>10</v>
      </c>
      <c r="G481" s="16">
        <v>255000</v>
      </c>
      <c r="H481" s="32">
        <f>IF(F481="USD",VLOOKUP(A481,'FOREX CONV'!$A$2:$F$871,2,FALSE),IF(F481="GBP",VLOOKUP(A481,'FOREX CONV'!$A$2:$F$871,3,FALSE),IF(F481="EUR",VLOOKUP(A481,'FOREX CONV'!$A$2:$F$871,4,FALSE),IF(F481="YEN",VLOOKUP(A481,'FOREX CONV'!$A$2:$F$871,5,FALSE),1))))</f>
        <v>64.005399999999995</v>
      </c>
      <c r="I481" s="19">
        <f t="shared" si="7"/>
        <v>16321376.999999998</v>
      </c>
      <c r="J481" t="str">
        <f>VLOOKUP(C481,'REGION CLASSIFICATION'!$A$2:$B$67,2,FALSE)</f>
        <v>NORTH AMERICA</v>
      </c>
    </row>
    <row r="482" spans="1:10" ht="15" x14ac:dyDescent="0.35">
      <c r="A482" s="13">
        <v>42247</v>
      </c>
      <c r="B482" s="2" t="s">
        <v>13</v>
      </c>
      <c r="C482" s="2" t="s">
        <v>55</v>
      </c>
      <c r="D482" s="16">
        <v>1500</v>
      </c>
      <c r="E482" s="2" t="s">
        <v>9</v>
      </c>
      <c r="F482" s="2" t="s">
        <v>10</v>
      </c>
      <c r="G482" s="16">
        <v>210000</v>
      </c>
      <c r="H482" s="32">
        <f>IF(F482="USD",VLOOKUP(A482,'FOREX CONV'!$A$2:$F$871,2,FALSE),IF(F482="GBP",VLOOKUP(A482,'FOREX CONV'!$A$2:$F$871,3,FALSE),IF(F482="EUR",VLOOKUP(A482,'FOREX CONV'!$A$2:$F$871,4,FALSE),IF(F482="YEN",VLOOKUP(A482,'FOREX CONV'!$A$2:$F$871,5,FALSE),1))))</f>
        <v>66.306200000000004</v>
      </c>
      <c r="I482" s="19">
        <f t="shared" si="7"/>
        <v>13924302</v>
      </c>
      <c r="J482" t="str">
        <f>VLOOKUP(C482,'REGION CLASSIFICATION'!$A$2:$B$67,2,FALSE)</f>
        <v>EU</v>
      </c>
    </row>
    <row r="483" spans="1:10" ht="15" x14ac:dyDescent="0.35">
      <c r="A483" s="13">
        <v>42276</v>
      </c>
      <c r="B483" s="2" t="s">
        <v>7</v>
      </c>
      <c r="C483" s="2" t="s">
        <v>23</v>
      </c>
      <c r="D483" s="16">
        <v>1500</v>
      </c>
      <c r="E483" s="2" t="s">
        <v>9</v>
      </c>
      <c r="F483" s="2" t="s">
        <v>10</v>
      </c>
      <c r="G483" s="16">
        <v>49500</v>
      </c>
      <c r="H483" s="32">
        <f>IF(F483="USD",VLOOKUP(A483,'FOREX CONV'!$A$2:$F$871,2,FALSE),IF(F483="GBP",VLOOKUP(A483,'FOREX CONV'!$A$2:$F$871,3,FALSE),IF(F483="EUR",VLOOKUP(A483,'FOREX CONV'!$A$2:$F$871,4,FALSE),IF(F483="YEN",VLOOKUP(A483,'FOREX CONV'!$A$2:$F$871,5,FALSE),1))))</f>
        <v>66.184299999999993</v>
      </c>
      <c r="I483" s="19">
        <f t="shared" si="7"/>
        <v>3276122.8499999996</v>
      </c>
      <c r="J483" t="str">
        <f>VLOOKUP(C483,'REGION CLASSIFICATION'!$A$2:$B$67,2,FALSE)</f>
        <v>MENA</v>
      </c>
    </row>
    <row r="484" spans="1:10" ht="15" x14ac:dyDescent="0.35">
      <c r="A484" s="13">
        <v>42286</v>
      </c>
      <c r="B484" s="2" t="s">
        <v>15</v>
      </c>
      <c r="C484" s="2" t="s">
        <v>39</v>
      </c>
      <c r="D484" s="16">
        <v>1500</v>
      </c>
      <c r="E484" s="2" t="s">
        <v>9</v>
      </c>
      <c r="F484" s="2" t="s">
        <v>10</v>
      </c>
      <c r="G484" s="16">
        <v>75000</v>
      </c>
      <c r="H484" s="32">
        <f>IF(F484="USD",VLOOKUP(A484,'FOREX CONV'!$A$2:$F$871,2,FALSE),IF(F484="GBP",VLOOKUP(A484,'FOREX CONV'!$A$2:$F$871,3,FALSE),IF(F484="EUR",VLOOKUP(A484,'FOREX CONV'!$A$2:$F$871,4,FALSE),IF(F484="YEN",VLOOKUP(A484,'FOREX CONV'!$A$2:$F$871,5,FALSE),1))))</f>
        <v>66.584000000000003</v>
      </c>
      <c r="I484" s="19">
        <f t="shared" si="7"/>
        <v>4993800</v>
      </c>
      <c r="J484" t="str">
        <f>VLOOKUP(C484,'REGION CLASSIFICATION'!$A$2:$B$67,2,FALSE)</f>
        <v>APAC</v>
      </c>
    </row>
    <row r="485" spans="1:10" ht="15" x14ac:dyDescent="0.35">
      <c r="A485" s="13">
        <v>42369</v>
      </c>
      <c r="B485" s="2" t="s">
        <v>25</v>
      </c>
      <c r="C485" s="2" t="s">
        <v>37</v>
      </c>
      <c r="D485" s="16">
        <v>1500</v>
      </c>
      <c r="E485" s="2" t="s">
        <v>9</v>
      </c>
      <c r="F485" s="2" t="s">
        <v>10</v>
      </c>
      <c r="G485" s="16">
        <v>127500</v>
      </c>
      <c r="H485" s="32">
        <f>IF(F485="USD",VLOOKUP(A485,'FOREX CONV'!$A$2:$F$871,2,FALSE),IF(F485="GBP",VLOOKUP(A485,'FOREX CONV'!$A$2:$F$871,3,FALSE),IF(F485="EUR",VLOOKUP(A485,'FOREX CONV'!$A$2:$F$871,4,FALSE),IF(F485="YEN",VLOOKUP(A485,'FOREX CONV'!$A$2:$F$871,5,FALSE),1))))</f>
        <v>66.325999999999993</v>
      </c>
      <c r="I485" s="19">
        <f t="shared" si="7"/>
        <v>8456565</v>
      </c>
      <c r="J485" t="str">
        <f>VLOOKUP(C485,'REGION CLASSIFICATION'!$A$2:$B$67,2,FALSE)</f>
        <v>MENA</v>
      </c>
    </row>
    <row r="486" spans="1:10" ht="15" x14ac:dyDescent="0.35">
      <c r="A486" s="13">
        <v>42296</v>
      </c>
      <c r="B486" s="2" t="s">
        <v>15</v>
      </c>
      <c r="C486" s="2" t="s">
        <v>28</v>
      </c>
      <c r="D486" s="16">
        <v>1600</v>
      </c>
      <c r="E486" s="2" t="s">
        <v>9</v>
      </c>
      <c r="F486" s="2" t="s">
        <v>10</v>
      </c>
      <c r="G486" s="16">
        <v>75200</v>
      </c>
      <c r="H486" s="32">
        <f>IF(F486="USD",VLOOKUP(A486,'FOREX CONV'!$A$2:$F$871,2,FALSE),IF(F486="GBP",VLOOKUP(A486,'FOREX CONV'!$A$2:$F$871,3,FALSE),IF(F486="EUR",VLOOKUP(A486,'FOREX CONV'!$A$2:$F$871,4,FALSE),IF(F486="YEN",VLOOKUP(A486,'FOREX CONV'!$A$2:$F$871,5,FALSE),1))))</f>
        <v>64.817800000000005</v>
      </c>
      <c r="I486" s="19">
        <f t="shared" si="7"/>
        <v>4874298.5600000005</v>
      </c>
      <c r="J486" t="str">
        <f>VLOOKUP(C486,'REGION CLASSIFICATION'!$A$2:$B$67,2,FALSE)</f>
        <v>EU</v>
      </c>
    </row>
    <row r="487" spans="1:10" ht="15" x14ac:dyDescent="0.35">
      <c r="A487" s="13">
        <v>42166</v>
      </c>
      <c r="B487" s="2" t="s">
        <v>15</v>
      </c>
      <c r="C487" s="11" t="s">
        <v>62</v>
      </c>
      <c r="D487" s="22">
        <v>1625</v>
      </c>
      <c r="E487" s="11" t="s">
        <v>9</v>
      </c>
      <c r="F487" s="11" t="s">
        <v>10</v>
      </c>
      <c r="G487" s="22">
        <v>65000</v>
      </c>
      <c r="H487" s="32">
        <f>IF(F487="USD",VLOOKUP(A487,'FOREX CONV'!$A$2:$F$871,2,FALSE),IF(F487="GBP",VLOOKUP(A487,'FOREX CONV'!$A$2:$F$871,3,FALSE),IF(F487="EUR",VLOOKUP(A487,'FOREX CONV'!$A$2:$F$871,4,FALSE),IF(F487="YEN",VLOOKUP(A487,'FOREX CONV'!$A$2:$F$871,5,FALSE),1))))</f>
        <v>65.790999999999997</v>
      </c>
      <c r="I487" s="19">
        <f t="shared" si="7"/>
        <v>4276415</v>
      </c>
      <c r="J487" t="str">
        <f>VLOOKUP(C487,'REGION CLASSIFICATION'!$A$2:$B$67,2,FALSE)</f>
        <v>EU</v>
      </c>
    </row>
    <row r="488" spans="1:10" ht="15" x14ac:dyDescent="0.35">
      <c r="A488" s="13">
        <v>42459</v>
      </c>
      <c r="B488" s="2" t="s">
        <v>7</v>
      </c>
      <c r="C488" s="2" t="s">
        <v>62</v>
      </c>
      <c r="D488" s="16">
        <v>1625</v>
      </c>
      <c r="E488" s="2" t="s">
        <v>9</v>
      </c>
      <c r="F488" s="2" t="s">
        <v>10</v>
      </c>
      <c r="G488" s="16">
        <v>46312.5</v>
      </c>
      <c r="H488" s="32">
        <f>IF(F488="USD",VLOOKUP(A488,'FOREX CONV'!$A$2:$F$871,2,FALSE),IF(F488="GBP",VLOOKUP(A488,'FOREX CONV'!$A$2:$F$871,3,FALSE),IF(F488="EUR",VLOOKUP(A488,'FOREX CONV'!$A$2:$F$871,4,FALSE),IF(F488="YEN",VLOOKUP(A488,'FOREX CONV'!$A$2:$F$871,5,FALSE),1))))</f>
        <v>66.410499999999999</v>
      </c>
      <c r="I488" s="19">
        <f t="shared" si="7"/>
        <v>3075636.28125</v>
      </c>
      <c r="J488" t="str">
        <f>VLOOKUP(C488,'REGION CLASSIFICATION'!$A$2:$B$67,2,FALSE)</f>
        <v>EU</v>
      </c>
    </row>
    <row r="489" spans="1:10" ht="15" x14ac:dyDescent="0.35">
      <c r="A489" s="13">
        <v>42216</v>
      </c>
      <c r="B489" s="2" t="s">
        <v>25</v>
      </c>
      <c r="C489" s="2" t="s">
        <v>65</v>
      </c>
      <c r="D489" s="16">
        <v>1645</v>
      </c>
      <c r="E489" s="2" t="s">
        <v>9</v>
      </c>
      <c r="F489" s="2" t="s">
        <v>10</v>
      </c>
      <c r="G489" s="16">
        <v>185062.5</v>
      </c>
      <c r="H489" s="32">
        <f>IF(F489="USD",VLOOKUP(A489,'FOREX CONV'!$A$2:$F$871,2,FALSE),IF(F489="GBP",VLOOKUP(A489,'FOREX CONV'!$A$2:$F$871,3,FALSE),IF(F489="EUR",VLOOKUP(A489,'FOREX CONV'!$A$2:$F$871,4,FALSE),IF(F489="YEN",VLOOKUP(A489,'FOREX CONV'!$A$2:$F$871,5,FALSE),1))))</f>
        <v>64.005399999999995</v>
      </c>
      <c r="I489" s="19">
        <f t="shared" si="7"/>
        <v>11844999.337499999</v>
      </c>
      <c r="J489" t="str">
        <f>VLOOKUP(C489,'REGION CLASSIFICATION'!$A$2:$B$67,2,FALSE)</f>
        <v>NORTH AMERICA</v>
      </c>
    </row>
    <row r="490" spans="1:10" ht="15" x14ac:dyDescent="0.35">
      <c r="A490" s="13">
        <v>42247</v>
      </c>
      <c r="B490" s="2" t="s">
        <v>15</v>
      </c>
      <c r="C490" s="2" t="s">
        <v>33</v>
      </c>
      <c r="D490" s="16">
        <v>1650</v>
      </c>
      <c r="E490" s="2" t="s">
        <v>9</v>
      </c>
      <c r="F490" s="2" t="s">
        <v>34</v>
      </c>
      <c r="G490" s="16">
        <v>4755175</v>
      </c>
      <c r="H490" s="32">
        <f>IF(F490="USD",VLOOKUP(A490,'FOREX CONV'!$A$2:$F$871,2,FALSE),IF(F490="GBP",VLOOKUP(A490,'FOREX CONV'!$A$2:$F$871,3,FALSE),IF(F490="EUR",VLOOKUP(A490,'FOREX CONV'!$A$2:$F$871,4,FALSE),IF(F490="YEN",VLOOKUP(A490,'FOREX CONV'!$A$2:$F$871,5,FALSE),1))))</f>
        <v>1</v>
      </c>
      <c r="I490" s="19">
        <f t="shared" si="7"/>
        <v>4755175</v>
      </c>
      <c r="J490" t="str">
        <f>VLOOKUP(C490,'REGION CLASSIFICATION'!$A$2:$B$67,2,FALSE)</f>
        <v>INDIA</v>
      </c>
    </row>
    <row r="491" spans="1:10" ht="15" x14ac:dyDescent="0.35">
      <c r="A491" s="13">
        <v>42459</v>
      </c>
      <c r="B491" s="2" t="s">
        <v>25</v>
      </c>
      <c r="C491" s="2" t="s">
        <v>37</v>
      </c>
      <c r="D491" s="16">
        <v>1766</v>
      </c>
      <c r="E491" s="2" t="s">
        <v>9</v>
      </c>
      <c r="F491" s="2" t="s">
        <v>10</v>
      </c>
      <c r="G491" s="16">
        <v>150110</v>
      </c>
      <c r="H491" s="32">
        <f>IF(F491="USD",VLOOKUP(A491,'FOREX CONV'!$A$2:$F$871,2,FALSE),IF(F491="GBP",VLOOKUP(A491,'FOREX CONV'!$A$2:$F$871,3,FALSE),IF(F491="EUR",VLOOKUP(A491,'FOREX CONV'!$A$2:$F$871,4,FALSE),IF(F491="YEN",VLOOKUP(A491,'FOREX CONV'!$A$2:$F$871,5,FALSE),1))))</f>
        <v>66.410499999999999</v>
      </c>
      <c r="I491" s="19">
        <f t="shared" si="7"/>
        <v>9968880.1549999993</v>
      </c>
      <c r="J491" t="str">
        <f>VLOOKUP(C491,'REGION CLASSIFICATION'!$A$2:$B$67,2,FALSE)</f>
        <v>MENA</v>
      </c>
    </row>
    <row r="492" spans="1:10" ht="15" x14ac:dyDescent="0.35">
      <c r="A492" s="13">
        <v>42317</v>
      </c>
      <c r="B492" s="2" t="s">
        <v>15</v>
      </c>
      <c r="C492" s="2" t="s">
        <v>33</v>
      </c>
      <c r="D492" s="16">
        <v>1850</v>
      </c>
      <c r="E492" s="2" t="s">
        <v>9</v>
      </c>
      <c r="F492" s="2" t="s">
        <v>34</v>
      </c>
      <c r="G492" s="16">
        <v>4907710</v>
      </c>
      <c r="H492" s="32">
        <f>IF(F492="USD",VLOOKUP(A492,'FOREX CONV'!$A$2:$F$871,2,FALSE),IF(F492="GBP",VLOOKUP(A492,'FOREX CONV'!$A$2:$F$871,3,FALSE),IF(F492="EUR",VLOOKUP(A492,'FOREX CONV'!$A$2:$F$871,4,FALSE),IF(F492="YEN",VLOOKUP(A492,'FOREX CONV'!$A$2:$F$871,5,FALSE),1))))</f>
        <v>1</v>
      </c>
      <c r="I492" s="19">
        <f t="shared" si="7"/>
        <v>4907710</v>
      </c>
      <c r="J492" t="str">
        <f>VLOOKUP(C492,'REGION CLASSIFICATION'!$A$2:$B$67,2,FALSE)</f>
        <v>INDIA</v>
      </c>
    </row>
    <row r="493" spans="1:10" ht="15" x14ac:dyDescent="0.35">
      <c r="A493" s="13">
        <v>42354</v>
      </c>
      <c r="B493" s="2" t="s">
        <v>15</v>
      </c>
      <c r="C493" s="2" t="s">
        <v>33</v>
      </c>
      <c r="D493" s="16">
        <v>1850</v>
      </c>
      <c r="E493" s="2" t="s">
        <v>9</v>
      </c>
      <c r="F493" s="2" t="s">
        <v>34</v>
      </c>
      <c r="G493" s="16">
        <v>5547061</v>
      </c>
      <c r="H493" s="32">
        <f>IF(F493="USD",VLOOKUP(A493,'FOREX CONV'!$A$2:$F$871,2,FALSE),IF(F493="GBP",VLOOKUP(A493,'FOREX CONV'!$A$2:$F$871,3,FALSE),IF(F493="EUR",VLOOKUP(A493,'FOREX CONV'!$A$2:$F$871,4,FALSE),IF(F493="YEN",VLOOKUP(A493,'FOREX CONV'!$A$2:$F$871,5,FALSE),1))))</f>
        <v>1</v>
      </c>
      <c r="I493" s="19">
        <f t="shared" si="7"/>
        <v>5547061</v>
      </c>
      <c r="J493" t="str">
        <f>VLOOKUP(C493,'REGION CLASSIFICATION'!$A$2:$B$67,2,FALSE)</f>
        <v>INDIA</v>
      </c>
    </row>
    <row r="494" spans="1:10" ht="15" x14ac:dyDescent="0.35">
      <c r="A494" s="13">
        <v>42333</v>
      </c>
      <c r="B494" s="2" t="s">
        <v>15</v>
      </c>
      <c r="C494" s="2" t="s">
        <v>33</v>
      </c>
      <c r="D494" s="16">
        <v>1850</v>
      </c>
      <c r="E494" s="2" t="s">
        <v>9</v>
      </c>
      <c r="F494" s="2" t="s">
        <v>34</v>
      </c>
      <c r="G494" s="16">
        <v>5349936</v>
      </c>
      <c r="H494" s="32">
        <f>IF(F494="USD",VLOOKUP(A494,'FOREX CONV'!$A$2:$F$871,2,FALSE),IF(F494="GBP",VLOOKUP(A494,'FOREX CONV'!$A$2:$F$871,3,FALSE),IF(F494="EUR",VLOOKUP(A494,'FOREX CONV'!$A$2:$F$871,4,FALSE),IF(F494="YEN",VLOOKUP(A494,'FOREX CONV'!$A$2:$F$871,5,FALSE),1))))</f>
        <v>1</v>
      </c>
      <c r="I494" s="19">
        <f t="shared" si="7"/>
        <v>5349936</v>
      </c>
      <c r="J494" t="str">
        <f>VLOOKUP(C494,'REGION CLASSIFICATION'!$A$2:$B$67,2,FALSE)</f>
        <v>INDIA</v>
      </c>
    </row>
    <row r="495" spans="1:10" ht="15" x14ac:dyDescent="0.35">
      <c r="A495" s="13">
        <v>42369</v>
      </c>
      <c r="B495" s="2" t="s">
        <v>15</v>
      </c>
      <c r="C495" s="2" t="s">
        <v>33</v>
      </c>
      <c r="D495" s="16">
        <v>1850</v>
      </c>
      <c r="E495" s="2" t="s">
        <v>9</v>
      </c>
      <c r="F495" s="2" t="s">
        <v>34</v>
      </c>
      <c r="G495" s="16">
        <v>5468545</v>
      </c>
      <c r="H495" s="32">
        <f>IF(F495="USD",VLOOKUP(A495,'FOREX CONV'!$A$2:$F$871,2,FALSE),IF(F495="GBP",VLOOKUP(A495,'FOREX CONV'!$A$2:$F$871,3,FALSE),IF(F495="EUR",VLOOKUP(A495,'FOREX CONV'!$A$2:$F$871,4,FALSE),IF(F495="YEN",VLOOKUP(A495,'FOREX CONV'!$A$2:$F$871,5,FALSE),1))))</f>
        <v>1</v>
      </c>
      <c r="I495" s="19">
        <f t="shared" si="7"/>
        <v>5468545</v>
      </c>
      <c r="J495" t="str">
        <f>VLOOKUP(C495,'REGION CLASSIFICATION'!$A$2:$B$67,2,FALSE)</f>
        <v>INDIA</v>
      </c>
    </row>
    <row r="496" spans="1:10" ht="15" x14ac:dyDescent="0.35">
      <c r="A496" s="13">
        <v>42154</v>
      </c>
      <c r="B496" s="2" t="s">
        <v>25</v>
      </c>
      <c r="C496" s="2" t="s">
        <v>65</v>
      </c>
      <c r="D496" s="16">
        <v>1884</v>
      </c>
      <c r="E496" s="2" t="s">
        <v>9</v>
      </c>
      <c r="F496" s="2" t="s">
        <v>10</v>
      </c>
      <c r="G496" s="16">
        <v>211950</v>
      </c>
      <c r="H496" s="32">
        <f>IF(F496="USD",VLOOKUP(A496,'FOREX CONV'!$A$2:$F$871,2,FALSE),IF(F496="GBP",VLOOKUP(A496,'FOREX CONV'!$A$2:$F$871,3,FALSE),IF(F496="EUR",VLOOKUP(A496,'FOREX CONV'!$A$2:$F$871,4,FALSE),IF(F496="YEN",VLOOKUP(A496,'FOREX CONV'!$A$2:$F$871,5,FALSE),1))))</f>
        <v>63.761499999999998</v>
      </c>
      <c r="I496" s="19">
        <f t="shared" si="7"/>
        <v>13514249.924999999</v>
      </c>
      <c r="J496" t="str">
        <f>VLOOKUP(C496,'REGION CLASSIFICATION'!$A$2:$B$67,2,FALSE)</f>
        <v>NORTH AMERICA</v>
      </c>
    </row>
    <row r="497" spans="1:10" ht="15" x14ac:dyDescent="0.35">
      <c r="A497" s="13">
        <v>42247</v>
      </c>
      <c r="B497" s="2" t="s">
        <v>15</v>
      </c>
      <c r="C497" s="2" t="s">
        <v>33</v>
      </c>
      <c r="D497" s="16">
        <v>1900</v>
      </c>
      <c r="E497" s="2" t="s">
        <v>9</v>
      </c>
      <c r="F497" s="2" t="s">
        <v>34</v>
      </c>
      <c r="G497" s="16">
        <v>5563998</v>
      </c>
      <c r="H497" s="32">
        <f>IF(F497="USD",VLOOKUP(A497,'FOREX CONV'!$A$2:$F$871,2,FALSE),IF(F497="GBP",VLOOKUP(A497,'FOREX CONV'!$A$2:$F$871,3,FALSE),IF(F497="EUR",VLOOKUP(A497,'FOREX CONV'!$A$2:$F$871,4,FALSE),IF(F497="YEN",VLOOKUP(A497,'FOREX CONV'!$A$2:$F$871,5,FALSE),1))))</f>
        <v>1</v>
      </c>
      <c r="I497" s="19">
        <f t="shared" si="7"/>
        <v>5563998</v>
      </c>
      <c r="J497" t="str">
        <f>VLOOKUP(C497,'REGION CLASSIFICATION'!$A$2:$B$67,2,FALSE)</f>
        <v>INDIA</v>
      </c>
    </row>
    <row r="498" spans="1:10" ht="15" x14ac:dyDescent="0.35">
      <c r="A498" s="13">
        <v>42149</v>
      </c>
      <c r="B498" s="2" t="s">
        <v>25</v>
      </c>
      <c r="C498" s="2" t="s">
        <v>32</v>
      </c>
      <c r="D498" s="16">
        <v>1963</v>
      </c>
      <c r="E498" s="2" t="s">
        <v>9</v>
      </c>
      <c r="F498" s="2" t="s">
        <v>10</v>
      </c>
      <c r="G498" s="16">
        <v>176670</v>
      </c>
      <c r="H498" s="32">
        <f>IF(F498="USD",VLOOKUP(A498,'FOREX CONV'!$A$2:$F$871,2,FALSE),IF(F498="GBP",VLOOKUP(A498,'FOREX CONV'!$A$2:$F$871,3,FALSE),IF(F498="EUR",VLOOKUP(A498,'FOREX CONV'!$A$2:$F$871,4,FALSE),IF(F498="YEN",VLOOKUP(A498,'FOREX CONV'!$A$2:$F$871,5,FALSE),1))))</f>
        <v>63.622799999999998</v>
      </c>
      <c r="I498" s="19">
        <f t="shared" si="7"/>
        <v>11240240.075999999</v>
      </c>
      <c r="J498" t="str">
        <f>VLOOKUP(C498,'REGION CLASSIFICATION'!$A$2:$B$67,2,FALSE)</f>
        <v>EU</v>
      </c>
    </row>
    <row r="499" spans="1:10" ht="15" x14ac:dyDescent="0.35">
      <c r="A499" s="13">
        <v>42105</v>
      </c>
      <c r="B499" s="2" t="s">
        <v>15</v>
      </c>
      <c r="C499" s="2" t="s">
        <v>33</v>
      </c>
      <c r="D499" s="16">
        <v>2000</v>
      </c>
      <c r="E499" s="2" t="s">
        <v>9</v>
      </c>
      <c r="F499" s="2" t="s">
        <v>34</v>
      </c>
      <c r="G499" s="16">
        <v>5746680</v>
      </c>
      <c r="H499" s="32">
        <f>IF(F499="USD",VLOOKUP(A499,'FOREX CONV'!$A$2:$F$871,2,FALSE),IF(F499="GBP",VLOOKUP(A499,'FOREX CONV'!$A$2:$F$871,3,FALSE),IF(F499="EUR",VLOOKUP(A499,'FOREX CONV'!$A$2:$F$871,4,FALSE),IF(F499="YEN",VLOOKUP(A499,'FOREX CONV'!$A$2:$F$871,5,FALSE),1))))</f>
        <v>1</v>
      </c>
      <c r="I499" s="19">
        <f t="shared" si="7"/>
        <v>5746680</v>
      </c>
      <c r="J499" t="str">
        <f>VLOOKUP(C499,'REGION CLASSIFICATION'!$A$2:$B$67,2,FALSE)</f>
        <v>INDIA</v>
      </c>
    </row>
    <row r="500" spans="1:10" ht="15" x14ac:dyDescent="0.35">
      <c r="A500" s="13">
        <v>42109</v>
      </c>
      <c r="B500" s="2" t="s">
        <v>15</v>
      </c>
      <c r="C500" s="2" t="s">
        <v>65</v>
      </c>
      <c r="D500" s="16">
        <v>2000</v>
      </c>
      <c r="E500" s="2" t="s">
        <v>9</v>
      </c>
      <c r="F500" s="2" t="s">
        <v>10</v>
      </c>
      <c r="G500" s="16">
        <v>85000</v>
      </c>
      <c r="H500" s="32">
        <f>IF(F500="USD",VLOOKUP(A500,'FOREX CONV'!$A$2:$F$871,2,FALSE),IF(F500="GBP",VLOOKUP(A500,'FOREX CONV'!$A$2:$F$871,3,FALSE),IF(F500="EUR",VLOOKUP(A500,'FOREX CONV'!$A$2:$F$871,4,FALSE),IF(F500="YEN",VLOOKUP(A500,'FOREX CONV'!$A$2:$F$871,5,FALSE),1))))</f>
        <v>62.4026</v>
      </c>
      <c r="I500" s="19">
        <f t="shared" si="7"/>
        <v>5304221</v>
      </c>
      <c r="J500" t="str">
        <f>VLOOKUP(C500,'REGION CLASSIFICATION'!$A$2:$B$67,2,FALSE)</f>
        <v>NORTH AMERICA</v>
      </c>
    </row>
    <row r="501" spans="1:10" ht="15" x14ac:dyDescent="0.35">
      <c r="A501" s="13">
        <v>42121</v>
      </c>
      <c r="B501" s="2" t="s">
        <v>15</v>
      </c>
      <c r="C501" s="2" t="s">
        <v>33</v>
      </c>
      <c r="D501" s="16">
        <v>2000</v>
      </c>
      <c r="E501" s="2" t="s">
        <v>9</v>
      </c>
      <c r="F501" s="2" t="s">
        <v>34</v>
      </c>
      <c r="G501" s="16">
        <v>5967000</v>
      </c>
      <c r="H501" s="32">
        <f>IF(F501="USD",VLOOKUP(A501,'FOREX CONV'!$A$2:$F$871,2,FALSE),IF(F501="GBP",VLOOKUP(A501,'FOREX CONV'!$A$2:$F$871,3,FALSE),IF(F501="EUR",VLOOKUP(A501,'FOREX CONV'!$A$2:$F$871,4,FALSE),IF(F501="YEN",VLOOKUP(A501,'FOREX CONV'!$A$2:$F$871,5,FALSE),1))))</f>
        <v>1</v>
      </c>
      <c r="I501" s="19">
        <f t="shared" si="7"/>
        <v>5967000</v>
      </c>
      <c r="J501" t="str">
        <f>VLOOKUP(C501,'REGION CLASSIFICATION'!$A$2:$B$67,2,FALSE)</f>
        <v>INDIA</v>
      </c>
    </row>
    <row r="502" spans="1:10" ht="15" x14ac:dyDescent="0.35">
      <c r="A502" s="13">
        <v>42153</v>
      </c>
      <c r="B502" s="2" t="s">
        <v>15</v>
      </c>
      <c r="C502" s="2" t="s">
        <v>33</v>
      </c>
      <c r="D502" s="16">
        <v>2000</v>
      </c>
      <c r="E502" s="2" t="s">
        <v>9</v>
      </c>
      <c r="F502" s="2" t="s">
        <v>34</v>
      </c>
      <c r="G502" s="16">
        <v>5629386</v>
      </c>
      <c r="H502" s="32">
        <f>IF(F502="USD",VLOOKUP(A502,'FOREX CONV'!$A$2:$F$871,2,FALSE),IF(F502="GBP",VLOOKUP(A502,'FOREX CONV'!$A$2:$F$871,3,FALSE),IF(F502="EUR",VLOOKUP(A502,'FOREX CONV'!$A$2:$F$871,4,FALSE),IF(F502="YEN",VLOOKUP(A502,'FOREX CONV'!$A$2:$F$871,5,FALSE),1))))</f>
        <v>1</v>
      </c>
      <c r="I502" s="19">
        <f t="shared" si="7"/>
        <v>5629386</v>
      </c>
      <c r="J502" t="str">
        <f>VLOOKUP(C502,'REGION CLASSIFICATION'!$A$2:$B$67,2,FALSE)</f>
        <v>INDIA</v>
      </c>
    </row>
    <row r="503" spans="1:10" ht="15" x14ac:dyDescent="0.35">
      <c r="A503" s="13">
        <v>42155</v>
      </c>
      <c r="B503" s="2" t="s">
        <v>15</v>
      </c>
      <c r="C503" s="2" t="s">
        <v>33</v>
      </c>
      <c r="D503" s="16">
        <v>2000</v>
      </c>
      <c r="E503" s="2" t="s">
        <v>9</v>
      </c>
      <c r="F503" s="2" t="s">
        <v>34</v>
      </c>
      <c r="G503" s="16">
        <v>6265350</v>
      </c>
      <c r="H503" s="32">
        <f>IF(F503="USD",VLOOKUP(A503,'FOREX CONV'!$A$2:$F$871,2,FALSE),IF(F503="GBP",VLOOKUP(A503,'FOREX CONV'!$A$2:$F$871,3,FALSE),IF(F503="EUR",VLOOKUP(A503,'FOREX CONV'!$A$2:$F$871,4,FALSE),IF(F503="YEN",VLOOKUP(A503,'FOREX CONV'!$A$2:$F$871,5,FALSE),1))))</f>
        <v>1</v>
      </c>
      <c r="I503" s="19">
        <f t="shared" si="7"/>
        <v>6265350</v>
      </c>
      <c r="J503" t="str">
        <f>VLOOKUP(C503,'REGION CLASSIFICATION'!$A$2:$B$67,2,FALSE)</f>
        <v>INDIA</v>
      </c>
    </row>
    <row r="504" spans="1:10" ht="15" x14ac:dyDescent="0.35">
      <c r="A504" s="13">
        <v>42174</v>
      </c>
      <c r="B504" s="2" t="s">
        <v>7</v>
      </c>
      <c r="C504" s="11" t="s">
        <v>23</v>
      </c>
      <c r="D504" s="22">
        <v>2000</v>
      </c>
      <c r="E504" s="11" t="s">
        <v>9</v>
      </c>
      <c r="F504" s="11" t="s">
        <v>10</v>
      </c>
      <c r="G504" s="22">
        <v>66000</v>
      </c>
      <c r="H504" s="32">
        <f>IF(F504="USD",VLOOKUP(A504,'FOREX CONV'!$A$2:$F$871,2,FALSE),IF(F504="GBP",VLOOKUP(A504,'FOREX CONV'!$A$2:$F$871,3,FALSE),IF(F504="EUR",VLOOKUP(A504,'FOREX CONV'!$A$2:$F$871,4,FALSE),IF(F504="YEN",VLOOKUP(A504,'FOREX CONV'!$A$2:$F$871,5,FALSE),1))))</f>
        <v>63.819499999999998</v>
      </c>
      <c r="I504" s="19">
        <f t="shared" si="7"/>
        <v>4212087</v>
      </c>
      <c r="J504" t="str">
        <f>VLOOKUP(C504,'REGION CLASSIFICATION'!$A$2:$B$67,2,FALSE)</f>
        <v>MENA</v>
      </c>
    </row>
    <row r="505" spans="1:10" ht="15" x14ac:dyDescent="0.35">
      <c r="A505" s="13">
        <v>42185</v>
      </c>
      <c r="B505" s="2" t="s">
        <v>15</v>
      </c>
      <c r="C505" s="11" t="s">
        <v>33</v>
      </c>
      <c r="D505" s="22">
        <v>2000</v>
      </c>
      <c r="E505" s="11" t="s">
        <v>9</v>
      </c>
      <c r="F505" s="11" t="s">
        <v>34</v>
      </c>
      <c r="G505" s="22">
        <v>5967000</v>
      </c>
      <c r="H505" s="32">
        <f>IF(F505="USD",VLOOKUP(A505,'FOREX CONV'!$A$2:$F$871,2,FALSE),IF(F505="GBP",VLOOKUP(A505,'FOREX CONV'!$A$2:$F$871,3,FALSE),IF(F505="EUR",VLOOKUP(A505,'FOREX CONV'!$A$2:$F$871,4,FALSE),IF(F505="YEN",VLOOKUP(A505,'FOREX CONV'!$A$2:$F$871,5,FALSE),1))))</f>
        <v>1</v>
      </c>
      <c r="I505" s="19">
        <f t="shared" si="7"/>
        <v>5967000</v>
      </c>
      <c r="J505" t="str">
        <f>VLOOKUP(C505,'REGION CLASSIFICATION'!$A$2:$B$67,2,FALSE)</f>
        <v>INDIA</v>
      </c>
    </row>
    <row r="506" spans="1:10" ht="15" x14ac:dyDescent="0.35">
      <c r="A506" s="13">
        <v>42202</v>
      </c>
      <c r="B506" s="2" t="s">
        <v>15</v>
      </c>
      <c r="C506" s="2" t="s">
        <v>46</v>
      </c>
      <c r="D506" s="16">
        <v>2000</v>
      </c>
      <c r="E506" s="2" t="s">
        <v>9</v>
      </c>
      <c r="F506" s="2" t="s">
        <v>10</v>
      </c>
      <c r="G506" s="16">
        <v>82000</v>
      </c>
      <c r="H506" s="32">
        <f>IF(F506="USD",VLOOKUP(A506,'FOREX CONV'!$A$2:$F$871,2,FALSE),IF(F506="GBP",VLOOKUP(A506,'FOREX CONV'!$A$2:$F$871,3,FALSE),IF(F506="EUR",VLOOKUP(A506,'FOREX CONV'!$A$2:$F$871,4,FALSE),IF(F506="YEN",VLOOKUP(A506,'FOREX CONV'!$A$2:$F$871,5,FALSE),1))))</f>
        <v>63.492800000000003</v>
      </c>
      <c r="I506" s="19">
        <f t="shared" si="7"/>
        <v>5206409.6000000006</v>
      </c>
      <c r="J506" t="str">
        <f>VLOOKUP(C506,'REGION CLASSIFICATION'!$A$2:$B$67,2,FALSE)</f>
        <v>EU</v>
      </c>
    </row>
    <row r="507" spans="1:10" ht="15" x14ac:dyDescent="0.35">
      <c r="A507" s="13">
        <v>42214</v>
      </c>
      <c r="B507" s="2" t="s">
        <v>15</v>
      </c>
      <c r="C507" s="2" t="s">
        <v>33</v>
      </c>
      <c r="D507" s="16">
        <v>2000</v>
      </c>
      <c r="E507" s="2" t="s">
        <v>9</v>
      </c>
      <c r="F507" s="2" t="s">
        <v>34</v>
      </c>
      <c r="G507" s="16">
        <v>5967000</v>
      </c>
      <c r="H507" s="32">
        <f>IF(F507="USD",VLOOKUP(A507,'FOREX CONV'!$A$2:$F$871,2,FALSE),IF(F507="GBP",VLOOKUP(A507,'FOREX CONV'!$A$2:$F$871,3,FALSE),IF(F507="EUR",VLOOKUP(A507,'FOREX CONV'!$A$2:$F$871,4,FALSE),IF(F507="YEN",VLOOKUP(A507,'FOREX CONV'!$A$2:$F$871,5,FALSE),1))))</f>
        <v>1</v>
      </c>
      <c r="I507" s="19">
        <f t="shared" si="7"/>
        <v>5967000</v>
      </c>
      <c r="J507" t="str">
        <f>VLOOKUP(C507,'REGION CLASSIFICATION'!$A$2:$B$67,2,FALSE)</f>
        <v>INDIA</v>
      </c>
    </row>
    <row r="508" spans="1:10" ht="15" x14ac:dyDescent="0.35">
      <c r="A508" s="13">
        <v>42215</v>
      </c>
      <c r="B508" s="2" t="s">
        <v>15</v>
      </c>
      <c r="C508" s="2" t="s">
        <v>21</v>
      </c>
      <c r="D508" s="16">
        <v>2000</v>
      </c>
      <c r="E508" s="2" t="s">
        <v>9</v>
      </c>
      <c r="F508" s="2" t="s">
        <v>10</v>
      </c>
      <c r="G508" s="16">
        <v>100000</v>
      </c>
      <c r="H508" s="32">
        <f>IF(F508="USD",VLOOKUP(A508,'FOREX CONV'!$A$2:$F$871,2,FALSE),IF(F508="GBP",VLOOKUP(A508,'FOREX CONV'!$A$2:$F$871,3,FALSE),IF(F508="EUR",VLOOKUP(A508,'FOREX CONV'!$A$2:$F$871,4,FALSE),IF(F508="YEN",VLOOKUP(A508,'FOREX CONV'!$A$2:$F$871,5,FALSE),1))))</f>
        <v>64.006100000000004</v>
      </c>
      <c r="I508" s="19">
        <f t="shared" si="7"/>
        <v>6400610</v>
      </c>
      <c r="J508" t="str">
        <f>VLOOKUP(C508,'REGION CLASSIFICATION'!$A$2:$B$67,2,FALSE)</f>
        <v>EU</v>
      </c>
    </row>
    <row r="509" spans="1:10" ht="15" x14ac:dyDescent="0.35">
      <c r="A509" s="13">
        <v>42216</v>
      </c>
      <c r="B509" s="2" t="s">
        <v>15</v>
      </c>
      <c r="C509" s="2" t="s">
        <v>33</v>
      </c>
      <c r="D509" s="16">
        <v>2000</v>
      </c>
      <c r="E509" s="2" t="s">
        <v>9</v>
      </c>
      <c r="F509" s="2" t="s">
        <v>34</v>
      </c>
      <c r="G509" s="16">
        <v>5967000</v>
      </c>
      <c r="H509" s="32">
        <f>IF(F509="USD",VLOOKUP(A509,'FOREX CONV'!$A$2:$F$871,2,FALSE),IF(F509="GBP",VLOOKUP(A509,'FOREX CONV'!$A$2:$F$871,3,FALSE),IF(F509="EUR",VLOOKUP(A509,'FOREX CONV'!$A$2:$F$871,4,FALSE),IF(F509="YEN",VLOOKUP(A509,'FOREX CONV'!$A$2:$F$871,5,FALSE),1))))</f>
        <v>1</v>
      </c>
      <c r="I509" s="19">
        <f t="shared" si="7"/>
        <v>5967000</v>
      </c>
      <c r="J509" t="str">
        <f>VLOOKUP(C509,'REGION CLASSIFICATION'!$A$2:$B$67,2,FALSE)</f>
        <v>INDIA</v>
      </c>
    </row>
    <row r="510" spans="1:10" ht="15" x14ac:dyDescent="0.35">
      <c r="A510" s="13">
        <v>42241</v>
      </c>
      <c r="B510" s="2" t="s">
        <v>15</v>
      </c>
      <c r="C510" s="2" t="s">
        <v>33</v>
      </c>
      <c r="D510" s="16">
        <v>2000</v>
      </c>
      <c r="E510" s="2" t="s">
        <v>9</v>
      </c>
      <c r="F510" s="2" t="s">
        <v>34</v>
      </c>
      <c r="G510" s="16">
        <v>5967000</v>
      </c>
      <c r="H510" s="32">
        <f>IF(F510="USD",VLOOKUP(A510,'FOREX CONV'!$A$2:$F$871,2,FALSE),IF(F510="GBP",VLOOKUP(A510,'FOREX CONV'!$A$2:$F$871,3,FALSE),IF(F510="EUR",VLOOKUP(A510,'FOREX CONV'!$A$2:$F$871,4,FALSE),IF(F510="YEN",VLOOKUP(A510,'FOREX CONV'!$A$2:$F$871,5,FALSE),1))))</f>
        <v>1</v>
      </c>
      <c r="I510" s="19">
        <f t="shared" si="7"/>
        <v>5967000</v>
      </c>
      <c r="J510" t="str">
        <f>VLOOKUP(C510,'REGION CLASSIFICATION'!$A$2:$B$67,2,FALSE)</f>
        <v>INDIA</v>
      </c>
    </row>
    <row r="511" spans="1:10" ht="15" x14ac:dyDescent="0.35">
      <c r="A511" s="13">
        <v>42247</v>
      </c>
      <c r="B511" s="2" t="s">
        <v>15</v>
      </c>
      <c r="C511" s="2" t="s">
        <v>46</v>
      </c>
      <c r="D511" s="16">
        <v>2000</v>
      </c>
      <c r="E511" s="2" t="s">
        <v>9</v>
      </c>
      <c r="F511" s="2" t="s">
        <v>10</v>
      </c>
      <c r="G511" s="16">
        <v>82000</v>
      </c>
      <c r="H511" s="32">
        <f>IF(F511="USD",VLOOKUP(A511,'FOREX CONV'!$A$2:$F$871,2,FALSE),IF(F511="GBP",VLOOKUP(A511,'FOREX CONV'!$A$2:$F$871,3,FALSE),IF(F511="EUR",VLOOKUP(A511,'FOREX CONV'!$A$2:$F$871,4,FALSE),IF(F511="YEN",VLOOKUP(A511,'FOREX CONV'!$A$2:$F$871,5,FALSE),1))))</f>
        <v>66.306200000000004</v>
      </c>
      <c r="I511" s="19">
        <f t="shared" si="7"/>
        <v>5437108.4000000004</v>
      </c>
      <c r="J511" t="str">
        <f>VLOOKUP(C511,'REGION CLASSIFICATION'!$A$2:$B$67,2,FALSE)</f>
        <v>EU</v>
      </c>
    </row>
    <row r="512" spans="1:10" ht="15" x14ac:dyDescent="0.35">
      <c r="A512" s="13">
        <v>42247</v>
      </c>
      <c r="B512" s="2" t="s">
        <v>15</v>
      </c>
      <c r="C512" s="2" t="s">
        <v>33</v>
      </c>
      <c r="D512" s="16">
        <v>2000</v>
      </c>
      <c r="E512" s="2" t="s">
        <v>9</v>
      </c>
      <c r="F512" s="2" t="s">
        <v>34</v>
      </c>
      <c r="G512" s="16">
        <v>5967000</v>
      </c>
      <c r="H512" s="32">
        <f>IF(F512="USD",VLOOKUP(A512,'FOREX CONV'!$A$2:$F$871,2,FALSE),IF(F512="GBP",VLOOKUP(A512,'FOREX CONV'!$A$2:$F$871,3,FALSE),IF(F512="EUR",VLOOKUP(A512,'FOREX CONV'!$A$2:$F$871,4,FALSE),IF(F512="YEN",VLOOKUP(A512,'FOREX CONV'!$A$2:$F$871,5,FALSE),1))))</f>
        <v>1</v>
      </c>
      <c r="I512" s="19">
        <f t="shared" si="7"/>
        <v>5967000</v>
      </c>
      <c r="J512" t="str">
        <f>VLOOKUP(C512,'REGION CLASSIFICATION'!$A$2:$B$67,2,FALSE)</f>
        <v>INDIA</v>
      </c>
    </row>
    <row r="513" spans="1:10" ht="15" x14ac:dyDescent="0.35">
      <c r="A513" s="13">
        <v>42269</v>
      </c>
      <c r="B513" s="2" t="s">
        <v>15</v>
      </c>
      <c r="C513" s="2" t="s">
        <v>46</v>
      </c>
      <c r="D513" s="16">
        <v>2000</v>
      </c>
      <c r="E513" s="2" t="s">
        <v>9</v>
      </c>
      <c r="F513" s="2" t="s">
        <v>10</v>
      </c>
      <c r="G513" s="16">
        <v>82000</v>
      </c>
      <c r="H513" s="32">
        <f>IF(F513="USD",VLOOKUP(A513,'FOREX CONV'!$A$2:$F$871,2,FALSE),IF(F513="GBP",VLOOKUP(A513,'FOREX CONV'!$A$2:$F$871,3,FALSE),IF(F513="EUR",VLOOKUP(A513,'FOREX CONV'!$A$2:$F$871,4,FALSE),IF(F513="YEN",VLOOKUP(A513,'FOREX CONV'!$A$2:$F$871,5,FALSE),1))))</f>
        <v>65.625</v>
      </c>
      <c r="I513" s="19">
        <f t="shared" si="7"/>
        <v>5381250</v>
      </c>
      <c r="J513" t="str">
        <f>VLOOKUP(C513,'REGION CLASSIFICATION'!$A$2:$B$67,2,FALSE)</f>
        <v>EU</v>
      </c>
    </row>
    <row r="514" spans="1:10" ht="15" x14ac:dyDescent="0.35">
      <c r="A514" s="13">
        <v>42271</v>
      </c>
      <c r="B514" s="2" t="s">
        <v>15</v>
      </c>
      <c r="C514" s="2" t="s">
        <v>33</v>
      </c>
      <c r="D514" s="16">
        <v>2000</v>
      </c>
      <c r="E514" s="2" t="s">
        <v>9</v>
      </c>
      <c r="F514" s="2" t="s">
        <v>34</v>
      </c>
      <c r="G514" s="16">
        <v>5967000</v>
      </c>
      <c r="H514" s="32">
        <f>IF(F514="USD",VLOOKUP(A514,'FOREX CONV'!$A$2:$F$871,2,FALSE),IF(F514="GBP",VLOOKUP(A514,'FOREX CONV'!$A$2:$F$871,3,FALSE),IF(F514="EUR",VLOOKUP(A514,'FOREX CONV'!$A$2:$F$871,4,FALSE),IF(F514="YEN",VLOOKUP(A514,'FOREX CONV'!$A$2:$F$871,5,FALSE),1))))</f>
        <v>1</v>
      </c>
      <c r="I514" s="19">
        <f t="shared" si="7"/>
        <v>5967000</v>
      </c>
      <c r="J514" t="str">
        <f>VLOOKUP(C514,'REGION CLASSIFICATION'!$A$2:$B$67,2,FALSE)</f>
        <v>INDIA</v>
      </c>
    </row>
    <row r="515" spans="1:10" ht="15" x14ac:dyDescent="0.35">
      <c r="A515" s="13">
        <v>42276</v>
      </c>
      <c r="B515" s="2" t="s">
        <v>15</v>
      </c>
      <c r="C515" s="2" t="s">
        <v>33</v>
      </c>
      <c r="D515" s="16">
        <v>2000</v>
      </c>
      <c r="E515" s="2" t="s">
        <v>9</v>
      </c>
      <c r="F515" s="2" t="s">
        <v>34</v>
      </c>
      <c r="G515" s="16">
        <v>5967000</v>
      </c>
      <c r="H515" s="32">
        <f>IF(F515="USD",VLOOKUP(A515,'FOREX CONV'!$A$2:$F$871,2,FALSE),IF(F515="GBP",VLOOKUP(A515,'FOREX CONV'!$A$2:$F$871,3,FALSE),IF(F515="EUR",VLOOKUP(A515,'FOREX CONV'!$A$2:$F$871,4,FALSE),IF(F515="YEN",VLOOKUP(A515,'FOREX CONV'!$A$2:$F$871,5,FALSE),1))))</f>
        <v>1</v>
      </c>
      <c r="I515" s="19">
        <f t="shared" ref="I515:I578" si="8">G515*H515</f>
        <v>5967000</v>
      </c>
      <c r="J515" t="str">
        <f>VLOOKUP(C515,'REGION CLASSIFICATION'!$A$2:$B$67,2,FALSE)</f>
        <v>INDIA</v>
      </c>
    </row>
    <row r="516" spans="1:10" ht="15" x14ac:dyDescent="0.35">
      <c r="A516" s="13">
        <v>42345</v>
      </c>
      <c r="B516" s="2" t="s">
        <v>15</v>
      </c>
      <c r="C516" s="2" t="s">
        <v>33</v>
      </c>
      <c r="D516" s="16">
        <v>2000</v>
      </c>
      <c r="E516" s="2" t="s">
        <v>9</v>
      </c>
      <c r="F516" s="2" t="s">
        <v>34</v>
      </c>
      <c r="G516" s="16">
        <v>5967000</v>
      </c>
      <c r="H516" s="32">
        <f>IF(F516="USD",VLOOKUP(A516,'FOREX CONV'!$A$2:$F$871,2,FALSE),IF(F516="GBP",VLOOKUP(A516,'FOREX CONV'!$A$2:$F$871,3,FALSE),IF(F516="EUR",VLOOKUP(A516,'FOREX CONV'!$A$2:$F$871,4,FALSE),IF(F516="YEN",VLOOKUP(A516,'FOREX CONV'!$A$2:$F$871,5,FALSE),1))))</f>
        <v>1</v>
      </c>
      <c r="I516" s="19">
        <f t="shared" si="8"/>
        <v>5967000</v>
      </c>
      <c r="J516" t="str">
        <f>VLOOKUP(C516,'REGION CLASSIFICATION'!$A$2:$B$67,2,FALSE)</f>
        <v>INDIA</v>
      </c>
    </row>
    <row r="517" spans="1:10" ht="15" x14ac:dyDescent="0.35">
      <c r="A517" s="13">
        <v>42445</v>
      </c>
      <c r="B517" s="2" t="s">
        <v>15</v>
      </c>
      <c r="C517" s="2" t="s">
        <v>33</v>
      </c>
      <c r="D517" s="16">
        <v>2000</v>
      </c>
      <c r="E517" s="2" t="s">
        <v>9</v>
      </c>
      <c r="F517" s="2" t="s">
        <v>34</v>
      </c>
      <c r="G517" s="16">
        <v>6240000</v>
      </c>
      <c r="H517" s="32">
        <f>IF(F517="USD",VLOOKUP(A517,'FOREX CONV'!$A$2:$F$871,2,FALSE),IF(F517="GBP",VLOOKUP(A517,'FOREX CONV'!$A$2:$F$871,3,FALSE),IF(F517="EUR",VLOOKUP(A517,'FOREX CONV'!$A$2:$F$871,4,FALSE),IF(F517="YEN",VLOOKUP(A517,'FOREX CONV'!$A$2:$F$871,5,FALSE),1))))</f>
        <v>1</v>
      </c>
      <c r="I517" s="19">
        <f t="shared" si="8"/>
        <v>6240000</v>
      </c>
      <c r="J517" t="str">
        <f>VLOOKUP(C517,'REGION CLASSIFICATION'!$A$2:$B$67,2,FALSE)</f>
        <v>INDIA</v>
      </c>
    </row>
    <row r="518" spans="1:10" ht="15" x14ac:dyDescent="0.35">
      <c r="A518" s="13">
        <v>42294</v>
      </c>
      <c r="B518" s="2" t="s">
        <v>15</v>
      </c>
      <c r="C518" s="2" t="s">
        <v>33</v>
      </c>
      <c r="D518" s="16">
        <v>2000</v>
      </c>
      <c r="E518" s="2" t="s">
        <v>9</v>
      </c>
      <c r="F518" s="2" t="s">
        <v>34</v>
      </c>
      <c r="G518" s="16">
        <v>5967000</v>
      </c>
      <c r="H518" s="32">
        <f>IF(F518="USD",VLOOKUP(A518,'FOREX CONV'!$A$2:$F$871,2,FALSE),IF(F518="GBP",VLOOKUP(A518,'FOREX CONV'!$A$2:$F$871,3,FALSE),IF(F518="EUR",VLOOKUP(A518,'FOREX CONV'!$A$2:$F$871,4,FALSE),IF(F518="YEN",VLOOKUP(A518,'FOREX CONV'!$A$2:$F$871,5,FALSE),1))))</f>
        <v>1</v>
      </c>
      <c r="I518" s="19">
        <f t="shared" si="8"/>
        <v>5967000</v>
      </c>
      <c r="J518" t="str">
        <f>VLOOKUP(C518,'REGION CLASSIFICATION'!$A$2:$B$67,2,FALSE)</f>
        <v>INDIA</v>
      </c>
    </row>
    <row r="519" spans="1:10" ht="15" x14ac:dyDescent="0.35">
      <c r="A519" s="13">
        <v>42297</v>
      </c>
      <c r="B519" s="2" t="s">
        <v>15</v>
      </c>
      <c r="C519" s="2" t="s">
        <v>33</v>
      </c>
      <c r="D519" s="16">
        <v>2000</v>
      </c>
      <c r="E519" s="2" t="s">
        <v>9</v>
      </c>
      <c r="F519" s="2" t="s">
        <v>34</v>
      </c>
      <c r="G519" s="16">
        <v>5783715</v>
      </c>
      <c r="H519" s="32">
        <f>IF(F519="USD",VLOOKUP(A519,'FOREX CONV'!$A$2:$F$871,2,FALSE),IF(F519="GBP",VLOOKUP(A519,'FOREX CONV'!$A$2:$F$871,3,FALSE),IF(F519="EUR",VLOOKUP(A519,'FOREX CONV'!$A$2:$F$871,4,FALSE),IF(F519="YEN",VLOOKUP(A519,'FOREX CONV'!$A$2:$F$871,5,FALSE),1))))</f>
        <v>1</v>
      </c>
      <c r="I519" s="19">
        <f t="shared" si="8"/>
        <v>5783715</v>
      </c>
      <c r="J519" t="str">
        <f>VLOOKUP(C519,'REGION CLASSIFICATION'!$A$2:$B$67,2,FALSE)</f>
        <v>INDIA</v>
      </c>
    </row>
    <row r="520" spans="1:10" ht="15" x14ac:dyDescent="0.35">
      <c r="A520" s="13">
        <v>42361</v>
      </c>
      <c r="B520" s="2" t="s">
        <v>15</v>
      </c>
      <c r="C520" s="2" t="s">
        <v>33</v>
      </c>
      <c r="D520" s="16">
        <v>2000</v>
      </c>
      <c r="E520" s="2" t="s">
        <v>9</v>
      </c>
      <c r="F520" s="2" t="s">
        <v>34</v>
      </c>
      <c r="G520" s="16">
        <v>5967000</v>
      </c>
      <c r="H520" s="32">
        <f>IF(F520="USD",VLOOKUP(A520,'FOREX CONV'!$A$2:$F$871,2,FALSE),IF(F520="GBP",VLOOKUP(A520,'FOREX CONV'!$A$2:$F$871,3,FALSE),IF(F520="EUR",VLOOKUP(A520,'FOREX CONV'!$A$2:$F$871,4,FALSE),IF(F520="YEN",VLOOKUP(A520,'FOREX CONV'!$A$2:$F$871,5,FALSE),1))))</f>
        <v>1</v>
      </c>
      <c r="I520" s="19">
        <f t="shared" si="8"/>
        <v>5967000</v>
      </c>
      <c r="J520" t="str">
        <f>VLOOKUP(C520,'REGION CLASSIFICATION'!$A$2:$B$67,2,FALSE)</f>
        <v>INDIA</v>
      </c>
    </row>
    <row r="521" spans="1:10" ht="15" x14ac:dyDescent="0.35">
      <c r="A521" s="13">
        <v>42424</v>
      </c>
      <c r="B521" s="2" t="s">
        <v>15</v>
      </c>
      <c r="C521" s="2" t="s">
        <v>33</v>
      </c>
      <c r="D521" s="16">
        <v>2000</v>
      </c>
      <c r="E521" s="2" t="s">
        <v>9</v>
      </c>
      <c r="F521" s="2" t="s">
        <v>34</v>
      </c>
      <c r="G521" s="16">
        <v>6311250</v>
      </c>
      <c r="H521" s="32">
        <f>IF(F521="USD",VLOOKUP(A521,'FOREX CONV'!$A$2:$F$871,2,FALSE),IF(F521="GBP",VLOOKUP(A521,'FOREX CONV'!$A$2:$F$871,3,FALSE),IF(F521="EUR",VLOOKUP(A521,'FOREX CONV'!$A$2:$F$871,4,FALSE),IF(F521="YEN",VLOOKUP(A521,'FOREX CONV'!$A$2:$F$871,5,FALSE),1))))</f>
        <v>1</v>
      </c>
      <c r="I521" s="19">
        <f t="shared" si="8"/>
        <v>6311250</v>
      </c>
      <c r="J521" t="str">
        <f>VLOOKUP(C521,'REGION CLASSIFICATION'!$A$2:$B$67,2,FALSE)</f>
        <v>INDIA</v>
      </c>
    </row>
    <row r="522" spans="1:10" ht="15" x14ac:dyDescent="0.35">
      <c r="A522" s="13">
        <v>42426</v>
      </c>
      <c r="B522" s="2" t="s">
        <v>15</v>
      </c>
      <c r="C522" s="2" t="s">
        <v>46</v>
      </c>
      <c r="D522" s="16">
        <v>2000</v>
      </c>
      <c r="E522" s="2" t="s">
        <v>9</v>
      </c>
      <c r="F522" s="2" t="s">
        <v>10</v>
      </c>
      <c r="G522" s="16">
        <v>82000</v>
      </c>
      <c r="H522" s="32">
        <f>IF(F522="USD",VLOOKUP(A522,'FOREX CONV'!$A$2:$F$871,2,FALSE),IF(F522="GBP",VLOOKUP(A522,'FOREX CONV'!$A$2:$F$871,3,FALSE),IF(F522="EUR",VLOOKUP(A522,'FOREX CONV'!$A$2:$F$871,4,FALSE),IF(F522="YEN",VLOOKUP(A522,'FOREX CONV'!$A$2:$F$871,5,FALSE),1))))</f>
        <v>68.777500000000003</v>
      </c>
      <c r="I522" s="19">
        <f t="shared" si="8"/>
        <v>5639755</v>
      </c>
      <c r="J522" t="str">
        <f>VLOOKUP(C522,'REGION CLASSIFICATION'!$A$2:$B$67,2,FALSE)</f>
        <v>EU</v>
      </c>
    </row>
    <row r="523" spans="1:10" ht="15" x14ac:dyDescent="0.35">
      <c r="A523" s="13">
        <v>42457</v>
      </c>
      <c r="B523" s="2" t="s">
        <v>15</v>
      </c>
      <c r="C523" s="2" t="s">
        <v>33</v>
      </c>
      <c r="D523" s="16">
        <v>2000</v>
      </c>
      <c r="E523" s="2" t="s">
        <v>9</v>
      </c>
      <c r="F523" s="2" t="s">
        <v>34</v>
      </c>
      <c r="G523" s="16">
        <v>6432000</v>
      </c>
      <c r="H523" s="32">
        <f>IF(F523="USD",VLOOKUP(A523,'FOREX CONV'!$A$2:$F$871,2,FALSE),IF(F523="GBP",VLOOKUP(A523,'FOREX CONV'!$A$2:$F$871,3,FALSE),IF(F523="EUR",VLOOKUP(A523,'FOREX CONV'!$A$2:$F$871,4,FALSE),IF(F523="YEN",VLOOKUP(A523,'FOREX CONV'!$A$2:$F$871,5,FALSE),1))))</f>
        <v>1</v>
      </c>
      <c r="I523" s="19">
        <f t="shared" si="8"/>
        <v>6432000</v>
      </c>
      <c r="J523" t="str">
        <f>VLOOKUP(C523,'REGION CLASSIFICATION'!$A$2:$B$67,2,FALSE)</f>
        <v>INDIA</v>
      </c>
    </row>
    <row r="524" spans="1:10" ht="15" x14ac:dyDescent="0.35">
      <c r="A524" s="13">
        <v>42366</v>
      </c>
      <c r="B524" s="2" t="s">
        <v>15</v>
      </c>
      <c r="C524" s="2" t="s">
        <v>33</v>
      </c>
      <c r="D524" s="16">
        <v>2000</v>
      </c>
      <c r="E524" s="2" t="s">
        <v>9</v>
      </c>
      <c r="F524" s="2" t="s">
        <v>34</v>
      </c>
      <c r="G524" s="16">
        <v>5967000</v>
      </c>
      <c r="H524" s="32">
        <f>IF(F524="USD",VLOOKUP(A524,'FOREX CONV'!$A$2:$F$871,2,FALSE),IF(F524="GBP",VLOOKUP(A524,'FOREX CONV'!$A$2:$F$871,3,FALSE),IF(F524="EUR",VLOOKUP(A524,'FOREX CONV'!$A$2:$F$871,4,FALSE),IF(F524="YEN",VLOOKUP(A524,'FOREX CONV'!$A$2:$F$871,5,FALSE),1))))</f>
        <v>1</v>
      </c>
      <c r="I524" s="19">
        <f t="shared" si="8"/>
        <v>5967000</v>
      </c>
      <c r="J524" t="str">
        <f>VLOOKUP(C524,'REGION CLASSIFICATION'!$A$2:$B$67,2,FALSE)</f>
        <v>INDIA</v>
      </c>
    </row>
    <row r="525" spans="1:10" ht="15" x14ac:dyDescent="0.35">
      <c r="A525" s="13">
        <v>42458</v>
      </c>
      <c r="B525" s="2" t="s">
        <v>15</v>
      </c>
      <c r="C525" s="2" t="s">
        <v>33</v>
      </c>
      <c r="D525" s="16">
        <v>2000</v>
      </c>
      <c r="E525" s="2" t="s">
        <v>9</v>
      </c>
      <c r="F525" s="2" t="s">
        <v>34</v>
      </c>
      <c r="G525" s="16">
        <v>6311250</v>
      </c>
      <c r="H525" s="32">
        <f>IF(F525="USD",VLOOKUP(A525,'FOREX CONV'!$A$2:$F$871,2,FALSE),IF(F525="GBP",VLOOKUP(A525,'FOREX CONV'!$A$2:$F$871,3,FALSE),IF(F525="EUR",VLOOKUP(A525,'FOREX CONV'!$A$2:$F$871,4,FALSE),IF(F525="YEN",VLOOKUP(A525,'FOREX CONV'!$A$2:$F$871,5,FALSE),1))))</f>
        <v>1</v>
      </c>
      <c r="I525" s="19">
        <f t="shared" si="8"/>
        <v>6311250</v>
      </c>
      <c r="J525" t="str">
        <f>VLOOKUP(C525,'REGION CLASSIFICATION'!$A$2:$B$67,2,FALSE)</f>
        <v>INDIA</v>
      </c>
    </row>
    <row r="526" spans="1:10" ht="15" x14ac:dyDescent="0.35">
      <c r="A526" s="13">
        <v>42459</v>
      </c>
      <c r="B526" s="2" t="s">
        <v>15</v>
      </c>
      <c r="C526" s="2" t="s">
        <v>33</v>
      </c>
      <c r="D526" s="16">
        <v>2000</v>
      </c>
      <c r="E526" s="2" t="s">
        <v>9</v>
      </c>
      <c r="F526" s="2" t="s">
        <v>34</v>
      </c>
      <c r="G526" s="16">
        <v>6140400</v>
      </c>
      <c r="H526" s="32">
        <f>IF(F526="USD",VLOOKUP(A526,'FOREX CONV'!$A$2:$F$871,2,FALSE),IF(F526="GBP",VLOOKUP(A526,'FOREX CONV'!$A$2:$F$871,3,FALSE),IF(F526="EUR",VLOOKUP(A526,'FOREX CONV'!$A$2:$F$871,4,FALSE),IF(F526="YEN",VLOOKUP(A526,'FOREX CONV'!$A$2:$F$871,5,FALSE),1))))</f>
        <v>1</v>
      </c>
      <c r="I526" s="19">
        <f t="shared" si="8"/>
        <v>6140400</v>
      </c>
      <c r="J526" t="str">
        <f>VLOOKUP(C526,'REGION CLASSIFICATION'!$A$2:$B$67,2,FALSE)</f>
        <v>INDIA</v>
      </c>
    </row>
    <row r="527" spans="1:10" ht="15" x14ac:dyDescent="0.35">
      <c r="A527" s="13">
        <v>42459</v>
      </c>
      <c r="B527" s="2" t="s">
        <v>15</v>
      </c>
      <c r="C527" s="2" t="s">
        <v>33</v>
      </c>
      <c r="D527" s="16">
        <v>2000</v>
      </c>
      <c r="E527" s="2" t="s">
        <v>9</v>
      </c>
      <c r="F527" s="2" t="s">
        <v>34</v>
      </c>
      <c r="G527" s="16">
        <v>6369773</v>
      </c>
      <c r="H527" s="32">
        <f>IF(F527="USD",VLOOKUP(A527,'FOREX CONV'!$A$2:$F$871,2,FALSE),IF(F527="GBP",VLOOKUP(A527,'FOREX CONV'!$A$2:$F$871,3,FALSE),IF(F527="EUR",VLOOKUP(A527,'FOREX CONV'!$A$2:$F$871,4,FALSE),IF(F527="YEN",VLOOKUP(A527,'FOREX CONV'!$A$2:$F$871,5,FALSE),1))))</f>
        <v>1</v>
      </c>
      <c r="I527" s="19">
        <f t="shared" si="8"/>
        <v>6369773</v>
      </c>
      <c r="J527" t="str">
        <f>VLOOKUP(C527,'REGION CLASSIFICATION'!$A$2:$B$67,2,FALSE)</f>
        <v>INDIA</v>
      </c>
    </row>
    <row r="528" spans="1:10" ht="15" x14ac:dyDescent="0.35">
      <c r="A528" s="13">
        <v>42368</v>
      </c>
      <c r="B528" s="2" t="s">
        <v>15</v>
      </c>
      <c r="C528" s="2" t="s">
        <v>33</v>
      </c>
      <c r="D528" s="16">
        <v>2000</v>
      </c>
      <c r="E528" s="2" t="s">
        <v>9</v>
      </c>
      <c r="F528" s="2" t="s">
        <v>34</v>
      </c>
      <c r="G528" s="16">
        <v>5967000</v>
      </c>
      <c r="H528" s="32">
        <f>IF(F528="USD",VLOOKUP(A528,'FOREX CONV'!$A$2:$F$871,2,FALSE),IF(F528="GBP",VLOOKUP(A528,'FOREX CONV'!$A$2:$F$871,3,FALSE),IF(F528="EUR",VLOOKUP(A528,'FOREX CONV'!$A$2:$F$871,4,FALSE),IF(F528="YEN",VLOOKUP(A528,'FOREX CONV'!$A$2:$F$871,5,FALSE),1))))</f>
        <v>1</v>
      </c>
      <c r="I528" s="19">
        <f t="shared" si="8"/>
        <v>5967000</v>
      </c>
      <c r="J528" t="str">
        <f>VLOOKUP(C528,'REGION CLASSIFICATION'!$A$2:$B$67,2,FALSE)</f>
        <v>INDIA</v>
      </c>
    </row>
    <row r="529" spans="1:10" ht="15" x14ac:dyDescent="0.35">
      <c r="A529" s="13">
        <v>42460</v>
      </c>
      <c r="B529" s="2" t="s">
        <v>25</v>
      </c>
      <c r="C529" s="2" t="s">
        <v>32</v>
      </c>
      <c r="D529" s="16">
        <v>2009</v>
      </c>
      <c r="E529" s="2" t="s">
        <v>9</v>
      </c>
      <c r="F529" s="2" t="s">
        <v>10</v>
      </c>
      <c r="G529" s="16">
        <v>180810</v>
      </c>
      <c r="H529" s="32">
        <f>IF(F529="USD",VLOOKUP(A529,'FOREX CONV'!$A$2:$F$871,2,FALSE),IF(F529="GBP",VLOOKUP(A529,'FOREX CONV'!$A$2:$F$871,3,FALSE),IF(F529="EUR",VLOOKUP(A529,'FOREX CONV'!$A$2:$F$871,4,FALSE),IF(F529="YEN",VLOOKUP(A529,'FOREX CONV'!$A$2:$F$871,5,FALSE),1))))</f>
        <v>66.332899999999995</v>
      </c>
      <c r="I529" s="19">
        <f t="shared" si="8"/>
        <v>11993651.648999998</v>
      </c>
      <c r="J529" t="str">
        <f>VLOOKUP(C529,'REGION CLASSIFICATION'!$A$2:$B$67,2,FALSE)</f>
        <v>EU</v>
      </c>
    </row>
    <row r="530" spans="1:10" ht="15" x14ac:dyDescent="0.35">
      <c r="A530" s="13">
        <v>42297</v>
      </c>
      <c r="B530" s="2" t="s">
        <v>25</v>
      </c>
      <c r="C530" s="2" t="s">
        <v>32</v>
      </c>
      <c r="D530" s="16">
        <v>2100</v>
      </c>
      <c r="E530" s="2" t="s">
        <v>9</v>
      </c>
      <c r="F530" s="2" t="s">
        <v>10</v>
      </c>
      <c r="G530" s="16">
        <v>189000</v>
      </c>
      <c r="H530" s="32">
        <f>IF(F530="USD",VLOOKUP(A530,'FOREX CONV'!$A$2:$F$871,2,FALSE),IF(F530="GBP",VLOOKUP(A530,'FOREX CONV'!$A$2:$F$871,3,FALSE),IF(F530="EUR",VLOOKUP(A530,'FOREX CONV'!$A$2:$F$871,4,FALSE),IF(F530="YEN",VLOOKUP(A530,'FOREX CONV'!$A$2:$F$871,5,FALSE),1))))</f>
        <v>64.890799999999999</v>
      </c>
      <c r="I530" s="19">
        <f t="shared" si="8"/>
        <v>12264361.199999999</v>
      </c>
      <c r="J530" t="str">
        <f>VLOOKUP(C530,'REGION CLASSIFICATION'!$A$2:$B$67,2,FALSE)</f>
        <v>EU</v>
      </c>
    </row>
    <row r="531" spans="1:10" ht="15" x14ac:dyDescent="0.35">
      <c r="A531" s="13">
        <v>42102</v>
      </c>
      <c r="B531" s="2" t="s">
        <v>15</v>
      </c>
      <c r="C531" s="2" t="s">
        <v>33</v>
      </c>
      <c r="D531" s="16">
        <v>2200</v>
      </c>
      <c r="E531" s="2" t="s">
        <v>9</v>
      </c>
      <c r="F531" s="2" t="s">
        <v>34</v>
      </c>
      <c r="G531" s="16">
        <v>5500000</v>
      </c>
      <c r="H531" s="32">
        <f>IF(F531="USD",VLOOKUP(A531,'FOREX CONV'!$A$2:$F$871,2,FALSE),IF(F531="GBP",VLOOKUP(A531,'FOREX CONV'!$A$2:$F$871,3,FALSE),IF(F531="EUR",VLOOKUP(A531,'FOREX CONV'!$A$2:$F$871,4,FALSE),IF(F531="YEN",VLOOKUP(A531,'FOREX CONV'!$A$2:$F$871,5,FALSE),1))))</f>
        <v>1</v>
      </c>
      <c r="I531" s="19">
        <f t="shared" si="8"/>
        <v>5500000</v>
      </c>
      <c r="J531" t="str">
        <f>VLOOKUP(C531,'REGION CLASSIFICATION'!$A$2:$B$67,2,FALSE)</f>
        <v>INDIA</v>
      </c>
    </row>
    <row r="532" spans="1:10" ht="15" x14ac:dyDescent="0.35">
      <c r="A532" s="13">
        <v>42271</v>
      </c>
      <c r="B532" s="2" t="s">
        <v>15</v>
      </c>
      <c r="C532" s="2" t="s">
        <v>33</v>
      </c>
      <c r="D532" s="16">
        <v>2200</v>
      </c>
      <c r="E532" s="2" t="s">
        <v>9</v>
      </c>
      <c r="F532" s="2" t="s">
        <v>34</v>
      </c>
      <c r="G532" s="16">
        <v>6442524</v>
      </c>
      <c r="H532" s="32">
        <f>IF(F532="USD",VLOOKUP(A532,'FOREX CONV'!$A$2:$F$871,2,FALSE),IF(F532="GBP",VLOOKUP(A532,'FOREX CONV'!$A$2:$F$871,3,FALSE),IF(F532="EUR",VLOOKUP(A532,'FOREX CONV'!$A$2:$F$871,4,FALSE),IF(F532="YEN",VLOOKUP(A532,'FOREX CONV'!$A$2:$F$871,5,FALSE),1))))</f>
        <v>1</v>
      </c>
      <c r="I532" s="19">
        <f t="shared" si="8"/>
        <v>6442524</v>
      </c>
      <c r="J532" t="str">
        <f>VLOOKUP(C532,'REGION CLASSIFICATION'!$A$2:$B$67,2,FALSE)</f>
        <v>INDIA</v>
      </c>
    </row>
    <row r="533" spans="1:10" ht="15" x14ac:dyDescent="0.35">
      <c r="A533" s="13">
        <v>42460</v>
      </c>
      <c r="B533" s="2" t="s">
        <v>15</v>
      </c>
      <c r="C533" s="2" t="s">
        <v>52</v>
      </c>
      <c r="D533" s="16">
        <v>2200</v>
      </c>
      <c r="E533" s="2" t="s">
        <v>9</v>
      </c>
      <c r="F533" s="2" t="s">
        <v>10</v>
      </c>
      <c r="G533" s="16">
        <v>89100</v>
      </c>
      <c r="H533" s="32">
        <f>IF(F533="USD",VLOOKUP(A533,'FOREX CONV'!$A$2:$F$871,2,FALSE),IF(F533="GBP",VLOOKUP(A533,'FOREX CONV'!$A$2:$F$871,3,FALSE),IF(F533="EUR",VLOOKUP(A533,'FOREX CONV'!$A$2:$F$871,4,FALSE),IF(F533="YEN",VLOOKUP(A533,'FOREX CONV'!$A$2:$F$871,5,FALSE),1))))</f>
        <v>66.332899999999995</v>
      </c>
      <c r="I533" s="19">
        <f t="shared" si="8"/>
        <v>5910261.3899999997</v>
      </c>
      <c r="J533" t="str">
        <f>VLOOKUP(C533,'REGION CLASSIFICATION'!$A$2:$B$67,2,FALSE)</f>
        <v>MENA</v>
      </c>
    </row>
    <row r="534" spans="1:10" ht="15" x14ac:dyDescent="0.35">
      <c r="A534" s="13">
        <v>42124</v>
      </c>
      <c r="B534" s="2" t="s">
        <v>25</v>
      </c>
      <c r="C534" s="2" t="s">
        <v>65</v>
      </c>
      <c r="D534" s="16">
        <v>2233</v>
      </c>
      <c r="E534" s="2" t="s">
        <v>9</v>
      </c>
      <c r="F534" s="2" t="s">
        <v>10</v>
      </c>
      <c r="G534" s="16">
        <v>251212.5</v>
      </c>
      <c r="H534" s="32">
        <f>IF(F534="USD",VLOOKUP(A534,'FOREX CONV'!$A$2:$F$871,2,FALSE),IF(F534="GBP",VLOOKUP(A534,'FOREX CONV'!$A$2:$F$871,3,FALSE),IF(F534="EUR",VLOOKUP(A534,'FOREX CONV'!$A$2:$F$871,4,FALSE),IF(F534="YEN",VLOOKUP(A534,'FOREX CONV'!$A$2:$F$871,5,FALSE),1))))</f>
        <v>63.578000000000003</v>
      </c>
      <c r="I534" s="19">
        <f t="shared" si="8"/>
        <v>15971588.325000001</v>
      </c>
      <c r="J534" t="str">
        <f>VLOOKUP(C534,'REGION CLASSIFICATION'!$A$2:$B$67,2,FALSE)</f>
        <v>NORTH AMERICA</v>
      </c>
    </row>
    <row r="535" spans="1:10" ht="15" x14ac:dyDescent="0.35">
      <c r="A535" s="13">
        <v>42145</v>
      </c>
      <c r="B535" s="2" t="s">
        <v>15</v>
      </c>
      <c r="C535" s="2" t="s">
        <v>17</v>
      </c>
      <c r="D535" s="16">
        <v>2240</v>
      </c>
      <c r="E535" s="2" t="s">
        <v>9</v>
      </c>
      <c r="F535" s="2" t="s">
        <v>10</v>
      </c>
      <c r="G535" s="16">
        <v>100800</v>
      </c>
      <c r="H535" s="32">
        <f>IF(F535="USD",VLOOKUP(A535,'FOREX CONV'!$A$2:$F$871,2,FALSE),IF(F535="GBP",VLOOKUP(A535,'FOREX CONV'!$A$2:$F$871,3,FALSE),IF(F535="EUR",VLOOKUP(A535,'FOREX CONV'!$A$2:$F$871,4,FALSE),IF(F535="YEN",VLOOKUP(A535,'FOREX CONV'!$A$2:$F$871,5,FALSE),1))))</f>
        <v>63.7</v>
      </c>
      <c r="I535" s="19">
        <f t="shared" si="8"/>
        <v>6420960</v>
      </c>
      <c r="J535" t="str">
        <f>VLOOKUP(C535,'REGION CLASSIFICATION'!$A$2:$B$67,2,FALSE)</f>
        <v>LATAM</v>
      </c>
    </row>
    <row r="536" spans="1:10" ht="15" x14ac:dyDescent="0.35">
      <c r="A536" s="13">
        <v>42210</v>
      </c>
      <c r="B536" s="2" t="s">
        <v>15</v>
      </c>
      <c r="C536" s="2" t="s">
        <v>33</v>
      </c>
      <c r="D536" s="16">
        <v>2300</v>
      </c>
      <c r="E536" s="2" t="s">
        <v>9</v>
      </c>
      <c r="F536" s="2" t="s">
        <v>34</v>
      </c>
      <c r="G536" s="16">
        <v>6101477</v>
      </c>
      <c r="H536" s="32">
        <f>IF(F536="USD",VLOOKUP(A536,'FOREX CONV'!$A$2:$F$871,2,FALSE),IF(F536="GBP",VLOOKUP(A536,'FOREX CONV'!$A$2:$F$871,3,FALSE),IF(F536="EUR",VLOOKUP(A536,'FOREX CONV'!$A$2:$F$871,4,FALSE),IF(F536="YEN",VLOOKUP(A536,'FOREX CONV'!$A$2:$F$871,5,FALSE),1))))</f>
        <v>1</v>
      </c>
      <c r="I536" s="19">
        <f t="shared" si="8"/>
        <v>6101477</v>
      </c>
      <c r="J536" t="str">
        <f>VLOOKUP(C536,'REGION CLASSIFICATION'!$A$2:$B$67,2,FALSE)</f>
        <v>INDIA</v>
      </c>
    </row>
    <row r="537" spans="1:10" ht="15" x14ac:dyDescent="0.35">
      <c r="A537" s="13">
        <v>42215</v>
      </c>
      <c r="B537" s="2" t="s">
        <v>15</v>
      </c>
      <c r="C537" s="2" t="s">
        <v>70</v>
      </c>
      <c r="D537" s="16">
        <v>2300</v>
      </c>
      <c r="E537" s="2" t="s">
        <v>9</v>
      </c>
      <c r="F537" s="2" t="s">
        <v>10</v>
      </c>
      <c r="G537" s="16">
        <v>102350</v>
      </c>
      <c r="H537" s="32">
        <f>IF(F537="USD",VLOOKUP(A537,'FOREX CONV'!$A$2:$F$871,2,FALSE),IF(F537="GBP",VLOOKUP(A537,'FOREX CONV'!$A$2:$F$871,3,FALSE),IF(F537="EUR",VLOOKUP(A537,'FOREX CONV'!$A$2:$F$871,4,FALSE),IF(F537="YEN",VLOOKUP(A537,'FOREX CONV'!$A$2:$F$871,5,FALSE),1))))</f>
        <v>64.006100000000004</v>
      </c>
      <c r="I537" s="19">
        <f t="shared" si="8"/>
        <v>6551024.335</v>
      </c>
      <c r="J537" t="str">
        <f>VLOOKUP(C537,'REGION CLASSIFICATION'!$A$2:$B$67,2,FALSE)</f>
        <v>EU</v>
      </c>
    </row>
    <row r="538" spans="1:10" ht="15" x14ac:dyDescent="0.35">
      <c r="A538" s="13">
        <v>42369</v>
      </c>
      <c r="B538" s="2" t="s">
        <v>25</v>
      </c>
      <c r="C538" s="2" t="s">
        <v>32</v>
      </c>
      <c r="D538" s="16">
        <v>2316</v>
      </c>
      <c r="E538" s="2" t="s">
        <v>9</v>
      </c>
      <c r="F538" s="2" t="s">
        <v>10</v>
      </c>
      <c r="G538" s="16">
        <v>208440</v>
      </c>
      <c r="H538" s="32">
        <f>IF(F538="USD",VLOOKUP(A538,'FOREX CONV'!$A$2:$F$871,2,FALSE),IF(F538="GBP",VLOOKUP(A538,'FOREX CONV'!$A$2:$F$871,3,FALSE),IF(F538="EUR",VLOOKUP(A538,'FOREX CONV'!$A$2:$F$871,4,FALSE),IF(F538="YEN",VLOOKUP(A538,'FOREX CONV'!$A$2:$F$871,5,FALSE),1))))</f>
        <v>66.325999999999993</v>
      </c>
      <c r="I538" s="19">
        <f t="shared" si="8"/>
        <v>13824991.439999999</v>
      </c>
      <c r="J538" t="str">
        <f>VLOOKUP(C538,'REGION CLASSIFICATION'!$A$2:$B$67,2,FALSE)</f>
        <v>EU</v>
      </c>
    </row>
    <row r="539" spans="1:10" ht="15" x14ac:dyDescent="0.35">
      <c r="A539" s="13">
        <v>42205</v>
      </c>
      <c r="B539" s="2" t="s">
        <v>15</v>
      </c>
      <c r="C539" s="2" t="s">
        <v>33</v>
      </c>
      <c r="D539" s="16">
        <v>2400</v>
      </c>
      <c r="E539" s="2" t="s">
        <v>9</v>
      </c>
      <c r="F539" s="2" t="s">
        <v>34</v>
      </c>
      <c r="G539" s="16">
        <v>7065600</v>
      </c>
      <c r="H539" s="32">
        <f>IF(F539="USD",VLOOKUP(A539,'FOREX CONV'!$A$2:$F$871,2,FALSE),IF(F539="GBP",VLOOKUP(A539,'FOREX CONV'!$A$2:$F$871,3,FALSE),IF(F539="EUR",VLOOKUP(A539,'FOREX CONV'!$A$2:$F$871,4,FALSE),IF(F539="YEN",VLOOKUP(A539,'FOREX CONV'!$A$2:$F$871,5,FALSE),1))))</f>
        <v>1</v>
      </c>
      <c r="I539" s="19">
        <f t="shared" si="8"/>
        <v>7065600</v>
      </c>
      <c r="J539" t="str">
        <f>VLOOKUP(C539,'REGION CLASSIFICATION'!$A$2:$B$67,2,FALSE)</f>
        <v>INDIA</v>
      </c>
    </row>
    <row r="540" spans="1:10" ht="15" x14ac:dyDescent="0.35">
      <c r="A540" s="13">
        <v>42369</v>
      </c>
      <c r="B540" s="2" t="s">
        <v>25</v>
      </c>
      <c r="C540" s="2" t="s">
        <v>43</v>
      </c>
      <c r="D540" s="16">
        <v>2418</v>
      </c>
      <c r="E540" s="2" t="s">
        <v>9</v>
      </c>
      <c r="F540" s="2" t="s">
        <v>10</v>
      </c>
      <c r="G540" s="16">
        <v>217620</v>
      </c>
      <c r="H540" s="32">
        <f>IF(F540="USD",VLOOKUP(A540,'FOREX CONV'!$A$2:$F$871,2,FALSE),IF(F540="GBP",VLOOKUP(A540,'FOREX CONV'!$A$2:$F$871,3,FALSE),IF(F540="EUR",VLOOKUP(A540,'FOREX CONV'!$A$2:$F$871,4,FALSE),IF(F540="YEN",VLOOKUP(A540,'FOREX CONV'!$A$2:$F$871,5,FALSE),1))))</f>
        <v>66.325999999999993</v>
      </c>
      <c r="I540" s="19">
        <f t="shared" si="8"/>
        <v>14433864.119999999</v>
      </c>
      <c r="J540" t="str">
        <f>VLOOKUP(C540,'REGION CLASSIFICATION'!$A$2:$B$67,2,FALSE)</f>
        <v>EU</v>
      </c>
    </row>
    <row r="541" spans="1:10" ht="15" x14ac:dyDescent="0.35">
      <c r="A541" s="13">
        <v>42171</v>
      </c>
      <c r="B541" s="2" t="s">
        <v>25</v>
      </c>
      <c r="C541" s="11" t="s">
        <v>65</v>
      </c>
      <c r="D541" s="22">
        <v>2462</v>
      </c>
      <c r="E541" s="11" t="s">
        <v>9</v>
      </c>
      <c r="F541" s="11" t="s">
        <v>10</v>
      </c>
      <c r="G541" s="22">
        <v>276975</v>
      </c>
      <c r="H541" s="32">
        <f>IF(F541="USD",VLOOKUP(A541,'FOREX CONV'!$A$2:$F$871,2,FALSE),IF(F541="GBP",VLOOKUP(A541,'FOREX CONV'!$A$2:$F$871,3,FALSE),IF(F541="EUR",VLOOKUP(A541,'FOREX CONV'!$A$2:$F$871,4,FALSE),IF(F541="YEN",VLOOKUP(A541,'FOREX CONV'!$A$2:$F$871,5,FALSE),1))))</f>
        <v>64.150499999999994</v>
      </c>
      <c r="I541" s="19">
        <f t="shared" si="8"/>
        <v>17768084.737499997</v>
      </c>
      <c r="J541" t="str">
        <f>VLOOKUP(C541,'REGION CLASSIFICATION'!$A$2:$B$67,2,FALSE)</f>
        <v>NORTH AMERICA</v>
      </c>
    </row>
    <row r="542" spans="1:10" ht="15" x14ac:dyDescent="0.35">
      <c r="A542" s="13">
        <v>42429</v>
      </c>
      <c r="B542" s="2" t="s">
        <v>25</v>
      </c>
      <c r="C542" s="2" t="s">
        <v>37</v>
      </c>
      <c r="D542" s="16">
        <v>2498</v>
      </c>
      <c r="E542" s="2" t="s">
        <v>9</v>
      </c>
      <c r="F542" s="2" t="s">
        <v>10</v>
      </c>
      <c r="G542" s="16">
        <v>212330</v>
      </c>
      <c r="H542" s="32">
        <f>IF(F542="USD",VLOOKUP(A542,'FOREX CONV'!$A$2:$F$871,2,FALSE),IF(F542="GBP",VLOOKUP(A542,'FOREX CONV'!$A$2:$F$871,3,FALSE),IF(F542="EUR",VLOOKUP(A542,'FOREX CONV'!$A$2:$F$871,4,FALSE),IF(F542="YEN",VLOOKUP(A542,'FOREX CONV'!$A$2:$F$871,5,FALSE),1))))</f>
        <v>68.616</v>
      </c>
      <c r="I542" s="19">
        <f t="shared" si="8"/>
        <v>14569235.279999999</v>
      </c>
      <c r="J542" t="str">
        <f>VLOOKUP(C542,'REGION CLASSIFICATION'!$A$2:$B$67,2,FALSE)</f>
        <v>MENA</v>
      </c>
    </row>
    <row r="543" spans="1:10" ht="15" x14ac:dyDescent="0.35">
      <c r="A543" s="13">
        <v>42124</v>
      </c>
      <c r="B543" s="2" t="s">
        <v>15</v>
      </c>
      <c r="C543" s="2" t="s">
        <v>33</v>
      </c>
      <c r="D543" s="16">
        <v>2500</v>
      </c>
      <c r="E543" s="2" t="s">
        <v>9</v>
      </c>
      <c r="F543" s="2" t="s">
        <v>34</v>
      </c>
      <c r="G543" s="16">
        <v>6495539</v>
      </c>
      <c r="H543" s="32">
        <f>IF(F543="USD",VLOOKUP(A543,'FOREX CONV'!$A$2:$F$871,2,FALSE),IF(F543="GBP",VLOOKUP(A543,'FOREX CONV'!$A$2:$F$871,3,FALSE),IF(F543="EUR",VLOOKUP(A543,'FOREX CONV'!$A$2:$F$871,4,FALSE),IF(F543="YEN",VLOOKUP(A543,'FOREX CONV'!$A$2:$F$871,5,FALSE),1))))</f>
        <v>1</v>
      </c>
      <c r="I543" s="19">
        <f t="shared" si="8"/>
        <v>6495539</v>
      </c>
      <c r="J543" t="str">
        <f>VLOOKUP(C543,'REGION CLASSIFICATION'!$A$2:$B$67,2,FALSE)</f>
        <v>INDIA</v>
      </c>
    </row>
    <row r="544" spans="1:10" ht="15" x14ac:dyDescent="0.35">
      <c r="A544" s="13">
        <v>42155</v>
      </c>
      <c r="B544" s="2" t="s">
        <v>15</v>
      </c>
      <c r="C544" s="2" t="s">
        <v>33</v>
      </c>
      <c r="D544" s="16">
        <v>2500</v>
      </c>
      <c r="E544" s="2" t="s">
        <v>9</v>
      </c>
      <c r="F544" s="2" t="s">
        <v>34</v>
      </c>
      <c r="G544" s="16">
        <v>7321050</v>
      </c>
      <c r="H544" s="32">
        <f>IF(F544="USD",VLOOKUP(A544,'FOREX CONV'!$A$2:$F$871,2,FALSE),IF(F544="GBP",VLOOKUP(A544,'FOREX CONV'!$A$2:$F$871,3,FALSE),IF(F544="EUR",VLOOKUP(A544,'FOREX CONV'!$A$2:$F$871,4,FALSE),IF(F544="YEN",VLOOKUP(A544,'FOREX CONV'!$A$2:$F$871,5,FALSE),1))))</f>
        <v>1</v>
      </c>
      <c r="I544" s="19">
        <f t="shared" si="8"/>
        <v>7321050</v>
      </c>
      <c r="J544" t="str">
        <f>VLOOKUP(C544,'REGION CLASSIFICATION'!$A$2:$B$67,2,FALSE)</f>
        <v>INDIA</v>
      </c>
    </row>
    <row r="545" spans="1:10" ht="15" x14ac:dyDescent="0.35">
      <c r="A545" s="13">
        <v>42178</v>
      </c>
      <c r="B545" s="2" t="s">
        <v>15</v>
      </c>
      <c r="C545" s="11" t="s">
        <v>33</v>
      </c>
      <c r="D545" s="22">
        <v>2500</v>
      </c>
      <c r="E545" s="11" t="s">
        <v>9</v>
      </c>
      <c r="F545" s="11" t="s">
        <v>34</v>
      </c>
      <c r="G545" s="22">
        <v>7962216</v>
      </c>
      <c r="H545" s="32">
        <f>IF(F545="USD",VLOOKUP(A545,'FOREX CONV'!$A$2:$F$871,2,FALSE),IF(F545="GBP",VLOOKUP(A545,'FOREX CONV'!$A$2:$F$871,3,FALSE),IF(F545="EUR",VLOOKUP(A545,'FOREX CONV'!$A$2:$F$871,4,FALSE),IF(F545="YEN",VLOOKUP(A545,'FOREX CONV'!$A$2:$F$871,5,FALSE),1))))</f>
        <v>1</v>
      </c>
      <c r="I545" s="19">
        <f t="shared" si="8"/>
        <v>7962216</v>
      </c>
      <c r="J545" t="str">
        <f>VLOOKUP(C545,'REGION CLASSIFICATION'!$A$2:$B$67,2,FALSE)</f>
        <v>INDIA</v>
      </c>
    </row>
    <row r="546" spans="1:10" ht="15" x14ac:dyDescent="0.35">
      <c r="A546" s="13">
        <v>42185</v>
      </c>
      <c r="B546" s="2" t="s">
        <v>15</v>
      </c>
      <c r="C546" s="11" t="s">
        <v>33</v>
      </c>
      <c r="D546" s="22">
        <v>2500</v>
      </c>
      <c r="E546" s="11" t="s">
        <v>9</v>
      </c>
      <c r="F546" s="11" t="s">
        <v>34</v>
      </c>
      <c r="G546" s="22">
        <v>7036733</v>
      </c>
      <c r="H546" s="32">
        <f>IF(F546="USD",VLOOKUP(A546,'FOREX CONV'!$A$2:$F$871,2,FALSE),IF(F546="GBP",VLOOKUP(A546,'FOREX CONV'!$A$2:$F$871,3,FALSE),IF(F546="EUR",VLOOKUP(A546,'FOREX CONV'!$A$2:$F$871,4,FALSE),IF(F546="YEN",VLOOKUP(A546,'FOREX CONV'!$A$2:$F$871,5,FALSE),1))))</f>
        <v>1</v>
      </c>
      <c r="I546" s="19">
        <f t="shared" si="8"/>
        <v>7036733</v>
      </c>
      <c r="J546" t="str">
        <f>VLOOKUP(C546,'REGION CLASSIFICATION'!$A$2:$B$67,2,FALSE)</f>
        <v>INDIA</v>
      </c>
    </row>
    <row r="547" spans="1:10" ht="15" x14ac:dyDescent="0.35">
      <c r="A547" s="13">
        <v>42244</v>
      </c>
      <c r="B547" s="2" t="s">
        <v>15</v>
      </c>
      <c r="C547" s="2" t="s">
        <v>33</v>
      </c>
      <c r="D547" s="16">
        <v>2500</v>
      </c>
      <c r="E547" s="2" t="s">
        <v>9</v>
      </c>
      <c r="F547" s="2" t="s">
        <v>34</v>
      </c>
      <c r="G547" s="16">
        <v>7309575</v>
      </c>
      <c r="H547" s="32">
        <f>IF(F547="USD",VLOOKUP(A547,'FOREX CONV'!$A$2:$F$871,2,FALSE),IF(F547="GBP",VLOOKUP(A547,'FOREX CONV'!$A$2:$F$871,3,FALSE),IF(F547="EUR",VLOOKUP(A547,'FOREX CONV'!$A$2:$F$871,4,FALSE),IF(F547="YEN",VLOOKUP(A547,'FOREX CONV'!$A$2:$F$871,5,FALSE),1))))</f>
        <v>1</v>
      </c>
      <c r="I547" s="19">
        <f t="shared" si="8"/>
        <v>7309575</v>
      </c>
      <c r="J547" t="str">
        <f>VLOOKUP(C547,'REGION CLASSIFICATION'!$A$2:$B$67,2,FALSE)</f>
        <v>INDIA</v>
      </c>
    </row>
    <row r="548" spans="1:10" ht="15" x14ac:dyDescent="0.35">
      <c r="A548" s="13">
        <v>42185</v>
      </c>
      <c r="B548" s="2" t="s">
        <v>15</v>
      </c>
      <c r="C548" s="11" t="s">
        <v>33</v>
      </c>
      <c r="D548" s="22">
        <v>2650</v>
      </c>
      <c r="E548" s="11" t="s">
        <v>9</v>
      </c>
      <c r="F548" s="11" t="s">
        <v>34</v>
      </c>
      <c r="G548" s="22">
        <v>7564115</v>
      </c>
      <c r="H548" s="32">
        <f>IF(F548="USD",VLOOKUP(A548,'FOREX CONV'!$A$2:$F$871,2,FALSE),IF(F548="GBP",VLOOKUP(A548,'FOREX CONV'!$A$2:$F$871,3,FALSE),IF(F548="EUR",VLOOKUP(A548,'FOREX CONV'!$A$2:$F$871,4,FALSE),IF(F548="YEN",VLOOKUP(A548,'FOREX CONV'!$A$2:$F$871,5,FALSE),1))))</f>
        <v>1</v>
      </c>
      <c r="I548" s="19">
        <f t="shared" si="8"/>
        <v>7564115</v>
      </c>
      <c r="J548" t="str">
        <f>VLOOKUP(C548,'REGION CLASSIFICATION'!$A$2:$B$67,2,FALSE)</f>
        <v>INDIA</v>
      </c>
    </row>
    <row r="549" spans="1:10" ht="15" x14ac:dyDescent="0.35">
      <c r="A549" s="13">
        <v>42347</v>
      </c>
      <c r="B549" s="2" t="s">
        <v>15</v>
      </c>
      <c r="C549" s="2" t="s">
        <v>33</v>
      </c>
      <c r="D549" s="16">
        <v>2650</v>
      </c>
      <c r="E549" s="2" t="s">
        <v>9</v>
      </c>
      <c r="F549" s="2" t="s">
        <v>34</v>
      </c>
      <c r="G549" s="16">
        <v>7945790</v>
      </c>
      <c r="H549" s="32">
        <f>IF(F549="USD",VLOOKUP(A549,'FOREX CONV'!$A$2:$F$871,2,FALSE),IF(F549="GBP",VLOOKUP(A549,'FOREX CONV'!$A$2:$F$871,3,FALSE),IF(F549="EUR",VLOOKUP(A549,'FOREX CONV'!$A$2:$F$871,4,FALSE),IF(F549="YEN",VLOOKUP(A549,'FOREX CONV'!$A$2:$F$871,5,FALSE),1))))</f>
        <v>1</v>
      </c>
      <c r="I549" s="19">
        <f t="shared" si="8"/>
        <v>7945790</v>
      </c>
      <c r="J549" t="str">
        <f>VLOOKUP(C549,'REGION CLASSIFICATION'!$A$2:$B$67,2,FALSE)</f>
        <v>INDIA</v>
      </c>
    </row>
    <row r="550" spans="1:10" ht="15" x14ac:dyDescent="0.35">
      <c r="A550" s="13">
        <v>42331</v>
      </c>
      <c r="B550" s="2" t="s">
        <v>7</v>
      </c>
      <c r="C550" s="2" t="s">
        <v>60</v>
      </c>
      <c r="D550" s="16">
        <v>2650</v>
      </c>
      <c r="E550" s="2" t="s">
        <v>9</v>
      </c>
      <c r="F550" s="2" t="s">
        <v>10</v>
      </c>
      <c r="G550" s="16">
        <v>71974</v>
      </c>
      <c r="H550" s="32">
        <f>IF(F550="USD",VLOOKUP(A550,'FOREX CONV'!$A$2:$F$871,2,FALSE),IF(F550="GBP",VLOOKUP(A550,'FOREX CONV'!$A$2:$F$871,3,FALSE),IF(F550="EUR",VLOOKUP(A550,'FOREX CONV'!$A$2:$F$871,4,FALSE),IF(F550="YEN",VLOOKUP(A550,'FOREX CONV'!$A$2:$F$871,5,FALSE),1))))</f>
        <v>66.349000000000004</v>
      </c>
      <c r="I550" s="19">
        <f t="shared" si="8"/>
        <v>4775402.926</v>
      </c>
      <c r="J550" t="str">
        <f>VLOOKUP(C550,'REGION CLASSIFICATION'!$A$2:$B$67,2,FALSE)</f>
        <v>APAC</v>
      </c>
    </row>
    <row r="551" spans="1:10" ht="15" x14ac:dyDescent="0.35">
      <c r="A551" s="13">
        <v>42151</v>
      </c>
      <c r="B551" s="2" t="s">
        <v>15</v>
      </c>
      <c r="C551" s="2" t="s">
        <v>33</v>
      </c>
      <c r="D551" s="16">
        <v>2700</v>
      </c>
      <c r="E551" s="2" t="s">
        <v>9</v>
      </c>
      <c r="F551" s="2" t="s">
        <v>34</v>
      </c>
      <c r="G551" s="16">
        <v>6750000</v>
      </c>
      <c r="H551" s="32">
        <f>IF(F551="USD",VLOOKUP(A551,'FOREX CONV'!$A$2:$F$871,2,FALSE),IF(F551="GBP",VLOOKUP(A551,'FOREX CONV'!$A$2:$F$871,3,FALSE),IF(F551="EUR",VLOOKUP(A551,'FOREX CONV'!$A$2:$F$871,4,FALSE),IF(F551="YEN",VLOOKUP(A551,'FOREX CONV'!$A$2:$F$871,5,FALSE),1))))</f>
        <v>1</v>
      </c>
      <c r="I551" s="19">
        <f t="shared" si="8"/>
        <v>6750000</v>
      </c>
      <c r="J551" t="str">
        <f>VLOOKUP(C551,'REGION CLASSIFICATION'!$A$2:$B$67,2,FALSE)</f>
        <v>INDIA</v>
      </c>
    </row>
    <row r="552" spans="1:10" ht="15" x14ac:dyDescent="0.35">
      <c r="A552" s="13">
        <v>42210</v>
      </c>
      <c r="B552" s="2" t="s">
        <v>15</v>
      </c>
      <c r="C552" s="2" t="s">
        <v>33</v>
      </c>
      <c r="D552" s="16">
        <v>2700</v>
      </c>
      <c r="E552" s="2" t="s">
        <v>9</v>
      </c>
      <c r="F552" s="2" t="s">
        <v>34</v>
      </c>
      <c r="G552" s="16">
        <v>7015182</v>
      </c>
      <c r="H552" s="32">
        <f>IF(F552="USD",VLOOKUP(A552,'FOREX CONV'!$A$2:$F$871,2,FALSE),IF(F552="GBP",VLOOKUP(A552,'FOREX CONV'!$A$2:$F$871,3,FALSE),IF(F552="EUR",VLOOKUP(A552,'FOREX CONV'!$A$2:$F$871,4,FALSE),IF(F552="YEN",VLOOKUP(A552,'FOREX CONV'!$A$2:$F$871,5,FALSE),1))))</f>
        <v>1</v>
      </c>
      <c r="I552" s="19">
        <f t="shared" si="8"/>
        <v>7015182</v>
      </c>
      <c r="J552" t="str">
        <f>VLOOKUP(C552,'REGION CLASSIFICATION'!$A$2:$B$67,2,FALSE)</f>
        <v>INDIA</v>
      </c>
    </row>
    <row r="553" spans="1:10" ht="15" x14ac:dyDescent="0.35">
      <c r="A553" s="13">
        <v>42277</v>
      </c>
      <c r="B553" s="2" t="s">
        <v>25</v>
      </c>
      <c r="C553" s="2" t="s">
        <v>43</v>
      </c>
      <c r="D553" s="16">
        <v>2716</v>
      </c>
      <c r="E553" s="2" t="s">
        <v>9</v>
      </c>
      <c r="F553" s="2" t="s">
        <v>10</v>
      </c>
      <c r="G553" s="16">
        <v>244440</v>
      </c>
      <c r="H553" s="32">
        <f>IF(F553="USD",VLOOKUP(A553,'FOREX CONV'!$A$2:$F$871,2,FALSE),IF(F553="GBP",VLOOKUP(A553,'FOREX CONV'!$A$2:$F$871,3,FALSE),IF(F553="EUR",VLOOKUP(A553,'FOREX CONV'!$A$2:$F$871,4,FALSE),IF(F553="YEN",VLOOKUP(A553,'FOREX CONV'!$A$2:$F$871,5,FALSE),1))))</f>
        <v>65.741799999999998</v>
      </c>
      <c r="I553" s="19">
        <f t="shared" si="8"/>
        <v>16069925.592</v>
      </c>
      <c r="J553" t="str">
        <f>VLOOKUP(C553,'REGION CLASSIFICATION'!$A$2:$B$67,2,FALSE)</f>
        <v>EU</v>
      </c>
    </row>
    <row r="554" spans="1:10" ht="15" x14ac:dyDescent="0.35">
      <c r="A554" s="13">
        <v>42142</v>
      </c>
      <c r="B554" s="2" t="s">
        <v>25</v>
      </c>
      <c r="C554" s="2" t="s">
        <v>65</v>
      </c>
      <c r="D554" s="16">
        <v>2767</v>
      </c>
      <c r="E554" s="2" t="s">
        <v>9</v>
      </c>
      <c r="F554" s="2" t="s">
        <v>10</v>
      </c>
      <c r="G554" s="16">
        <v>311287.5</v>
      </c>
      <c r="H554" s="32">
        <f>IF(F554="USD",VLOOKUP(A554,'FOREX CONV'!$A$2:$F$871,2,FALSE),IF(F554="GBP",VLOOKUP(A554,'FOREX CONV'!$A$2:$F$871,3,FALSE),IF(F554="EUR",VLOOKUP(A554,'FOREX CONV'!$A$2:$F$871,4,FALSE),IF(F554="YEN",VLOOKUP(A554,'FOREX CONV'!$A$2:$F$871,5,FALSE),1))))</f>
        <v>63.554299999999998</v>
      </c>
      <c r="I554" s="19">
        <f t="shared" si="8"/>
        <v>19783659.161249999</v>
      </c>
      <c r="J554" t="str">
        <f>VLOOKUP(C554,'REGION CLASSIFICATION'!$A$2:$B$67,2,FALSE)</f>
        <v>NORTH AMERICA</v>
      </c>
    </row>
    <row r="555" spans="1:10" ht="15" x14ac:dyDescent="0.35">
      <c r="A555" s="13">
        <v>42155</v>
      </c>
      <c r="B555" s="2" t="s">
        <v>15</v>
      </c>
      <c r="C555" s="2" t="s">
        <v>21</v>
      </c>
      <c r="D555" s="16">
        <v>3000</v>
      </c>
      <c r="E555" s="2" t="s">
        <v>9</v>
      </c>
      <c r="F555" s="2" t="s">
        <v>10</v>
      </c>
      <c r="G555" s="16">
        <v>150000</v>
      </c>
      <c r="H555" s="32">
        <f>IF(F555="USD",VLOOKUP(A555,'FOREX CONV'!$A$2:$F$871,2,FALSE),IF(F555="GBP",VLOOKUP(A555,'FOREX CONV'!$A$2:$F$871,3,FALSE),IF(F555="EUR",VLOOKUP(A555,'FOREX CONV'!$A$2:$F$871,4,FALSE),IF(F555="YEN",VLOOKUP(A555,'FOREX CONV'!$A$2:$F$871,5,FALSE),1))))</f>
        <v>63.761499999999998</v>
      </c>
      <c r="I555" s="19">
        <f t="shared" si="8"/>
        <v>9564225</v>
      </c>
      <c r="J555" t="str">
        <f>VLOOKUP(C555,'REGION CLASSIFICATION'!$A$2:$B$67,2,FALSE)</f>
        <v>EU</v>
      </c>
    </row>
    <row r="556" spans="1:10" ht="15" x14ac:dyDescent="0.35">
      <c r="A556" s="13">
        <v>42184</v>
      </c>
      <c r="B556" s="2" t="s">
        <v>25</v>
      </c>
      <c r="C556" s="11" t="s">
        <v>29</v>
      </c>
      <c r="D556" s="22">
        <v>3000</v>
      </c>
      <c r="E556" s="11" t="s">
        <v>9</v>
      </c>
      <c r="F556" s="11" t="s">
        <v>10</v>
      </c>
      <c r="G556" s="22">
        <v>345000</v>
      </c>
      <c r="H556" s="32">
        <f>IF(F556="USD",VLOOKUP(A556,'FOREX CONV'!$A$2:$F$871,2,FALSE),IF(F556="GBP",VLOOKUP(A556,'FOREX CONV'!$A$2:$F$871,3,FALSE),IF(F556="EUR",VLOOKUP(A556,'FOREX CONV'!$A$2:$F$871,4,FALSE),IF(F556="YEN",VLOOKUP(A556,'FOREX CONV'!$A$2:$F$871,5,FALSE),1))))</f>
        <v>63.917000000000002</v>
      </c>
      <c r="I556" s="19">
        <f t="shared" si="8"/>
        <v>22051365</v>
      </c>
      <c r="J556" t="str">
        <f>VLOOKUP(C556,'REGION CLASSIFICATION'!$A$2:$B$67,2,FALSE)</f>
        <v>EU</v>
      </c>
    </row>
    <row r="557" spans="1:10" ht="15" x14ac:dyDescent="0.35">
      <c r="A557" s="13">
        <v>42198</v>
      </c>
      <c r="B557" s="2" t="s">
        <v>15</v>
      </c>
      <c r="C557" s="2" t="s">
        <v>21</v>
      </c>
      <c r="D557" s="16">
        <v>3000</v>
      </c>
      <c r="E557" s="2" t="s">
        <v>9</v>
      </c>
      <c r="F557" s="2" t="s">
        <v>10</v>
      </c>
      <c r="G557" s="16">
        <v>150000</v>
      </c>
      <c r="H557" s="32">
        <f>IF(F557="USD",VLOOKUP(A557,'FOREX CONV'!$A$2:$F$871,2,FALSE),IF(F557="GBP",VLOOKUP(A557,'FOREX CONV'!$A$2:$F$871,3,FALSE),IF(F557="EUR",VLOOKUP(A557,'FOREX CONV'!$A$2:$F$871,4,FALSE),IF(F557="YEN",VLOOKUP(A557,'FOREX CONV'!$A$2:$F$871,5,FALSE),1))))</f>
        <v>63.465499999999999</v>
      </c>
      <c r="I557" s="19">
        <f t="shared" si="8"/>
        <v>9519825</v>
      </c>
      <c r="J557" t="str">
        <f>VLOOKUP(C557,'REGION CLASSIFICATION'!$A$2:$B$67,2,FALSE)</f>
        <v>EU</v>
      </c>
    </row>
    <row r="558" spans="1:10" ht="15" x14ac:dyDescent="0.35">
      <c r="A558" s="13">
        <v>42205</v>
      </c>
      <c r="B558" s="2" t="s">
        <v>15</v>
      </c>
      <c r="C558" s="2" t="s">
        <v>21</v>
      </c>
      <c r="D558" s="16">
        <v>3000</v>
      </c>
      <c r="E558" s="2" t="s">
        <v>9</v>
      </c>
      <c r="F558" s="2" t="s">
        <v>10</v>
      </c>
      <c r="G558" s="16">
        <v>150000</v>
      </c>
      <c r="H558" s="32">
        <f>IF(F558="USD",VLOOKUP(A558,'FOREX CONV'!$A$2:$F$871,2,FALSE),IF(F558="GBP",VLOOKUP(A558,'FOREX CONV'!$A$2:$F$871,3,FALSE),IF(F558="EUR",VLOOKUP(A558,'FOREX CONV'!$A$2:$F$871,4,FALSE),IF(F558="YEN",VLOOKUP(A558,'FOREX CONV'!$A$2:$F$871,5,FALSE),1))))</f>
        <v>63.551000000000002</v>
      </c>
      <c r="I558" s="19">
        <f t="shared" si="8"/>
        <v>9532650</v>
      </c>
      <c r="J558" t="str">
        <f>VLOOKUP(C558,'REGION CLASSIFICATION'!$A$2:$B$67,2,FALSE)</f>
        <v>EU</v>
      </c>
    </row>
    <row r="559" spans="1:10" ht="15" x14ac:dyDescent="0.35">
      <c r="A559" s="13">
        <v>42209</v>
      </c>
      <c r="B559" s="2" t="s">
        <v>15</v>
      </c>
      <c r="C559" s="2" t="s">
        <v>21</v>
      </c>
      <c r="D559" s="16">
        <v>3000</v>
      </c>
      <c r="E559" s="2" t="s">
        <v>9</v>
      </c>
      <c r="F559" s="2" t="s">
        <v>10</v>
      </c>
      <c r="G559" s="16">
        <v>150000</v>
      </c>
      <c r="H559" s="32">
        <f>IF(F559="USD",VLOOKUP(A559,'FOREX CONV'!$A$2:$F$871,2,FALSE),IF(F559="GBP",VLOOKUP(A559,'FOREX CONV'!$A$2:$F$871,3,FALSE),IF(F559="EUR",VLOOKUP(A559,'FOREX CONV'!$A$2:$F$871,4,FALSE),IF(F559="YEN",VLOOKUP(A559,'FOREX CONV'!$A$2:$F$871,5,FALSE),1))))</f>
        <v>63.891599999999997</v>
      </c>
      <c r="I559" s="19">
        <f t="shared" si="8"/>
        <v>9583740</v>
      </c>
      <c r="J559" t="str">
        <f>VLOOKUP(C559,'REGION CLASSIFICATION'!$A$2:$B$67,2,FALSE)</f>
        <v>EU</v>
      </c>
    </row>
    <row r="560" spans="1:10" ht="15" x14ac:dyDescent="0.35">
      <c r="A560" s="13">
        <v>42457</v>
      </c>
      <c r="B560" s="2" t="s">
        <v>25</v>
      </c>
      <c r="C560" s="2" t="s">
        <v>29</v>
      </c>
      <c r="D560" s="16">
        <v>3000</v>
      </c>
      <c r="E560" s="2" t="s">
        <v>9</v>
      </c>
      <c r="F560" s="2" t="s">
        <v>10</v>
      </c>
      <c r="G560" s="16">
        <v>306000</v>
      </c>
      <c r="H560" s="32">
        <f>IF(F560="USD",VLOOKUP(A560,'FOREX CONV'!$A$2:$F$871,2,FALSE),IF(F560="GBP",VLOOKUP(A560,'FOREX CONV'!$A$2:$F$871,3,FALSE),IF(F560="EUR",VLOOKUP(A560,'FOREX CONV'!$A$2:$F$871,4,FALSE),IF(F560="YEN",VLOOKUP(A560,'FOREX CONV'!$A$2:$F$871,5,FALSE),1))))</f>
        <v>66.668000000000006</v>
      </c>
      <c r="I560" s="19">
        <f t="shared" si="8"/>
        <v>20400408.000000004</v>
      </c>
      <c r="J560" t="str">
        <f>VLOOKUP(C560,'REGION CLASSIFICATION'!$A$2:$B$67,2,FALSE)</f>
        <v>EU</v>
      </c>
    </row>
    <row r="561" spans="1:10" ht="15" x14ac:dyDescent="0.35">
      <c r="A561" s="13">
        <v>42338</v>
      </c>
      <c r="B561" s="2" t="s">
        <v>25</v>
      </c>
      <c r="C561" s="2" t="s">
        <v>29</v>
      </c>
      <c r="D561" s="16">
        <v>3000</v>
      </c>
      <c r="E561" s="2" t="s">
        <v>9</v>
      </c>
      <c r="F561" s="2" t="s">
        <v>10</v>
      </c>
      <c r="G561" s="16">
        <v>330000</v>
      </c>
      <c r="H561" s="32">
        <f>IF(F561="USD",VLOOKUP(A561,'FOREX CONV'!$A$2:$F$871,2,FALSE),IF(F561="GBP",VLOOKUP(A561,'FOREX CONV'!$A$2:$F$871,3,FALSE),IF(F561="EUR",VLOOKUP(A561,'FOREX CONV'!$A$2:$F$871,4,FALSE),IF(F561="YEN",VLOOKUP(A561,'FOREX CONV'!$A$2:$F$871,5,FALSE),1))))</f>
        <v>66.814800000000005</v>
      </c>
      <c r="I561" s="19">
        <f t="shared" si="8"/>
        <v>22048884</v>
      </c>
      <c r="J561" t="str">
        <f>VLOOKUP(C561,'REGION CLASSIFICATION'!$A$2:$B$67,2,FALSE)</f>
        <v>EU</v>
      </c>
    </row>
    <row r="562" spans="1:10" ht="15" x14ac:dyDescent="0.35">
      <c r="A562" s="13">
        <v>42308</v>
      </c>
      <c r="B562" s="2" t="s">
        <v>15</v>
      </c>
      <c r="C562" s="2" t="s">
        <v>33</v>
      </c>
      <c r="D562" s="16">
        <v>3000</v>
      </c>
      <c r="E562" s="2" t="s">
        <v>9</v>
      </c>
      <c r="F562" s="2" t="s">
        <v>34</v>
      </c>
      <c r="G562" s="16">
        <v>8675573</v>
      </c>
      <c r="H562" s="32">
        <f>IF(F562="USD",VLOOKUP(A562,'FOREX CONV'!$A$2:$F$871,2,FALSE),IF(F562="GBP",VLOOKUP(A562,'FOREX CONV'!$A$2:$F$871,3,FALSE),IF(F562="EUR",VLOOKUP(A562,'FOREX CONV'!$A$2:$F$871,4,FALSE),IF(F562="YEN",VLOOKUP(A562,'FOREX CONV'!$A$2:$F$871,5,FALSE),1))))</f>
        <v>1</v>
      </c>
      <c r="I562" s="19">
        <f t="shared" si="8"/>
        <v>8675573</v>
      </c>
      <c r="J562" t="str">
        <f>VLOOKUP(C562,'REGION CLASSIFICATION'!$A$2:$B$67,2,FALSE)</f>
        <v>INDIA</v>
      </c>
    </row>
    <row r="563" spans="1:10" ht="15" x14ac:dyDescent="0.35">
      <c r="A563" s="13">
        <v>42185</v>
      </c>
      <c r="B563" s="2" t="s">
        <v>15</v>
      </c>
      <c r="C563" s="11" t="s">
        <v>21</v>
      </c>
      <c r="D563" s="22">
        <v>3200</v>
      </c>
      <c r="E563" s="11" t="s">
        <v>9</v>
      </c>
      <c r="F563" s="11" t="s">
        <v>10</v>
      </c>
      <c r="G563" s="22">
        <v>160000</v>
      </c>
      <c r="H563" s="32">
        <f>IF(F563="USD",VLOOKUP(A563,'FOREX CONV'!$A$2:$F$871,2,FALSE),IF(F563="GBP",VLOOKUP(A563,'FOREX CONV'!$A$2:$F$871,3,FALSE),IF(F563="EUR",VLOOKUP(A563,'FOREX CONV'!$A$2:$F$871,4,FALSE),IF(F563="YEN",VLOOKUP(A563,'FOREX CONV'!$A$2:$F$871,5,FALSE),1))))</f>
        <v>63.754899999999999</v>
      </c>
      <c r="I563" s="19">
        <f t="shared" si="8"/>
        <v>10200784</v>
      </c>
      <c r="J563" t="str">
        <f>VLOOKUP(C563,'REGION CLASSIFICATION'!$A$2:$B$67,2,FALSE)</f>
        <v>EU</v>
      </c>
    </row>
    <row r="564" spans="1:10" ht="15" x14ac:dyDescent="0.35">
      <c r="A564" s="13">
        <v>42124</v>
      </c>
      <c r="B564" s="2" t="s">
        <v>15</v>
      </c>
      <c r="C564" s="2" t="s">
        <v>33</v>
      </c>
      <c r="D564" s="16">
        <v>3250</v>
      </c>
      <c r="E564" s="2" t="s">
        <v>9</v>
      </c>
      <c r="F564" s="2" t="s">
        <v>34</v>
      </c>
      <c r="G564" s="16">
        <v>9294353</v>
      </c>
      <c r="H564" s="32">
        <f>IF(F564="USD",VLOOKUP(A564,'FOREX CONV'!$A$2:$F$871,2,FALSE),IF(F564="GBP",VLOOKUP(A564,'FOREX CONV'!$A$2:$F$871,3,FALSE),IF(F564="EUR",VLOOKUP(A564,'FOREX CONV'!$A$2:$F$871,4,FALSE),IF(F564="YEN",VLOOKUP(A564,'FOREX CONV'!$A$2:$F$871,5,FALSE),1))))</f>
        <v>1</v>
      </c>
      <c r="I564" s="19">
        <f t="shared" si="8"/>
        <v>9294353</v>
      </c>
      <c r="J564" t="str">
        <f>VLOOKUP(C564,'REGION CLASSIFICATION'!$A$2:$B$67,2,FALSE)</f>
        <v>INDIA</v>
      </c>
    </row>
    <row r="565" spans="1:10" ht="15" x14ac:dyDescent="0.35">
      <c r="A565" s="13">
        <v>42124</v>
      </c>
      <c r="B565" s="2" t="s">
        <v>15</v>
      </c>
      <c r="C565" s="2" t="s">
        <v>28</v>
      </c>
      <c r="D565" s="16">
        <v>3400</v>
      </c>
      <c r="E565" s="2" t="s">
        <v>9</v>
      </c>
      <c r="F565" s="2" t="s">
        <v>27</v>
      </c>
      <c r="G565" s="16">
        <v>113900</v>
      </c>
      <c r="H565" s="32">
        <f>IF(F565="USD",VLOOKUP(A565,'FOREX CONV'!$A$2:$F$871,2,FALSE),IF(F565="GBP",VLOOKUP(A565,'FOREX CONV'!$A$2:$F$871,3,FALSE),IF(F565="EUR",VLOOKUP(A565,'FOREX CONV'!$A$2:$F$871,4,FALSE),IF(F565="YEN",VLOOKUP(A565,'FOREX CONV'!$A$2:$F$871,5,FALSE),1))))</f>
        <v>70.5334</v>
      </c>
      <c r="I565" s="19">
        <f t="shared" si="8"/>
        <v>8033754.2599999998</v>
      </c>
      <c r="J565" t="str">
        <f>VLOOKUP(C565,'REGION CLASSIFICATION'!$A$2:$B$67,2,FALSE)</f>
        <v>EU</v>
      </c>
    </row>
    <row r="566" spans="1:10" ht="15" x14ac:dyDescent="0.35">
      <c r="A566" s="13">
        <v>42369</v>
      </c>
      <c r="B566" s="2" t="s">
        <v>15</v>
      </c>
      <c r="C566" s="2" t="s">
        <v>33</v>
      </c>
      <c r="D566" s="16">
        <v>3500</v>
      </c>
      <c r="E566" s="2" t="s">
        <v>9</v>
      </c>
      <c r="F566" s="2" t="s">
        <v>34</v>
      </c>
      <c r="G566" s="16">
        <v>10920000</v>
      </c>
      <c r="H566" s="32">
        <f>IF(F566="USD",VLOOKUP(A566,'FOREX CONV'!$A$2:$F$871,2,FALSE),IF(F566="GBP",VLOOKUP(A566,'FOREX CONV'!$A$2:$F$871,3,FALSE),IF(F566="EUR",VLOOKUP(A566,'FOREX CONV'!$A$2:$F$871,4,FALSE),IF(F566="YEN",VLOOKUP(A566,'FOREX CONV'!$A$2:$F$871,5,FALSE),1))))</f>
        <v>1</v>
      </c>
      <c r="I566" s="19">
        <f t="shared" si="8"/>
        <v>10920000</v>
      </c>
      <c r="J566" t="str">
        <f>VLOOKUP(C566,'REGION CLASSIFICATION'!$A$2:$B$67,2,FALSE)</f>
        <v>INDIA</v>
      </c>
    </row>
    <row r="567" spans="1:10" ht="15" x14ac:dyDescent="0.35">
      <c r="A567" s="13">
        <v>42277</v>
      </c>
      <c r="B567" s="2" t="s">
        <v>25</v>
      </c>
      <c r="C567" s="2" t="s">
        <v>43</v>
      </c>
      <c r="D567" s="16">
        <v>3514</v>
      </c>
      <c r="E567" s="2" t="s">
        <v>9</v>
      </c>
      <c r="F567" s="2" t="s">
        <v>10</v>
      </c>
      <c r="G567" s="16">
        <v>316260</v>
      </c>
      <c r="H567" s="32">
        <f>IF(F567="USD",VLOOKUP(A567,'FOREX CONV'!$A$2:$F$871,2,FALSE),IF(F567="GBP",VLOOKUP(A567,'FOREX CONV'!$A$2:$F$871,3,FALSE),IF(F567="EUR",VLOOKUP(A567,'FOREX CONV'!$A$2:$F$871,4,FALSE),IF(F567="YEN",VLOOKUP(A567,'FOREX CONV'!$A$2:$F$871,5,FALSE),1))))</f>
        <v>65.741799999999998</v>
      </c>
      <c r="I567" s="19">
        <f t="shared" si="8"/>
        <v>20791501.667999998</v>
      </c>
      <c r="J567" t="str">
        <f>VLOOKUP(C567,'REGION CLASSIFICATION'!$A$2:$B$67,2,FALSE)</f>
        <v>EU</v>
      </c>
    </row>
    <row r="568" spans="1:10" ht="15" x14ac:dyDescent="0.35">
      <c r="A568" s="13">
        <v>42121</v>
      </c>
      <c r="B568" s="2" t="s">
        <v>15</v>
      </c>
      <c r="C568" s="2" t="s">
        <v>33</v>
      </c>
      <c r="D568" s="16">
        <v>3750</v>
      </c>
      <c r="E568" s="2" t="s">
        <v>9</v>
      </c>
      <c r="F568" s="2" t="s">
        <v>34</v>
      </c>
      <c r="G568" s="16">
        <v>10724254</v>
      </c>
      <c r="H568" s="32">
        <f>IF(F568="USD",VLOOKUP(A568,'FOREX CONV'!$A$2:$F$871,2,FALSE),IF(F568="GBP",VLOOKUP(A568,'FOREX CONV'!$A$2:$F$871,3,FALSE),IF(F568="EUR",VLOOKUP(A568,'FOREX CONV'!$A$2:$F$871,4,FALSE),IF(F568="YEN",VLOOKUP(A568,'FOREX CONV'!$A$2:$F$871,5,FALSE),1))))</f>
        <v>1</v>
      </c>
      <c r="I568" s="19">
        <f t="shared" si="8"/>
        <v>10724254</v>
      </c>
      <c r="J568" t="str">
        <f>VLOOKUP(C568,'REGION CLASSIFICATION'!$A$2:$B$67,2,FALSE)</f>
        <v>INDIA</v>
      </c>
    </row>
    <row r="569" spans="1:10" ht="15" x14ac:dyDescent="0.35">
      <c r="A569" s="13">
        <v>42170</v>
      </c>
      <c r="B569" s="2" t="s">
        <v>15</v>
      </c>
      <c r="C569" s="11" t="s">
        <v>21</v>
      </c>
      <c r="D569" s="22">
        <v>3900</v>
      </c>
      <c r="E569" s="11" t="s">
        <v>9</v>
      </c>
      <c r="F569" s="11" t="s">
        <v>10</v>
      </c>
      <c r="G569" s="22">
        <v>195000</v>
      </c>
      <c r="H569" s="32">
        <f>IF(F569="USD",VLOOKUP(A569,'FOREX CONV'!$A$2:$F$871,2,FALSE),IF(F569="GBP",VLOOKUP(A569,'FOREX CONV'!$A$2:$F$871,3,FALSE),IF(F569="EUR",VLOOKUP(A569,'FOREX CONV'!$A$2:$F$871,4,FALSE),IF(F569="YEN",VLOOKUP(A569,'FOREX CONV'!$A$2:$F$871,5,FALSE),1))))</f>
        <v>64.086799999999997</v>
      </c>
      <c r="I569" s="19">
        <f t="shared" si="8"/>
        <v>12496926</v>
      </c>
      <c r="J569" t="str">
        <f>VLOOKUP(C569,'REGION CLASSIFICATION'!$A$2:$B$67,2,FALSE)</f>
        <v>EU</v>
      </c>
    </row>
    <row r="570" spans="1:10" ht="15" x14ac:dyDescent="0.35">
      <c r="A570" s="13">
        <v>42244</v>
      </c>
      <c r="B570" s="2" t="s">
        <v>25</v>
      </c>
      <c r="C570" s="2" t="s">
        <v>29</v>
      </c>
      <c r="D570" s="16">
        <v>4000</v>
      </c>
      <c r="E570" s="2" t="s">
        <v>9</v>
      </c>
      <c r="F570" s="2" t="s">
        <v>10</v>
      </c>
      <c r="G570" s="16">
        <v>440000</v>
      </c>
      <c r="H570" s="32">
        <f>IF(F570="USD",VLOOKUP(A570,'FOREX CONV'!$A$2:$F$871,2,FALSE),IF(F570="GBP",VLOOKUP(A570,'FOREX CONV'!$A$2:$F$871,3,FALSE),IF(F570="EUR",VLOOKUP(A570,'FOREX CONV'!$A$2:$F$871,4,FALSE),IF(F570="YEN",VLOOKUP(A570,'FOREX CONV'!$A$2:$F$871,5,FALSE),1))))</f>
        <v>66.080799999999996</v>
      </c>
      <c r="I570" s="19">
        <f t="shared" si="8"/>
        <v>29075552</v>
      </c>
      <c r="J570" t="str">
        <f>VLOOKUP(C570,'REGION CLASSIFICATION'!$A$2:$B$67,2,FALSE)</f>
        <v>EU</v>
      </c>
    </row>
    <row r="571" spans="1:10" ht="15" x14ac:dyDescent="0.35">
      <c r="A571" s="13">
        <v>42247</v>
      </c>
      <c r="B571" s="2" t="s">
        <v>15</v>
      </c>
      <c r="C571" s="2" t="s">
        <v>33</v>
      </c>
      <c r="D571" s="16">
        <v>4000</v>
      </c>
      <c r="E571" s="2" t="s">
        <v>9</v>
      </c>
      <c r="F571" s="2" t="s">
        <v>34</v>
      </c>
      <c r="G571" s="16">
        <v>11500000</v>
      </c>
      <c r="H571" s="32">
        <f>IF(F571="USD",VLOOKUP(A571,'FOREX CONV'!$A$2:$F$871,2,FALSE),IF(F571="GBP",VLOOKUP(A571,'FOREX CONV'!$A$2:$F$871,3,FALSE),IF(F571="EUR",VLOOKUP(A571,'FOREX CONV'!$A$2:$F$871,4,FALSE),IF(F571="YEN",VLOOKUP(A571,'FOREX CONV'!$A$2:$F$871,5,FALSE),1))))</f>
        <v>1</v>
      </c>
      <c r="I571" s="19">
        <f t="shared" si="8"/>
        <v>11500000</v>
      </c>
      <c r="J571" t="str">
        <f>VLOOKUP(C571,'REGION CLASSIFICATION'!$A$2:$B$67,2,FALSE)</f>
        <v>INDIA</v>
      </c>
    </row>
    <row r="572" spans="1:10" ht="15" x14ac:dyDescent="0.35">
      <c r="A572" s="13">
        <v>42277</v>
      </c>
      <c r="B572" s="2" t="s">
        <v>15</v>
      </c>
      <c r="C572" s="2" t="s">
        <v>21</v>
      </c>
      <c r="D572" s="16">
        <v>4000</v>
      </c>
      <c r="E572" s="2" t="s">
        <v>9</v>
      </c>
      <c r="F572" s="2" t="s">
        <v>10</v>
      </c>
      <c r="G572" s="16">
        <v>182000</v>
      </c>
      <c r="H572" s="32">
        <f>IF(F572="USD",VLOOKUP(A572,'FOREX CONV'!$A$2:$F$871,2,FALSE),IF(F572="GBP",VLOOKUP(A572,'FOREX CONV'!$A$2:$F$871,3,FALSE),IF(F572="EUR",VLOOKUP(A572,'FOREX CONV'!$A$2:$F$871,4,FALSE),IF(F572="YEN",VLOOKUP(A572,'FOREX CONV'!$A$2:$F$871,5,FALSE),1))))</f>
        <v>65.741799999999998</v>
      </c>
      <c r="I572" s="19">
        <f t="shared" si="8"/>
        <v>11965007.6</v>
      </c>
      <c r="J572" t="str">
        <f>VLOOKUP(C572,'REGION CLASSIFICATION'!$A$2:$B$67,2,FALSE)</f>
        <v>EU</v>
      </c>
    </row>
    <row r="573" spans="1:10" ht="15" x14ac:dyDescent="0.35">
      <c r="A573" s="13">
        <v>42420</v>
      </c>
      <c r="B573" s="2" t="s">
        <v>15</v>
      </c>
      <c r="C573" s="2" t="s">
        <v>33</v>
      </c>
      <c r="D573" s="16">
        <v>4000</v>
      </c>
      <c r="E573" s="2" t="s">
        <v>9</v>
      </c>
      <c r="F573" s="2" t="s">
        <v>34</v>
      </c>
      <c r="G573" s="16">
        <v>12480000</v>
      </c>
      <c r="H573" s="32">
        <f>IF(F573="USD",VLOOKUP(A573,'FOREX CONV'!$A$2:$F$871,2,FALSE),IF(F573="GBP",VLOOKUP(A573,'FOREX CONV'!$A$2:$F$871,3,FALSE),IF(F573="EUR",VLOOKUP(A573,'FOREX CONV'!$A$2:$F$871,4,FALSE),IF(F573="YEN",VLOOKUP(A573,'FOREX CONV'!$A$2:$F$871,5,FALSE),1))))</f>
        <v>1</v>
      </c>
      <c r="I573" s="19">
        <f t="shared" si="8"/>
        <v>12480000</v>
      </c>
      <c r="J573" t="str">
        <f>VLOOKUP(C573,'REGION CLASSIFICATION'!$A$2:$B$67,2,FALSE)</f>
        <v>INDIA</v>
      </c>
    </row>
    <row r="574" spans="1:10" ht="15" x14ac:dyDescent="0.35">
      <c r="A574" s="13">
        <v>42335</v>
      </c>
      <c r="B574" s="2" t="s">
        <v>25</v>
      </c>
      <c r="C574" s="2" t="s">
        <v>29</v>
      </c>
      <c r="D574" s="16">
        <v>4000</v>
      </c>
      <c r="E574" s="2" t="s">
        <v>9</v>
      </c>
      <c r="F574" s="2" t="s">
        <v>10</v>
      </c>
      <c r="G574" s="16">
        <v>440000</v>
      </c>
      <c r="H574" s="32">
        <f>IF(F574="USD",VLOOKUP(A574,'FOREX CONV'!$A$2:$F$871,2,FALSE),IF(F574="GBP",VLOOKUP(A574,'FOREX CONV'!$A$2:$F$871,3,FALSE),IF(F574="EUR",VLOOKUP(A574,'FOREX CONV'!$A$2:$F$871,4,FALSE),IF(F574="YEN",VLOOKUP(A574,'FOREX CONV'!$A$2:$F$871,5,FALSE),1))))</f>
        <v>66.750299999999996</v>
      </c>
      <c r="I574" s="19">
        <f t="shared" si="8"/>
        <v>29370131.999999996</v>
      </c>
      <c r="J574" t="str">
        <f>VLOOKUP(C574,'REGION CLASSIFICATION'!$A$2:$B$67,2,FALSE)</f>
        <v>EU</v>
      </c>
    </row>
    <row r="575" spans="1:10" ht="15" x14ac:dyDescent="0.35">
      <c r="A575" s="13">
        <v>42338</v>
      </c>
      <c r="B575" s="2" t="s">
        <v>15</v>
      </c>
      <c r="C575" s="2" t="s">
        <v>21</v>
      </c>
      <c r="D575" s="16">
        <v>4000</v>
      </c>
      <c r="E575" s="2" t="s">
        <v>9</v>
      </c>
      <c r="F575" s="2" t="s">
        <v>10</v>
      </c>
      <c r="G575" s="16">
        <v>182000</v>
      </c>
      <c r="H575" s="32">
        <f>IF(F575="USD",VLOOKUP(A575,'FOREX CONV'!$A$2:$F$871,2,FALSE),IF(F575="GBP",VLOOKUP(A575,'FOREX CONV'!$A$2:$F$871,3,FALSE),IF(F575="EUR",VLOOKUP(A575,'FOREX CONV'!$A$2:$F$871,4,FALSE),IF(F575="YEN",VLOOKUP(A575,'FOREX CONV'!$A$2:$F$871,5,FALSE),1))))</f>
        <v>66.814800000000005</v>
      </c>
      <c r="I575" s="19">
        <f t="shared" si="8"/>
        <v>12160293.600000001</v>
      </c>
      <c r="J575" t="str">
        <f>VLOOKUP(C575,'REGION CLASSIFICATION'!$A$2:$B$67,2,FALSE)</f>
        <v>EU</v>
      </c>
    </row>
    <row r="576" spans="1:10" ht="15" x14ac:dyDescent="0.35">
      <c r="A576" s="13">
        <v>42308</v>
      </c>
      <c r="B576" s="2" t="s">
        <v>15</v>
      </c>
      <c r="C576" s="2" t="s">
        <v>21</v>
      </c>
      <c r="D576" s="16">
        <v>4000</v>
      </c>
      <c r="E576" s="2" t="s">
        <v>9</v>
      </c>
      <c r="F576" s="2" t="s">
        <v>10</v>
      </c>
      <c r="G576" s="16">
        <v>182000</v>
      </c>
      <c r="H576" s="32">
        <f>IF(F576="USD",VLOOKUP(A576,'FOREX CONV'!$A$2:$F$871,2,FALSE),IF(F576="GBP",VLOOKUP(A576,'FOREX CONV'!$A$2:$F$871,3,FALSE),IF(F576="EUR",VLOOKUP(A576,'FOREX CONV'!$A$2:$F$871,4,FALSE),IF(F576="YEN",VLOOKUP(A576,'FOREX CONV'!$A$2:$F$871,5,FALSE),1))))</f>
        <v>65.223100000000002</v>
      </c>
      <c r="I576" s="19">
        <f t="shared" si="8"/>
        <v>11870604.200000001</v>
      </c>
      <c r="J576" t="str">
        <f>VLOOKUP(C576,'REGION CLASSIFICATION'!$A$2:$B$67,2,FALSE)</f>
        <v>EU</v>
      </c>
    </row>
    <row r="577" spans="1:10" ht="15" x14ac:dyDescent="0.35">
      <c r="A577" s="13">
        <v>42354</v>
      </c>
      <c r="B577" s="2" t="s">
        <v>15</v>
      </c>
      <c r="C577" s="2" t="s">
        <v>33</v>
      </c>
      <c r="D577" s="16">
        <v>4150</v>
      </c>
      <c r="E577" s="2" t="s">
        <v>9</v>
      </c>
      <c r="F577" s="2" t="s">
        <v>34</v>
      </c>
      <c r="G577" s="16">
        <v>12160475</v>
      </c>
      <c r="H577" s="32">
        <f>IF(F577="USD",VLOOKUP(A577,'FOREX CONV'!$A$2:$F$871,2,FALSE),IF(F577="GBP",VLOOKUP(A577,'FOREX CONV'!$A$2:$F$871,3,FALSE),IF(F577="EUR",VLOOKUP(A577,'FOREX CONV'!$A$2:$F$871,4,FALSE),IF(F577="YEN",VLOOKUP(A577,'FOREX CONV'!$A$2:$F$871,5,FALSE),1))))</f>
        <v>1</v>
      </c>
      <c r="I577" s="19">
        <f t="shared" si="8"/>
        <v>12160475</v>
      </c>
      <c r="J577" t="str">
        <f>VLOOKUP(C577,'REGION CLASSIFICATION'!$A$2:$B$67,2,FALSE)</f>
        <v>INDIA</v>
      </c>
    </row>
    <row r="578" spans="1:10" ht="15" x14ac:dyDescent="0.35">
      <c r="A578" s="13">
        <v>42361</v>
      </c>
      <c r="B578" s="2" t="s">
        <v>15</v>
      </c>
      <c r="C578" s="2" t="s">
        <v>33</v>
      </c>
      <c r="D578" s="16">
        <v>4150</v>
      </c>
      <c r="E578" s="2" t="s">
        <v>9</v>
      </c>
      <c r="F578" s="2" t="s">
        <v>34</v>
      </c>
      <c r="G578" s="16">
        <v>12267278</v>
      </c>
      <c r="H578" s="32">
        <f>IF(F578="USD",VLOOKUP(A578,'FOREX CONV'!$A$2:$F$871,2,FALSE),IF(F578="GBP",VLOOKUP(A578,'FOREX CONV'!$A$2:$F$871,3,FALSE),IF(F578="EUR",VLOOKUP(A578,'FOREX CONV'!$A$2:$F$871,4,FALSE),IF(F578="YEN",VLOOKUP(A578,'FOREX CONV'!$A$2:$F$871,5,FALSE),1))))</f>
        <v>1</v>
      </c>
      <c r="I578" s="19">
        <f t="shared" si="8"/>
        <v>12267278</v>
      </c>
      <c r="J578" t="str">
        <f>VLOOKUP(C578,'REGION CLASSIFICATION'!$A$2:$B$67,2,FALSE)</f>
        <v>INDIA</v>
      </c>
    </row>
    <row r="579" spans="1:10" ht="15" x14ac:dyDescent="0.35">
      <c r="A579" s="13">
        <v>42153</v>
      </c>
      <c r="B579" s="2" t="s">
        <v>15</v>
      </c>
      <c r="C579" s="2" t="s">
        <v>33</v>
      </c>
      <c r="D579" s="16">
        <v>4250</v>
      </c>
      <c r="E579" s="2" t="s">
        <v>9</v>
      </c>
      <c r="F579" s="2" t="s">
        <v>34</v>
      </c>
      <c r="G579" s="16">
        <v>12679875</v>
      </c>
      <c r="H579" s="32">
        <f>IF(F579="USD",VLOOKUP(A579,'FOREX CONV'!$A$2:$F$871,2,FALSE),IF(F579="GBP",VLOOKUP(A579,'FOREX CONV'!$A$2:$F$871,3,FALSE),IF(F579="EUR",VLOOKUP(A579,'FOREX CONV'!$A$2:$F$871,4,FALSE),IF(F579="YEN",VLOOKUP(A579,'FOREX CONV'!$A$2:$F$871,5,FALSE),1))))</f>
        <v>1</v>
      </c>
      <c r="I579" s="19">
        <f t="shared" ref="I579:I594" si="9">G579*H579</f>
        <v>12679875</v>
      </c>
      <c r="J579" t="str">
        <f>VLOOKUP(C579,'REGION CLASSIFICATION'!$A$2:$B$67,2,FALSE)</f>
        <v>INDIA</v>
      </c>
    </row>
    <row r="580" spans="1:10" ht="15" x14ac:dyDescent="0.35">
      <c r="A580" s="13">
        <v>42151</v>
      </c>
      <c r="B580" s="2" t="s">
        <v>15</v>
      </c>
      <c r="C580" s="2" t="s">
        <v>33</v>
      </c>
      <c r="D580" s="16">
        <v>4500</v>
      </c>
      <c r="E580" s="2" t="s">
        <v>9</v>
      </c>
      <c r="F580" s="2" t="s">
        <v>34</v>
      </c>
      <c r="G580" s="16">
        <v>11250000</v>
      </c>
      <c r="H580" s="32">
        <f>IF(F580="USD",VLOOKUP(A580,'FOREX CONV'!$A$2:$F$871,2,FALSE),IF(F580="GBP",VLOOKUP(A580,'FOREX CONV'!$A$2:$F$871,3,FALSE),IF(F580="EUR",VLOOKUP(A580,'FOREX CONV'!$A$2:$F$871,4,FALSE),IF(F580="YEN",VLOOKUP(A580,'FOREX CONV'!$A$2:$F$871,5,FALSE),1))))</f>
        <v>1</v>
      </c>
      <c r="I580" s="19">
        <f t="shared" si="9"/>
        <v>11250000</v>
      </c>
      <c r="J580" t="str">
        <f>VLOOKUP(C580,'REGION CLASSIFICATION'!$A$2:$B$67,2,FALSE)</f>
        <v>INDIA</v>
      </c>
    </row>
    <row r="581" spans="1:10" ht="15" x14ac:dyDescent="0.35">
      <c r="A581" s="13">
        <v>42456</v>
      </c>
      <c r="B581" s="2" t="s">
        <v>15</v>
      </c>
      <c r="C581" s="2" t="s">
        <v>33</v>
      </c>
      <c r="D581" s="16">
        <v>4650</v>
      </c>
      <c r="E581" s="2" t="s">
        <v>9</v>
      </c>
      <c r="F581" s="2" t="s">
        <v>34</v>
      </c>
      <c r="G581" s="16">
        <v>13030444</v>
      </c>
      <c r="H581" s="32">
        <f>IF(F581="USD",VLOOKUP(A581,'FOREX CONV'!$A$2:$F$871,2,FALSE),IF(F581="GBP",VLOOKUP(A581,'FOREX CONV'!$A$2:$F$871,3,FALSE),IF(F581="EUR",VLOOKUP(A581,'FOREX CONV'!$A$2:$F$871,4,FALSE),IF(F581="YEN",VLOOKUP(A581,'FOREX CONV'!$A$2:$F$871,5,FALSE),1))))</f>
        <v>1</v>
      </c>
      <c r="I581" s="19">
        <f t="shared" si="9"/>
        <v>13030444</v>
      </c>
      <c r="J581" t="str">
        <f>VLOOKUP(C581,'REGION CLASSIFICATION'!$A$2:$B$67,2,FALSE)</f>
        <v>INDIA</v>
      </c>
    </row>
    <row r="582" spans="1:10" ht="15" x14ac:dyDescent="0.35">
      <c r="A582" s="13">
        <v>42117</v>
      </c>
      <c r="B582" s="2" t="s">
        <v>15</v>
      </c>
      <c r="C582" s="2" t="s">
        <v>21</v>
      </c>
      <c r="D582" s="16">
        <v>5000</v>
      </c>
      <c r="E582" s="2" t="s">
        <v>9</v>
      </c>
      <c r="F582" s="2" t="s">
        <v>10</v>
      </c>
      <c r="G582" s="16">
        <v>250000</v>
      </c>
      <c r="H582" s="32">
        <f>IF(F582="USD",VLOOKUP(A582,'FOREX CONV'!$A$2:$F$871,2,FALSE),IF(F582="GBP",VLOOKUP(A582,'FOREX CONV'!$A$2:$F$871,3,FALSE),IF(F582="EUR",VLOOKUP(A582,'FOREX CONV'!$A$2:$F$871,4,FALSE),IF(F582="YEN",VLOOKUP(A582,'FOREX CONV'!$A$2:$F$871,5,FALSE),1))))</f>
        <v>63.185000000000002</v>
      </c>
      <c r="I582" s="19">
        <f t="shared" si="9"/>
        <v>15796250</v>
      </c>
      <c r="J582" t="str">
        <f>VLOOKUP(C582,'REGION CLASSIFICATION'!$A$2:$B$67,2,FALSE)</f>
        <v>EU</v>
      </c>
    </row>
    <row r="583" spans="1:10" ht="15" x14ac:dyDescent="0.35">
      <c r="A583" s="13">
        <v>42118</v>
      </c>
      <c r="B583" s="2" t="s">
        <v>15</v>
      </c>
      <c r="C583" s="2" t="s">
        <v>33</v>
      </c>
      <c r="D583" s="16">
        <v>5000</v>
      </c>
      <c r="E583" s="2" t="s">
        <v>9</v>
      </c>
      <c r="F583" s="2" t="s">
        <v>34</v>
      </c>
      <c r="G583" s="16">
        <v>12991077</v>
      </c>
      <c r="H583" s="32">
        <f>IF(F583="USD",VLOOKUP(A583,'FOREX CONV'!$A$2:$F$871,2,FALSE),IF(F583="GBP",VLOOKUP(A583,'FOREX CONV'!$A$2:$F$871,3,FALSE),IF(F583="EUR",VLOOKUP(A583,'FOREX CONV'!$A$2:$F$871,4,FALSE),IF(F583="YEN",VLOOKUP(A583,'FOREX CONV'!$A$2:$F$871,5,FALSE),1))))</f>
        <v>1</v>
      </c>
      <c r="I583" s="19">
        <f t="shared" si="9"/>
        <v>12991077</v>
      </c>
      <c r="J583" t="str">
        <f>VLOOKUP(C583,'REGION CLASSIFICATION'!$A$2:$B$67,2,FALSE)</f>
        <v>INDIA</v>
      </c>
    </row>
    <row r="584" spans="1:10" ht="15" x14ac:dyDescent="0.35">
      <c r="A584" s="13">
        <v>42277</v>
      </c>
      <c r="B584" s="2" t="s">
        <v>15</v>
      </c>
      <c r="C584" s="2" t="s">
        <v>21</v>
      </c>
      <c r="D584" s="16">
        <v>5000</v>
      </c>
      <c r="E584" s="2" t="s">
        <v>9</v>
      </c>
      <c r="F584" s="2" t="s">
        <v>10</v>
      </c>
      <c r="G584" s="16">
        <v>227500</v>
      </c>
      <c r="H584" s="32">
        <f>IF(F584="USD",VLOOKUP(A584,'FOREX CONV'!$A$2:$F$871,2,FALSE),IF(F584="GBP",VLOOKUP(A584,'FOREX CONV'!$A$2:$F$871,3,FALSE),IF(F584="EUR",VLOOKUP(A584,'FOREX CONV'!$A$2:$F$871,4,FALSE),IF(F584="YEN",VLOOKUP(A584,'FOREX CONV'!$A$2:$F$871,5,FALSE),1))))</f>
        <v>65.741799999999998</v>
      </c>
      <c r="I584" s="19">
        <f t="shared" si="9"/>
        <v>14956259.5</v>
      </c>
      <c r="J584" t="str">
        <f>VLOOKUP(C584,'REGION CLASSIFICATION'!$A$2:$B$67,2,FALSE)</f>
        <v>EU</v>
      </c>
    </row>
    <row r="585" spans="1:10" ht="15" x14ac:dyDescent="0.35">
      <c r="A585" s="13">
        <v>42456</v>
      </c>
      <c r="B585" s="2" t="s">
        <v>15</v>
      </c>
      <c r="C585" s="2" t="s">
        <v>33</v>
      </c>
      <c r="D585" s="16">
        <v>5000</v>
      </c>
      <c r="E585" s="2" t="s">
        <v>9</v>
      </c>
      <c r="F585" s="2" t="s">
        <v>34</v>
      </c>
      <c r="G585" s="16">
        <v>14011230</v>
      </c>
      <c r="H585" s="32">
        <f>IF(F585="USD",VLOOKUP(A585,'FOREX CONV'!$A$2:$F$871,2,FALSE),IF(F585="GBP",VLOOKUP(A585,'FOREX CONV'!$A$2:$F$871,3,FALSE),IF(F585="EUR",VLOOKUP(A585,'FOREX CONV'!$A$2:$F$871,4,FALSE),IF(F585="YEN",VLOOKUP(A585,'FOREX CONV'!$A$2:$F$871,5,FALSE),1))))</f>
        <v>1</v>
      </c>
      <c r="I585" s="19">
        <f t="shared" si="9"/>
        <v>14011230</v>
      </c>
      <c r="J585" t="str">
        <f>VLOOKUP(C585,'REGION CLASSIFICATION'!$A$2:$B$67,2,FALSE)</f>
        <v>INDIA</v>
      </c>
    </row>
    <row r="586" spans="1:10" ht="15" x14ac:dyDescent="0.35">
      <c r="A586" s="13">
        <v>42429</v>
      </c>
      <c r="B586" s="2" t="s">
        <v>15</v>
      </c>
      <c r="C586" s="2" t="s">
        <v>33</v>
      </c>
      <c r="D586" s="16">
        <v>5000</v>
      </c>
      <c r="E586" s="2" t="s">
        <v>9</v>
      </c>
      <c r="F586" s="2" t="s">
        <v>34</v>
      </c>
      <c r="G586" s="16">
        <v>15351000</v>
      </c>
      <c r="H586" s="32">
        <f>IF(F586="USD",VLOOKUP(A586,'FOREX CONV'!$A$2:$F$871,2,FALSE),IF(F586="GBP",VLOOKUP(A586,'FOREX CONV'!$A$2:$F$871,3,FALSE),IF(F586="EUR",VLOOKUP(A586,'FOREX CONV'!$A$2:$F$871,4,FALSE),IF(F586="YEN",VLOOKUP(A586,'FOREX CONV'!$A$2:$F$871,5,FALSE),1))))</f>
        <v>1</v>
      </c>
      <c r="I586" s="19">
        <f t="shared" si="9"/>
        <v>15351000</v>
      </c>
      <c r="J586" t="str">
        <f>VLOOKUP(C586,'REGION CLASSIFICATION'!$A$2:$B$67,2,FALSE)</f>
        <v>INDIA</v>
      </c>
    </row>
    <row r="587" spans="1:10" ht="15" x14ac:dyDescent="0.35">
      <c r="A587" s="13">
        <v>42399</v>
      </c>
      <c r="B587" s="2" t="s">
        <v>15</v>
      </c>
      <c r="C587" s="2" t="s">
        <v>33</v>
      </c>
      <c r="D587" s="23">
        <v>5000</v>
      </c>
      <c r="E587" s="2" t="s">
        <v>9</v>
      </c>
      <c r="F587" s="2" t="s">
        <v>34</v>
      </c>
      <c r="G587" s="23">
        <v>15351000</v>
      </c>
      <c r="H587" s="32">
        <f>IF(F587="USD",VLOOKUP(A587,'FOREX CONV'!$A$2:$F$871,2,FALSE),IF(F587="GBP",VLOOKUP(A587,'FOREX CONV'!$A$2:$F$871,3,FALSE),IF(F587="EUR",VLOOKUP(A587,'FOREX CONV'!$A$2:$F$871,4,FALSE),IF(F587="YEN",VLOOKUP(A587,'FOREX CONV'!$A$2:$F$871,5,FALSE),1))))</f>
        <v>1</v>
      </c>
      <c r="I587" s="19">
        <f t="shared" si="9"/>
        <v>15351000</v>
      </c>
      <c r="J587" t="str">
        <f>VLOOKUP(C587,'REGION CLASSIFICATION'!$A$2:$B$67,2,FALSE)</f>
        <v>INDIA</v>
      </c>
    </row>
    <row r="588" spans="1:10" ht="15" x14ac:dyDescent="0.35">
      <c r="A588" s="13">
        <v>42308</v>
      </c>
      <c r="B588" s="2" t="s">
        <v>15</v>
      </c>
      <c r="C588" s="2" t="s">
        <v>21</v>
      </c>
      <c r="D588" s="16">
        <v>5000</v>
      </c>
      <c r="E588" s="2" t="s">
        <v>9</v>
      </c>
      <c r="F588" s="2" t="s">
        <v>10</v>
      </c>
      <c r="G588" s="16">
        <v>227500</v>
      </c>
      <c r="H588" s="32">
        <f>IF(F588="USD",VLOOKUP(A588,'FOREX CONV'!$A$2:$F$871,2,FALSE),IF(F588="GBP",VLOOKUP(A588,'FOREX CONV'!$A$2:$F$871,3,FALSE),IF(F588="EUR",VLOOKUP(A588,'FOREX CONV'!$A$2:$F$871,4,FALSE),IF(F588="YEN",VLOOKUP(A588,'FOREX CONV'!$A$2:$F$871,5,FALSE),1))))</f>
        <v>65.223100000000002</v>
      </c>
      <c r="I588" s="19">
        <f t="shared" si="9"/>
        <v>14838255.25</v>
      </c>
      <c r="J588" t="str">
        <f>VLOOKUP(C588,'REGION CLASSIFICATION'!$A$2:$B$67,2,FALSE)</f>
        <v>EU</v>
      </c>
    </row>
    <row r="589" spans="1:10" ht="15" x14ac:dyDescent="0.35">
      <c r="A589" s="13">
        <v>42388</v>
      </c>
      <c r="B589" s="2" t="s">
        <v>15</v>
      </c>
      <c r="C589" s="2" t="s">
        <v>33</v>
      </c>
      <c r="D589" s="23">
        <v>5350</v>
      </c>
      <c r="E589" s="2" t="s">
        <v>9</v>
      </c>
      <c r="F589" s="2" t="s">
        <v>34</v>
      </c>
      <c r="G589" s="23">
        <v>13915350</v>
      </c>
      <c r="H589" s="32">
        <f>IF(F589="USD",VLOOKUP(A589,'FOREX CONV'!$A$2:$F$871,2,FALSE),IF(F589="GBP",VLOOKUP(A589,'FOREX CONV'!$A$2:$F$871,3,FALSE),IF(F589="EUR",VLOOKUP(A589,'FOREX CONV'!$A$2:$F$871,4,FALSE),IF(F589="YEN",VLOOKUP(A589,'FOREX CONV'!$A$2:$F$871,5,FALSE),1))))</f>
        <v>1</v>
      </c>
      <c r="I589" s="19">
        <f t="shared" si="9"/>
        <v>13915350</v>
      </c>
      <c r="J589" t="str">
        <f>VLOOKUP(C589,'REGION CLASSIFICATION'!$A$2:$B$67,2,FALSE)</f>
        <v>INDIA</v>
      </c>
    </row>
    <row r="590" spans="1:10" ht="15" x14ac:dyDescent="0.35">
      <c r="A590" s="13">
        <v>42394</v>
      </c>
      <c r="B590" s="2" t="s">
        <v>15</v>
      </c>
      <c r="C590" s="2" t="s">
        <v>21</v>
      </c>
      <c r="D590" s="16">
        <v>5400</v>
      </c>
      <c r="E590" s="2" t="s">
        <v>9</v>
      </c>
      <c r="F590" s="2" t="s">
        <v>10</v>
      </c>
      <c r="G590" s="16">
        <v>245700</v>
      </c>
      <c r="H590" s="32">
        <f>IF(F590="USD",VLOOKUP(A590,'FOREX CONV'!$A$2:$F$871,2,FALSE),IF(F590="GBP",VLOOKUP(A590,'FOREX CONV'!$A$2:$F$871,3,FALSE),IF(F590="EUR",VLOOKUP(A590,'FOREX CONV'!$A$2:$F$871,4,FALSE),IF(F590="YEN",VLOOKUP(A590,'FOREX CONV'!$A$2:$F$871,5,FALSE),1))))</f>
        <v>67.642799999999994</v>
      </c>
      <c r="I590" s="19">
        <f t="shared" si="9"/>
        <v>16619835.959999999</v>
      </c>
      <c r="J590" t="str">
        <f>VLOOKUP(C590,'REGION CLASSIFICATION'!$A$2:$B$67,2,FALSE)</f>
        <v>EU</v>
      </c>
    </row>
    <row r="591" spans="1:10" ht="15" x14ac:dyDescent="0.35">
      <c r="A591" s="13">
        <v>42367</v>
      </c>
      <c r="B591" s="2" t="s">
        <v>15</v>
      </c>
      <c r="C591" s="2" t="s">
        <v>21</v>
      </c>
      <c r="D591" s="16">
        <v>5400</v>
      </c>
      <c r="E591" s="2" t="s">
        <v>9</v>
      </c>
      <c r="F591" s="2" t="s">
        <v>10</v>
      </c>
      <c r="G591" s="16">
        <v>245700</v>
      </c>
      <c r="H591" s="32">
        <f>IF(F591="USD",VLOOKUP(A591,'FOREX CONV'!$A$2:$F$871,2,FALSE),IF(F591="GBP",VLOOKUP(A591,'FOREX CONV'!$A$2:$F$871,3,FALSE),IF(F591="EUR",VLOOKUP(A591,'FOREX CONV'!$A$2:$F$871,4,FALSE),IF(F591="YEN",VLOOKUP(A591,'FOREX CONV'!$A$2:$F$871,5,FALSE),1))))</f>
        <v>66.37</v>
      </c>
      <c r="I591" s="19">
        <f t="shared" si="9"/>
        <v>16307109.000000002</v>
      </c>
      <c r="J591" t="str">
        <f>VLOOKUP(C591,'REGION CLASSIFICATION'!$A$2:$B$67,2,FALSE)</f>
        <v>EU</v>
      </c>
    </row>
    <row r="592" spans="1:10" ht="15" x14ac:dyDescent="0.35">
      <c r="A592" s="13">
        <v>42363</v>
      </c>
      <c r="B592" s="2" t="s">
        <v>15</v>
      </c>
      <c r="C592" s="2" t="s">
        <v>33</v>
      </c>
      <c r="D592" s="16">
        <v>5650</v>
      </c>
      <c r="E592" s="2" t="s">
        <v>9</v>
      </c>
      <c r="F592" s="2" t="s">
        <v>34</v>
      </c>
      <c r="G592" s="16">
        <v>14695650</v>
      </c>
      <c r="H592" s="32">
        <f>IF(F592="USD",VLOOKUP(A592,'FOREX CONV'!$A$2:$F$871,2,FALSE),IF(F592="GBP",VLOOKUP(A592,'FOREX CONV'!$A$2:$F$871,3,FALSE),IF(F592="EUR",VLOOKUP(A592,'FOREX CONV'!$A$2:$F$871,4,FALSE),IF(F592="YEN",VLOOKUP(A592,'FOREX CONV'!$A$2:$F$871,5,FALSE),1))))</f>
        <v>1</v>
      </c>
      <c r="I592" s="19">
        <f t="shared" si="9"/>
        <v>14695650</v>
      </c>
      <c r="J592" t="str">
        <f>VLOOKUP(C592,'REGION CLASSIFICATION'!$A$2:$B$67,2,FALSE)</f>
        <v>INDIA</v>
      </c>
    </row>
    <row r="593" spans="1:10" ht="15" x14ac:dyDescent="0.35">
      <c r="A593" s="13">
        <v>42338</v>
      </c>
      <c r="B593" s="2" t="s">
        <v>15</v>
      </c>
      <c r="C593" s="2" t="s">
        <v>33</v>
      </c>
      <c r="D593" s="16">
        <v>6500</v>
      </c>
      <c r="E593" s="2" t="s">
        <v>9</v>
      </c>
      <c r="F593" s="2" t="s">
        <v>34</v>
      </c>
      <c r="G593" s="16">
        <v>17243304</v>
      </c>
      <c r="H593" s="32">
        <f>IF(F593="USD",VLOOKUP(A593,'FOREX CONV'!$A$2:$F$871,2,FALSE),IF(F593="GBP",VLOOKUP(A593,'FOREX CONV'!$A$2:$F$871,3,FALSE),IF(F593="EUR",VLOOKUP(A593,'FOREX CONV'!$A$2:$F$871,4,FALSE),IF(F593="YEN",VLOOKUP(A593,'FOREX CONV'!$A$2:$F$871,5,FALSE),1))))</f>
        <v>1</v>
      </c>
      <c r="I593" s="19">
        <f t="shared" si="9"/>
        <v>17243304</v>
      </c>
      <c r="J593" t="str">
        <f>VLOOKUP(C593,'REGION CLASSIFICATION'!$A$2:$B$67,2,FALSE)</f>
        <v>INDIA</v>
      </c>
    </row>
    <row r="594" spans="1:10" ht="15" x14ac:dyDescent="0.35">
      <c r="A594" s="13">
        <v>42369</v>
      </c>
      <c r="B594" s="2" t="s">
        <v>15</v>
      </c>
      <c r="C594" s="2" t="s">
        <v>33</v>
      </c>
      <c r="D594" s="16">
        <v>9000</v>
      </c>
      <c r="E594" s="2" t="s">
        <v>9</v>
      </c>
      <c r="F594" s="2" t="s">
        <v>34</v>
      </c>
      <c r="G594" s="16">
        <v>23409000</v>
      </c>
      <c r="H594" s="32">
        <f>IF(F594="USD",VLOOKUP(A594,'FOREX CONV'!$A$2:$F$871,2,FALSE),IF(F594="GBP",VLOOKUP(A594,'FOREX CONV'!$A$2:$F$871,3,FALSE),IF(F594="EUR",VLOOKUP(A594,'FOREX CONV'!$A$2:$F$871,4,FALSE),IF(F594="YEN",VLOOKUP(A594,'FOREX CONV'!$A$2:$F$871,5,FALSE),1))))</f>
        <v>1</v>
      </c>
      <c r="I594" s="19">
        <f t="shared" si="9"/>
        <v>23409000</v>
      </c>
      <c r="J594" t="str">
        <f>VLOOKUP(C594,'REGION CLASSIFICATION'!$A$2:$B$67,2,FALSE)</f>
        <v>INDIA</v>
      </c>
    </row>
  </sheetData>
  <autoFilter ref="A1:J594" xr:uid="{00000000-0001-0000-02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997"/>
  <sheetViews>
    <sheetView workbookViewId="0">
      <pane ySplit="1" topLeftCell="A395" activePane="bottomLeft" state="frozen"/>
      <selection pane="bottomLeft" activeCell="A415" sqref="A415"/>
    </sheetView>
  </sheetViews>
  <sheetFormatPr defaultRowHeight="14.4" x14ac:dyDescent="0.3"/>
  <cols>
    <col min="1" max="1" width="10.109375" style="20" bestFit="1" customWidth="1"/>
    <col min="2" max="5" width="10.21875" style="19" bestFit="1" customWidth="1"/>
    <col min="6" max="6" width="10.21875" style="24" bestFit="1" customWidth="1"/>
    <col min="7" max="720" width="10.21875" bestFit="1" customWidth="1"/>
  </cols>
  <sheetData>
    <row r="1" spans="1:6" x14ac:dyDescent="0.3">
      <c r="A1" s="20" t="s">
        <v>83</v>
      </c>
      <c r="B1" s="19" t="s">
        <v>10</v>
      </c>
      <c r="C1" s="19" t="s">
        <v>84</v>
      </c>
      <c r="D1" s="19" t="s">
        <v>27</v>
      </c>
      <c r="E1" s="19" t="s">
        <v>73</v>
      </c>
      <c r="F1" s="24" t="s">
        <v>34</v>
      </c>
    </row>
    <row r="2" spans="1:6" x14ac:dyDescent="0.3">
      <c r="A2" s="30">
        <v>41281</v>
      </c>
      <c r="B2" s="19">
        <v>59.149000000000001</v>
      </c>
      <c r="C2" s="19">
        <v>90.054400000000001</v>
      </c>
      <c r="D2" s="19">
        <v>77.066000000000003</v>
      </c>
      <c r="E2" s="19">
        <v>0.5948</v>
      </c>
      <c r="F2" s="24">
        <v>1</v>
      </c>
    </row>
    <row r="3" spans="1:6" x14ac:dyDescent="0.3">
      <c r="A3" s="30">
        <v>41282</v>
      </c>
      <c r="B3" s="19">
        <v>60.7423</v>
      </c>
      <c r="C3" s="19">
        <v>92.055000000000007</v>
      </c>
      <c r="D3" s="19">
        <v>80.602500000000006</v>
      </c>
      <c r="E3" s="19">
        <v>0.6169</v>
      </c>
      <c r="F3" s="24">
        <v>1</v>
      </c>
    </row>
    <row r="4" spans="1:6" x14ac:dyDescent="0.3">
      <c r="A4" s="30">
        <v>41284</v>
      </c>
      <c r="B4" s="19">
        <v>62.355499999999999</v>
      </c>
      <c r="C4" s="19">
        <v>101.203</v>
      </c>
      <c r="D4" s="19">
        <v>84.536500000000004</v>
      </c>
      <c r="E4" s="19">
        <v>0.6351</v>
      </c>
      <c r="F4" s="24">
        <v>1</v>
      </c>
    </row>
    <row r="5" spans="1:6" x14ac:dyDescent="0.3">
      <c r="A5" s="30">
        <v>41285</v>
      </c>
      <c r="B5" s="19">
        <v>61.904600000000002</v>
      </c>
      <c r="C5" s="19">
        <v>99.189700000000002</v>
      </c>
      <c r="D5" s="19">
        <v>83.877499999999998</v>
      </c>
      <c r="E5" s="19">
        <v>0.6321</v>
      </c>
      <c r="F5" s="24">
        <v>1</v>
      </c>
    </row>
    <row r="6" spans="1:6" x14ac:dyDescent="0.3">
      <c r="A6" s="30">
        <v>41309</v>
      </c>
      <c r="B6" s="19">
        <v>54.334499999999998</v>
      </c>
      <c r="C6" s="19">
        <v>82.724299999999999</v>
      </c>
      <c r="D6" s="19">
        <v>69.816000000000003</v>
      </c>
      <c r="E6" s="19">
        <v>0.58560000000000001</v>
      </c>
      <c r="F6" s="24">
        <v>1</v>
      </c>
    </row>
    <row r="7" spans="1:6" x14ac:dyDescent="0.3">
      <c r="A7" s="30">
        <v>41310</v>
      </c>
      <c r="B7" s="19">
        <v>53.735500000000002</v>
      </c>
      <c r="C7" s="19">
        <v>83.542599999999993</v>
      </c>
      <c r="D7" s="19">
        <v>70.715500000000006</v>
      </c>
      <c r="E7" s="19">
        <v>0.5524</v>
      </c>
      <c r="F7" s="24">
        <v>1</v>
      </c>
    </row>
    <row r="8" spans="1:6" x14ac:dyDescent="0.3">
      <c r="A8" s="30">
        <v>41312</v>
      </c>
      <c r="B8" s="19">
        <v>59.414499999999997</v>
      </c>
      <c r="C8" s="19">
        <v>90.381299999999996</v>
      </c>
      <c r="D8" s="19">
        <v>77.608500000000006</v>
      </c>
      <c r="E8" s="19">
        <v>0.59530000000000005</v>
      </c>
      <c r="F8" s="24">
        <v>1</v>
      </c>
    </row>
    <row r="9" spans="1:6" x14ac:dyDescent="0.3">
      <c r="A9" s="30">
        <v>41313</v>
      </c>
      <c r="B9" s="19">
        <v>60.8035</v>
      </c>
      <c r="C9" s="19">
        <v>91.953100000000006</v>
      </c>
      <c r="D9" s="19">
        <v>80.365499999999997</v>
      </c>
      <c r="E9" s="19">
        <v>0.61039999999999994</v>
      </c>
      <c r="F9" s="24">
        <v>1</v>
      </c>
    </row>
    <row r="10" spans="1:6" x14ac:dyDescent="0.3">
      <c r="A10" s="30">
        <v>41314</v>
      </c>
      <c r="B10" s="19">
        <v>65.860799999999998</v>
      </c>
      <c r="C10" s="19">
        <v>102.5189</v>
      </c>
      <c r="D10" s="19">
        <v>87.057500000000005</v>
      </c>
      <c r="E10" s="19">
        <v>0.66839999999999999</v>
      </c>
      <c r="F10" s="24">
        <v>1</v>
      </c>
    </row>
    <row r="11" spans="1:6" x14ac:dyDescent="0.3">
      <c r="A11" s="30">
        <v>41317</v>
      </c>
      <c r="B11" s="19">
        <v>62.225999999999999</v>
      </c>
      <c r="C11" s="19">
        <v>102.1378</v>
      </c>
      <c r="D11" s="19">
        <v>84.641000000000005</v>
      </c>
      <c r="E11" s="19">
        <v>0.60740000000000005</v>
      </c>
      <c r="F11" s="24">
        <v>1</v>
      </c>
    </row>
    <row r="12" spans="1:6" x14ac:dyDescent="0.3">
      <c r="A12" s="30">
        <v>41337</v>
      </c>
      <c r="B12" s="19">
        <v>54.388500000000001</v>
      </c>
      <c r="C12" s="19">
        <v>82.047799999999995</v>
      </c>
      <c r="D12" s="19">
        <v>69.588099999999997</v>
      </c>
      <c r="E12" s="19">
        <v>0.58150000000000002</v>
      </c>
      <c r="F12" s="24">
        <v>1</v>
      </c>
    </row>
    <row r="13" spans="1:6" x14ac:dyDescent="0.3">
      <c r="A13" s="30">
        <v>41338</v>
      </c>
      <c r="B13" s="19">
        <v>53.951000000000001</v>
      </c>
      <c r="C13" s="19">
        <v>83.807500000000005</v>
      </c>
      <c r="D13" s="19">
        <v>70.499399999999994</v>
      </c>
      <c r="E13" s="19">
        <v>0.55030000000000001</v>
      </c>
      <c r="F13" s="24">
        <v>1</v>
      </c>
    </row>
    <row r="14" spans="1:6" x14ac:dyDescent="0.3">
      <c r="A14" s="30">
        <v>41339</v>
      </c>
      <c r="B14" s="19">
        <v>56.573999999999998</v>
      </c>
      <c r="C14" s="19">
        <v>86.150899999999993</v>
      </c>
      <c r="D14" s="19">
        <v>73.640500000000003</v>
      </c>
      <c r="E14" s="19">
        <v>0.5635</v>
      </c>
      <c r="F14" s="24">
        <v>1</v>
      </c>
    </row>
    <row r="15" spans="1:6" x14ac:dyDescent="0.3">
      <c r="A15" s="30">
        <v>41340</v>
      </c>
      <c r="B15" s="19">
        <v>60.100499999999997</v>
      </c>
      <c r="C15" s="19">
        <v>91.070300000000003</v>
      </c>
      <c r="D15" s="19">
        <v>77.950500000000005</v>
      </c>
      <c r="E15" s="19">
        <v>0.59650000000000003</v>
      </c>
      <c r="F15" s="24">
        <v>1</v>
      </c>
    </row>
    <row r="16" spans="1:6" x14ac:dyDescent="0.3">
      <c r="A16" s="30">
        <v>41342</v>
      </c>
      <c r="B16" s="19">
        <v>66.887500000000003</v>
      </c>
      <c r="C16" s="19">
        <v>103.9499</v>
      </c>
      <c r="D16" s="19">
        <v>88.094999999999999</v>
      </c>
      <c r="E16" s="19">
        <v>0.67180000000000006</v>
      </c>
      <c r="F16" s="24">
        <v>1</v>
      </c>
    </row>
    <row r="17" spans="1:6" x14ac:dyDescent="0.3">
      <c r="A17" s="30">
        <v>41343</v>
      </c>
      <c r="B17" s="19">
        <v>61.934800000000003</v>
      </c>
      <c r="C17" s="19">
        <v>100.4397</v>
      </c>
      <c r="D17" s="19">
        <v>84.236000000000004</v>
      </c>
      <c r="E17" s="19">
        <v>0.63429999999999997</v>
      </c>
      <c r="F17" s="24">
        <v>1</v>
      </c>
    </row>
    <row r="18" spans="1:6" x14ac:dyDescent="0.3">
      <c r="A18" s="30">
        <v>41345</v>
      </c>
      <c r="B18" s="19">
        <v>62.344299999999997</v>
      </c>
      <c r="C18" s="19">
        <v>102.0639</v>
      </c>
      <c r="D18" s="19">
        <v>84.456999999999994</v>
      </c>
      <c r="E18" s="19">
        <v>0.6038</v>
      </c>
      <c r="F18" s="24">
        <v>1</v>
      </c>
    </row>
    <row r="19" spans="1:6" x14ac:dyDescent="0.3">
      <c r="A19" s="13">
        <v>41365</v>
      </c>
      <c r="B19" s="19">
        <f t="shared" ref="B19:E20" si="0">B18</f>
        <v>62.344299999999997</v>
      </c>
      <c r="C19" s="19">
        <f t="shared" si="0"/>
        <v>102.0639</v>
      </c>
      <c r="D19" s="19">
        <f t="shared" si="0"/>
        <v>84.456999999999994</v>
      </c>
      <c r="E19" s="19">
        <f t="shared" si="0"/>
        <v>0.6038</v>
      </c>
      <c r="F19" s="24">
        <v>1</v>
      </c>
    </row>
    <row r="20" spans="1:6" x14ac:dyDescent="0.3">
      <c r="A20" s="13">
        <v>41367</v>
      </c>
      <c r="B20" s="19">
        <f t="shared" si="0"/>
        <v>62.344299999999997</v>
      </c>
      <c r="C20" s="19">
        <f t="shared" si="0"/>
        <v>102.0639</v>
      </c>
      <c r="D20" s="19">
        <f t="shared" si="0"/>
        <v>84.456999999999994</v>
      </c>
      <c r="E20" s="19">
        <f t="shared" si="0"/>
        <v>0.6038</v>
      </c>
      <c r="F20" s="24">
        <v>1</v>
      </c>
    </row>
    <row r="21" spans="1:6" x14ac:dyDescent="0.3">
      <c r="A21" s="30">
        <v>41368</v>
      </c>
      <c r="B21" s="19">
        <v>54.646000000000001</v>
      </c>
      <c r="C21" s="19">
        <v>82.414400000000001</v>
      </c>
      <c r="D21" s="19">
        <v>70.079499999999996</v>
      </c>
      <c r="E21" s="19">
        <v>0.57369999999999999</v>
      </c>
      <c r="F21" s="24">
        <v>1</v>
      </c>
    </row>
    <row r="22" spans="1:6" x14ac:dyDescent="0.3">
      <c r="A22" s="13">
        <v>41369</v>
      </c>
      <c r="B22" s="19">
        <f>B21</f>
        <v>54.646000000000001</v>
      </c>
      <c r="C22" s="19">
        <f>C21</f>
        <v>82.414400000000001</v>
      </c>
      <c r="D22" s="19">
        <f>D21</f>
        <v>70.079499999999996</v>
      </c>
      <c r="E22" s="19">
        <f>E21</f>
        <v>0.57369999999999999</v>
      </c>
      <c r="F22" s="24">
        <v>1</v>
      </c>
    </row>
    <row r="23" spans="1:6" x14ac:dyDescent="0.3">
      <c r="A23" s="30">
        <v>41370</v>
      </c>
      <c r="B23" s="19">
        <v>56.642299999999999</v>
      </c>
      <c r="C23" s="19">
        <v>86.685400000000001</v>
      </c>
      <c r="D23" s="19">
        <v>73.971999999999994</v>
      </c>
      <c r="E23" s="19">
        <v>0.56509999999999994</v>
      </c>
      <c r="F23" s="24">
        <v>1</v>
      </c>
    </row>
    <row r="24" spans="1:6" x14ac:dyDescent="0.3">
      <c r="A24" s="30">
        <v>41371</v>
      </c>
      <c r="B24" s="19">
        <v>60.090499999999999</v>
      </c>
      <c r="C24" s="19">
        <v>91.5779</v>
      </c>
      <c r="D24" s="19">
        <v>78.078699999999998</v>
      </c>
      <c r="E24" s="19">
        <v>0.60250000000000004</v>
      </c>
      <c r="F24" s="24">
        <v>1</v>
      </c>
    </row>
    <row r="25" spans="1:6" x14ac:dyDescent="0.3">
      <c r="A25" s="13">
        <v>41372</v>
      </c>
      <c r="B25" s="19">
        <f>B24</f>
        <v>60.090499999999999</v>
      </c>
      <c r="C25" s="19">
        <f>C24</f>
        <v>91.5779</v>
      </c>
      <c r="D25" s="19">
        <f>D24</f>
        <v>78.078699999999998</v>
      </c>
      <c r="E25" s="19">
        <f>E24</f>
        <v>0.60250000000000004</v>
      </c>
      <c r="F25" s="24">
        <v>1</v>
      </c>
    </row>
    <row r="26" spans="1:6" x14ac:dyDescent="0.3">
      <c r="A26" s="30">
        <v>41373</v>
      </c>
      <c r="B26" s="19">
        <v>67.028899999999993</v>
      </c>
      <c r="C26" s="19">
        <v>104.3171</v>
      </c>
      <c r="D26" s="19">
        <v>88.237399999999994</v>
      </c>
      <c r="E26" s="19">
        <v>0.67180000000000006</v>
      </c>
      <c r="F26" s="24">
        <v>1</v>
      </c>
    </row>
    <row r="27" spans="1:6" x14ac:dyDescent="0.3">
      <c r="A27" s="30">
        <v>41374</v>
      </c>
      <c r="B27" s="19">
        <v>61.405000000000001</v>
      </c>
      <c r="C27" s="19">
        <v>99.285700000000006</v>
      </c>
      <c r="D27" s="19">
        <v>83.679000000000002</v>
      </c>
      <c r="E27" s="19">
        <v>0.63249999999999995</v>
      </c>
      <c r="F27" s="24">
        <v>1</v>
      </c>
    </row>
    <row r="28" spans="1:6" x14ac:dyDescent="0.3">
      <c r="A28" s="30">
        <v>41376</v>
      </c>
      <c r="B28" s="19">
        <v>62.332999999999998</v>
      </c>
      <c r="C28" s="19">
        <v>102.1825</v>
      </c>
      <c r="D28" s="19">
        <v>84.684799999999996</v>
      </c>
      <c r="E28" s="19">
        <v>0.60770000000000002</v>
      </c>
      <c r="F28" s="24">
        <v>1</v>
      </c>
    </row>
    <row r="29" spans="1:6" x14ac:dyDescent="0.3">
      <c r="A29" s="13">
        <v>41377</v>
      </c>
      <c r="B29" s="19">
        <f>B28</f>
        <v>62.332999999999998</v>
      </c>
      <c r="C29" s="19">
        <f>C28</f>
        <v>102.1825</v>
      </c>
      <c r="D29" s="19">
        <f>D28</f>
        <v>84.684799999999996</v>
      </c>
      <c r="E29" s="19">
        <f>E28</f>
        <v>0.60770000000000002</v>
      </c>
      <c r="F29" s="24">
        <v>1</v>
      </c>
    </row>
    <row r="30" spans="1:6" x14ac:dyDescent="0.3">
      <c r="A30" s="30">
        <v>41379</v>
      </c>
      <c r="B30" s="19">
        <v>54.625999999999998</v>
      </c>
      <c r="C30" s="19">
        <v>83.697999999999993</v>
      </c>
      <c r="D30" s="19">
        <v>71.415000000000006</v>
      </c>
      <c r="E30" s="19">
        <v>0.55669999999999997</v>
      </c>
      <c r="F30" s="24">
        <v>1</v>
      </c>
    </row>
    <row r="31" spans="1:6" x14ac:dyDescent="0.3">
      <c r="A31" s="30">
        <v>41380</v>
      </c>
      <c r="B31" s="19">
        <v>54.329000000000001</v>
      </c>
      <c r="C31" s="19">
        <v>83.172300000000007</v>
      </c>
      <c r="D31" s="19">
        <v>71.053100000000001</v>
      </c>
      <c r="E31" s="19">
        <v>0.55700000000000005</v>
      </c>
      <c r="F31" s="24">
        <v>1</v>
      </c>
    </row>
    <row r="32" spans="1:6" x14ac:dyDescent="0.3">
      <c r="A32" s="30">
        <v>41381</v>
      </c>
      <c r="B32" s="19">
        <v>53.942300000000003</v>
      </c>
      <c r="C32" s="19">
        <v>82.769099999999995</v>
      </c>
      <c r="D32" s="19">
        <v>71.045500000000004</v>
      </c>
      <c r="E32" s="19">
        <v>0.54890000000000005</v>
      </c>
      <c r="F32" s="24">
        <v>1</v>
      </c>
    </row>
    <row r="33" spans="1:6" x14ac:dyDescent="0.3">
      <c r="A33" s="30">
        <v>41382</v>
      </c>
      <c r="B33" s="19">
        <v>54.029800000000002</v>
      </c>
      <c r="C33" s="19">
        <v>82.430599999999998</v>
      </c>
      <c r="D33" s="19">
        <v>70.493300000000005</v>
      </c>
      <c r="E33" s="19">
        <v>0.5514</v>
      </c>
      <c r="F33" s="24">
        <v>1</v>
      </c>
    </row>
    <row r="34" spans="1:6" x14ac:dyDescent="0.3">
      <c r="A34" s="13">
        <v>41383</v>
      </c>
      <c r="B34" s="19">
        <f>B33</f>
        <v>54.029800000000002</v>
      </c>
      <c r="C34" s="19">
        <f>C33</f>
        <v>82.430599999999998</v>
      </c>
      <c r="D34" s="19">
        <f>D33</f>
        <v>70.493300000000005</v>
      </c>
      <c r="E34" s="19">
        <f>E33</f>
        <v>0.5514</v>
      </c>
      <c r="F34" s="24">
        <v>1</v>
      </c>
    </row>
    <row r="35" spans="1:6" x14ac:dyDescent="0.3">
      <c r="A35" s="30">
        <v>41386</v>
      </c>
      <c r="B35" s="19">
        <v>54.166499999999999</v>
      </c>
      <c r="C35" s="19">
        <v>82.452200000000005</v>
      </c>
      <c r="D35" s="19">
        <v>70.704499999999996</v>
      </c>
      <c r="E35" s="19">
        <v>0.54310000000000003</v>
      </c>
      <c r="F35" s="24">
        <v>1</v>
      </c>
    </row>
    <row r="36" spans="1:6" x14ac:dyDescent="0.3">
      <c r="A36" s="30">
        <v>41387</v>
      </c>
      <c r="B36" s="19">
        <v>54.299500000000002</v>
      </c>
      <c r="C36" s="19">
        <v>82.877300000000005</v>
      </c>
      <c r="D36" s="19">
        <v>70.801699999999997</v>
      </c>
      <c r="E36" s="19">
        <v>0.54990000000000006</v>
      </c>
      <c r="F36" s="24">
        <v>1</v>
      </c>
    </row>
    <row r="37" spans="1:6" x14ac:dyDescent="0.3">
      <c r="A37" s="30">
        <v>41389</v>
      </c>
      <c r="B37" s="19">
        <v>54.171500000000002</v>
      </c>
      <c r="C37" s="19">
        <v>82.985299999999995</v>
      </c>
      <c r="D37" s="19">
        <v>70.621499999999997</v>
      </c>
      <c r="E37" s="19">
        <v>0.5464</v>
      </c>
      <c r="F37" s="24">
        <v>1</v>
      </c>
    </row>
    <row r="38" spans="1:6" x14ac:dyDescent="0.3">
      <c r="A38" s="30">
        <v>41390</v>
      </c>
      <c r="B38" s="19">
        <v>54.293500000000002</v>
      </c>
      <c r="C38" s="19">
        <v>83.883499999999998</v>
      </c>
      <c r="D38" s="19">
        <v>70.674999999999997</v>
      </c>
      <c r="E38" s="19">
        <v>0.55049999999999999</v>
      </c>
      <c r="F38" s="24">
        <v>1</v>
      </c>
    </row>
    <row r="39" spans="1:6" x14ac:dyDescent="0.3">
      <c r="A39" s="30">
        <v>41393</v>
      </c>
      <c r="B39" s="19">
        <v>54.277000000000001</v>
      </c>
      <c r="C39" s="19">
        <v>84.232500000000002</v>
      </c>
      <c r="D39" s="19">
        <v>70.903000000000006</v>
      </c>
      <c r="E39" s="19">
        <v>0.55509999999999993</v>
      </c>
      <c r="F39" s="24">
        <v>1</v>
      </c>
    </row>
    <row r="40" spans="1:6" x14ac:dyDescent="0.3">
      <c r="A40" s="30">
        <v>41394</v>
      </c>
      <c r="B40" s="19">
        <v>54.219000000000001</v>
      </c>
      <c r="C40" s="19">
        <v>84.001499999999993</v>
      </c>
      <c r="D40" s="19">
        <v>70.977500000000006</v>
      </c>
      <c r="E40" s="19">
        <v>0.55469999999999997</v>
      </c>
      <c r="F40" s="24">
        <v>1</v>
      </c>
    </row>
    <row r="41" spans="1:6" x14ac:dyDescent="0.3">
      <c r="A41" s="13">
        <v>41395</v>
      </c>
      <c r="B41" s="19">
        <f t="shared" ref="B41:E43" si="1">B40</f>
        <v>54.219000000000001</v>
      </c>
      <c r="C41" s="19">
        <f t="shared" si="1"/>
        <v>84.001499999999993</v>
      </c>
      <c r="D41" s="19">
        <f t="shared" si="1"/>
        <v>70.977500000000006</v>
      </c>
      <c r="E41" s="19">
        <f t="shared" si="1"/>
        <v>0.55469999999999997</v>
      </c>
      <c r="F41" s="24">
        <v>1</v>
      </c>
    </row>
    <row r="42" spans="1:6" x14ac:dyDescent="0.3">
      <c r="A42" s="13">
        <v>41396</v>
      </c>
      <c r="B42" s="19">
        <f t="shared" si="1"/>
        <v>54.219000000000001</v>
      </c>
      <c r="C42" s="19">
        <f t="shared" si="1"/>
        <v>84.001499999999993</v>
      </c>
      <c r="D42" s="19">
        <f t="shared" si="1"/>
        <v>70.977500000000006</v>
      </c>
      <c r="E42" s="19">
        <f t="shared" si="1"/>
        <v>0.55469999999999997</v>
      </c>
      <c r="F42" s="24">
        <v>1</v>
      </c>
    </row>
    <row r="43" spans="1:6" x14ac:dyDescent="0.3">
      <c r="A43" s="13">
        <v>41397</v>
      </c>
      <c r="B43" s="19">
        <f t="shared" si="1"/>
        <v>54.219000000000001</v>
      </c>
      <c r="C43" s="19">
        <f t="shared" si="1"/>
        <v>84.001499999999993</v>
      </c>
      <c r="D43" s="19">
        <f t="shared" si="1"/>
        <v>70.977500000000006</v>
      </c>
      <c r="E43" s="19">
        <f t="shared" si="1"/>
        <v>0.55469999999999997</v>
      </c>
      <c r="F43" s="24">
        <v>1</v>
      </c>
    </row>
    <row r="44" spans="1:6" x14ac:dyDescent="0.3">
      <c r="A44" s="30">
        <v>41398</v>
      </c>
      <c r="B44" s="19">
        <v>54.880299999999998</v>
      </c>
      <c r="C44" s="19">
        <v>83.541499999999999</v>
      </c>
      <c r="D44" s="19">
        <v>70.904399999999995</v>
      </c>
      <c r="E44" s="19">
        <v>0.57009999999999994</v>
      </c>
      <c r="F44" s="24">
        <v>1</v>
      </c>
    </row>
    <row r="45" spans="1:6" x14ac:dyDescent="0.3">
      <c r="A45" s="30">
        <v>41400</v>
      </c>
      <c r="B45" s="19">
        <v>56.4238</v>
      </c>
      <c r="C45" s="19">
        <v>86.537199999999999</v>
      </c>
      <c r="D45" s="19">
        <v>73.858999999999995</v>
      </c>
      <c r="E45" s="19">
        <v>0.56700000000000006</v>
      </c>
      <c r="F45" s="24">
        <v>1</v>
      </c>
    </row>
    <row r="46" spans="1:6" x14ac:dyDescent="0.3">
      <c r="A46" s="30">
        <v>41401</v>
      </c>
      <c r="B46" s="19">
        <v>60.339500000000001</v>
      </c>
      <c r="C46" s="19">
        <v>90.786799999999999</v>
      </c>
      <c r="D46" s="19">
        <v>77.808499999999995</v>
      </c>
      <c r="E46" s="19">
        <v>0.60140000000000005</v>
      </c>
      <c r="F46" s="24">
        <v>1</v>
      </c>
    </row>
    <row r="47" spans="1:6" x14ac:dyDescent="0.3">
      <c r="A47" s="30">
        <v>41402</v>
      </c>
      <c r="B47" s="19">
        <v>60.822000000000003</v>
      </c>
      <c r="C47" s="19">
        <v>92.966399999999993</v>
      </c>
      <c r="D47" s="19">
        <v>80.733500000000006</v>
      </c>
      <c r="E47" s="19">
        <v>0.61770000000000003</v>
      </c>
      <c r="F47" s="24">
        <v>1</v>
      </c>
    </row>
    <row r="48" spans="1:6" x14ac:dyDescent="0.3">
      <c r="A48" s="30">
        <v>41403</v>
      </c>
      <c r="B48" s="19">
        <v>66.043000000000006</v>
      </c>
      <c r="C48" s="19">
        <v>103.1063</v>
      </c>
      <c r="D48" s="19">
        <v>86.994</v>
      </c>
      <c r="E48" s="19">
        <v>0.66180000000000005</v>
      </c>
      <c r="F48" s="24">
        <v>1</v>
      </c>
    </row>
    <row r="49" spans="1:6" x14ac:dyDescent="0.3">
      <c r="A49" s="13">
        <v>41404</v>
      </c>
      <c r="B49" s="19">
        <f>B48</f>
        <v>66.043000000000006</v>
      </c>
      <c r="C49" s="19">
        <f>C48</f>
        <v>103.1063</v>
      </c>
      <c r="D49" s="19">
        <f>D48</f>
        <v>86.994</v>
      </c>
      <c r="E49" s="19">
        <f>E48</f>
        <v>0.66180000000000005</v>
      </c>
      <c r="F49" s="24">
        <v>1</v>
      </c>
    </row>
    <row r="50" spans="1:6" x14ac:dyDescent="0.3">
      <c r="A50" s="30">
        <v>41405</v>
      </c>
      <c r="B50" s="19">
        <v>61.787999999999997</v>
      </c>
      <c r="C50" s="19">
        <v>98.656899999999993</v>
      </c>
      <c r="D50" s="19">
        <v>83.418999999999997</v>
      </c>
      <c r="E50" s="19">
        <v>0.62740000000000007</v>
      </c>
      <c r="F50" s="24">
        <v>1</v>
      </c>
    </row>
    <row r="51" spans="1:6" x14ac:dyDescent="0.3">
      <c r="A51" s="30">
        <v>41406</v>
      </c>
      <c r="B51" s="19">
        <v>61.689500000000002</v>
      </c>
      <c r="C51" s="19">
        <v>101.0782</v>
      </c>
      <c r="D51" s="19">
        <v>84.069000000000003</v>
      </c>
      <c r="E51" s="19">
        <v>0.60439999999999994</v>
      </c>
      <c r="F51" s="24">
        <v>1</v>
      </c>
    </row>
    <row r="52" spans="1:6" x14ac:dyDescent="0.3">
      <c r="A52" s="30">
        <v>41407</v>
      </c>
      <c r="B52" s="19">
        <v>54.914999999999999</v>
      </c>
      <c r="C52" s="19">
        <v>84.442800000000005</v>
      </c>
      <c r="D52" s="19">
        <v>71.316699999999997</v>
      </c>
      <c r="E52" s="19">
        <v>0.5403</v>
      </c>
      <c r="F52" s="24">
        <v>1</v>
      </c>
    </row>
    <row r="53" spans="1:6" x14ac:dyDescent="0.3">
      <c r="A53" s="30">
        <v>41408</v>
      </c>
      <c r="B53" s="19">
        <v>54.627499999999998</v>
      </c>
      <c r="C53" s="19">
        <v>83.672899999999998</v>
      </c>
      <c r="D53" s="19">
        <v>71.019300000000001</v>
      </c>
      <c r="E53" s="19">
        <v>0.53849999999999998</v>
      </c>
      <c r="F53" s="24">
        <v>1</v>
      </c>
    </row>
    <row r="54" spans="1:6" x14ac:dyDescent="0.3">
      <c r="A54" s="30">
        <v>41409</v>
      </c>
      <c r="B54" s="19">
        <v>54.783499999999997</v>
      </c>
      <c r="C54" s="19">
        <v>83.380499999999998</v>
      </c>
      <c r="D54" s="19">
        <v>70.718900000000005</v>
      </c>
      <c r="E54" s="19">
        <v>0.53549999999999998</v>
      </c>
      <c r="F54" s="24">
        <v>1</v>
      </c>
    </row>
    <row r="55" spans="1:6" x14ac:dyDescent="0.3">
      <c r="A55" s="30">
        <v>41410</v>
      </c>
      <c r="B55" s="19">
        <v>54.772300000000001</v>
      </c>
      <c r="C55" s="19">
        <v>83.314099999999996</v>
      </c>
      <c r="D55" s="19">
        <v>70.460499999999996</v>
      </c>
      <c r="E55" s="19">
        <v>0.53500000000000003</v>
      </c>
      <c r="F55" s="24">
        <v>1</v>
      </c>
    </row>
    <row r="56" spans="1:6" x14ac:dyDescent="0.3">
      <c r="A56" s="30">
        <v>41411</v>
      </c>
      <c r="B56" s="19">
        <v>54.886499999999998</v>
      </c>
      <c r="C56" s="19">
        <v>83.658000000000001</v>
      </c>
      <c r="D56" s="19">
        <v>70.578500000000005</v>
      </c>
      <c r="E56" s="19">
        <v>0.53539999999999999</v>
      </c>
      <c r="F56" s="24">
        <v>1</v>
      </c>
    </row>
    <row r="57" spans="1:6" x14ac:dyDescent="0.3">
      <c r="A57" s="30">
        <v>41414</v>
      </c>
      <c r="B57" s="19">
        <v>55.036799999999999</v>
      </c>
      <c r="C57" s="19">
        <v>83.606399999999994</v>
      </c>
      <c r="D57" s="19">
        <v>70.683499999999995</v>
      </c>
      <c r="E57" s="19">
        <v>0.53600000000000003</v>
      </c>
      <c r="F57" s="24">
        <v>1</v>
      </c>
    </row>
    <row r="58" spans="1:6" x14ac:dyDescent="0.3">
      <c r="A58" s="30">
        <v>41415</v>
      </c>
      <c r="B58" s="19">
        <v>55.039499999999997</v>
      </c>
      <c r="C58" s="19">
        <v>83.951700000000002</v>
      </c>
      <c r="D58" s="19">
        <v>70.926900000000003</v>
      </c>
      <c r="E58" s="19">
        <v>0.53670000000000007</v>
      </c>
      <c r="F58" s="24">
        <v>1</v>
      </c>
    </row>
    <row r="59" spans="1:6" x14ac:dyDescent="0.3">
      <c r="A59" s="30">
        <v>41416</v>
      </c>
      <c r="B59" s="19">
        <v>55.521999999999998</v>
      </c>
      <c r="C59" s="19">
        <v>84.093599999999995</v>
      </c>
      <c r="D59" s="19">
        <v>71.672499999999999</v>
      </c>
      <c r="E59" s="19">
        <v>0.54069999999999996</v>
      </c>
      <c r="F59" s="24">
        <v>1</v>
      </c>
    </row>
    <row r="60" spans="1:6" x14ac:dyDescent="0.3">
      <c r="A60" s="30">
        <v>41417</v>
      </c>
      <c r="B60" s="19">
        <v>55.991</v>
      </c>
      <c r="C60" s="19">
        <v>84.188100000000006</v>
      </c>
      <c r="D60" s="19">
        <v>71.86</v>
      </c>
      <c r="E60" s="19">
        <v>0.5504</v>
      </c>
      <c r="F60" s="24">
        <v>1</v>
      </c>
    </row>
    <row r="61" spans="1:6" x14ac:dyDescent="0.3">
      <c r="A61" s="30">
        <v>41418</v>
      </c>
      <c r="B61" s="19">
        <v>55.607500000000002</v>
      </c>
      <c r="C61" s="19">
        <v>83.983999999999995</v>
      </c>
      <c r="D61" s="19">
        <v>71.941500000000005</v>
      </c>
      <c r="E61" s="19">
        <v>0.54710000000000003</v>
      </c>
      <c r="F61" s="24">
        <v>1</v>
      </c>
    </row>
    <row r="62" spans="1:6" x14ac:dyDescent="0.3">
      <c r="A62" s="30">
        <v>41421</v>
      </c>
      <c r="B62" s="19">
        <v>55.619799999999998</v>
      </c>
      <c r="C62" s="19">
        <v>84.180599999999998</v>
      </c>
      <c r="D62" s="19">
        <v>71.957999999999998</v>
      </c>
      <c r="E62" s="19">
        <v>0.55100000000000005</v>
      </c>
      <c r="F62" s="24">
        <v>1</v>
      </c>
    </row>
    <row r="63" spans="1:6" x14ac:dyDescent="0.3">
      <c r="A63" s="30">
        <v>41422</v>
      </c>
      <c r="B63" s="19">
        <v>55.7423</v>
      </c>
      <c r="C63" s="19">
        <v>84.170900000000003</v>
      </c>
      <c r="D63" s="19">
        <v>72.026499999999999</v>
      </c>
      <c r="E63" s="19">
        <v>0.54649999999999999</v>
      </c>
      <c r="F63" s="24">
        <v>1</v>
      </c>
    </row>
    <row r="64" spans="1:6" x14ac:dyDescent="0.3">
      <c r="A64" s="30">
        <v>41423</v>
      </c>
      <c r="B64" s="19">
        <v>56.243000000000002</v>
      </c>
      <c r="C64" s="19">
        <v>84.538899999999998</v>
      </c>
      <c r="D64" s="19">
        <v>72.323999999999998</v>
      </c>
      <c r="E64" s="19">
        <v>0.55049999999999999</v>
      </c>
      <c r="F64" s="24">
        <v>1</v>
      </c>
    </row>
    <row r="65" spans="1:6" x14ac:dyDescent="0.3">
      <c r="A65" s="30">
        <v>41424</v>
      </c>
      <c r="B65" s="19">
        <v>56.099499999999999</v>
      </c>
      <c r="C65" s="19">
        <v>85.131</v>
      </c>
      <c r="D65" s="19">
        <v>72.797600000000003</v>
      </c>
      <c r="E65" s="19">
        <v>0.55679999999999996</v>
      </c>
      <c r="F65" s="24">
        <v>1</v>
      </c>
    </row>
    <row r="66" spans="1:6" x14ac:dyDescent="0.3">
      <c r="A66" s="30">
        <v>41425</v>
      </c>
      <c r="B66" s="19">
        <v>56.495800000000003</v>
      </c>
      <c r="C66" s="19">
        <v>86.009200000000007</v>
      </c>
      <c r="D66" s="19">
        <v>73.680700000000002</v>
      </c>
      <c r="E66" s="19">
        <v>0.56030000000000002</v>
      </c>
      <c r="F66" s="24">
        <v>1</v>
      </c>
    </row>
    <row r="67" spans="1:6" x14ac:dyDescent="0.3">
      <c r="A67" s="13">
        <v>41428</v>
      </c>
      <c r="B67" s="19">
        <f t="shared" ref="B67:E68" si="2">B66</f>
        <v>56.495800000000003</v>
      </c>
      <c r="C67" s="19">
        <f t="shared" si="2"/>
        <v>86.009200000000007</v>
      </c>
      <c r="D67" s="19">
        <f t="shared" si="2"/>
        <v>73.680700000000002</v>
      </c>
      <c r="E67" s="19">
        <f t="shared" si="2"/>
        <v>0.56030000000000002</v>
      </c>
      <c r="F67" s="24">
        <v>1</v>
      </c>
    </row>
    <row r="68" spans="1:6" x14ac:dyDescent="0.3">
      <c r="A68" s="13">
        <v>41429</v>
      </c>
      <c r="B68" s="19">
        <f t="shared" si="2"/>
        <v>56.495800000000003</v>
      </c>
      <c r="C68" s="19">
        <f t="shared" si="2"/>
        <v>86.009200000000007</v>
      </c>
      <c r="D68" s="19">
        <f t="shared" si="2"/>
        <v>73.680700000000002</v>
      </c>
      <c r="E68" s="19">
        <f t="shared" si="2"/>
        <v>0.56030000000000002</v>
      </c>
      <c r="F68" s="24">
        <v>1</v>
      </c>
    </row>
    <row r="69" spans="1:6" x14ac:dyDescent="0.3">
      <c r="A69" s="30">
        <v>41430</v>
      </c>
      <c r="B69" s="19">
        <v>53.9495</v>
      </c>
      <c r="C69" s="19">
        <v>84.031700000000001</v>
      </c>
      <c r="D69" s="19">
        <v>70.720299999999995</v>
      </c>
      <c r="E69" s="19">
        <v>0.54359999999999997</v>
      </c>
      <c r="F69" s="24">
        <v>1</v>
      </c>
    </row>
    <row r="70" spans="1:6" x14ac:dyDescent="0.3">
      <c r="A70" s="30">
        <v>41431</v>
      </c>
      <c r="B70" s="19">
        <v>56.869</v>
      </c>
      <c r="C70" s="19">
        <v>87.646500000000003</v>
      </c>
      <c r="D70" s="19">
        <v>74.515500000000003</v>
      </c>
      <c r="E70" s="19">
        <v>0.57369999999999999</v>
      </c>
      <c r="F70" s="24">
        <v>1</v>
      </c>
    </row>
    <row r="71" spans="1:6" x14ac:dyDescent="0.3">
      <c r="A71" s="30">
        <v>41433</v>
      </c>
      <c r="B71" s="19">
        <v>61.535499999999999</v>
      </c>
      <c r="C71" s="19">
        <v>94.370800000000003</v>
      </c>
      <c r="D71" s="19">
        <v>81.578500000000005</v>
      </c>
      <c r="E71" s="19">
        <v>0.62490000000000001</v>
      </c>
      <c r="F71" s="24">
        <v>1</v>
      </c>
    </row>
    <row r="72" spans="1:6" x14ac:dyDescent="0.3">
      <c r="A72" s="30">
        <v>41434</v>
      </c>
      <c r="B72" s="19">
        <v>65.959999999999994</v>
      </c>
      <c r="C72" s="19">
        <v>102.91079999999999</v>
      </c>
      <c r="D72" s="19">
        <v>86.582800000000006</v>
      </c>
      <c r="E72" s="19">
        <v>0.66090000000000004</v>
      </c>
      <c r="F72" s="24">
        <v>1</v>
      </c>
    </row>
    <row r="73" spans="1:6" x14ac:dyDescent="0.3">
      <c r="A73" s="13">
        <v>41435</v>
      </c>
      <c r="B73" s="19">
        <f>B72</f>
        <v>65.959999999999994</v>
      </c>
      <c r="C73" s="19">
        <f>C72</f>
        <v>102.91079999999999</v>
      </c>
      <c r="D73" s="19">
        <f>D72</f>
        <v>86.582800000000006</v>
      </c>
      <c r="E73" s="19">
        <f>E72</f>
        <v>0.66090000000000004</v>
      </c>
      <c r="F73" s="24">
        <v>1</v>
      </c>
    </row>
    <row r="74" spans="1:6" x14ac:dyDescent="0.3">
      <c r="A74" s="30">
        <v>41436</v>
      </c>
      <c r="B74" s="19">
        <v>61.922499999999999</v>
      </c>
      <c r="C74" s="19">
        <v>99.596100000000007</v>
      </c>
      <c r="D74" s="19">
        <v>83.637500000000003</v>
      </c>
      <c r="E74" s="19">
        <v>0.62809999999999999</v>
      </c>
      <c r="F74" s="24">
        <v>1</v>
      </c>
    </row>
    <row r="75" spans="1:6" x14ac:dyDescent="0.3">
      <c r="A75" s="30">
        <v>41437</v>
      </c>
      <c r="B75" s="19">
        <v>61.667299999999997</v>
      </c>
      <c r="C75" s="19">
        <v>100.6472</v>
      </c>
      <c r="D75" s="19">
        <v>84.254599999999996</v>
      </c>
      <c r="E75" s="19">
        <v>0.60399999999999998</v>
      </c>
      <c r="F75" s="24">
        <v>1</v>
      </c>
    </row>
    <row r="76" spans="1:6" x14ac:dyDescent="0.3">
      <c r="A76" s="30">
        <v>41438</v>
      </c>
      <c r="B76" s="19">
        <v>58.414000000000001</v>
      </c>
      <c r="C76" s="19">
        <v>91.622399999999999</v>
      </c>
      <c r="D76" s="19">
        <v>78.119299999999996</v>
      </c>
      <c r="E76" s="19">
        <v>0.62080000000000002</v>
      </c>
      <c r="F76" s="24">
        <v>1</v>
      </c>
    </row>
    <row r="77" spans="1:6" x14ac:dyDescent="0.3">
      <c r="A77" s="30">
        <v>41439</v>
      </c>
      <c r="B77" s="19">
        <v>57.741</v>
      </c>
      <c r="C77" s="19">
        <v>90.641800000000003</v>
      </c>
      <c r="D77" s="19">
        <v>77.022499999999994</v>
      </c>
      <c r="E77" s="19">
        <v>0.60929999999999995</v>
      </c>
      <c r="F77" s="24">
        <v>1</v>
      </c>
    </row>
    <row r="78" spans="1:6" x14ac:dyDescent="0.3">
      <c r="A78" s="13">
        <v>41440</v>
      </c>
      <c r="B78" s="19">
        <f>B77</f>
        <v>57.741</v>
      </c>
      <c r="C78" s="19">
        <f>C77</f>
        <v>90.641800000000003</v>
      </c>
      <c r="D78" s="19">
        <f>D77</f>
        <v>77.022499999999994</v>
      </c>
      <c r="E78" s="19">
        <f>E77</f>
        <v>0.60929999999999995</v>
      </c>
      <c r="F78" s="24">
        <v>1</v>
      </c>
    </row>
    <row r="79" spans="1:6" x14ac:dyDescent="0.3">
      <c r="A79" s="30">
        <v>41442</v>
      </c>
      <c r="B79" s="19">
        <v>57.731000000000002</v>
      </c>
      <c r="C79" s="19">
        <v>90.608800000000002</v>
      </c>
      <c r="D79" s="19">
        <v>76.962800000000001</v>
      </c>
      <c r="E79" s="19">
        <v>0.60850000000000004</v>
      </c>
      <c r="F79" s="24">
        <v>1</v>
      </c>
    </row>
    <row r="80" spans="1:6" x14ac:dyDescent="0.3">
      <c r="A80" s="30">
        <v>41443</v>
      </c>
      <c r="B80" s="19">
        <v>58.451500000000003</v>
      </c>
      <c r="C80" s="19">
        <v>91.599299999999999</v>
      </c>
      <c r="D80" s="19">
        <v>77.911000000000001</v>
      </c>
      <c r="E80" s="19">
        <v>0.6159</v>
      </c>
      <c r="F80" s="24">
        <v>1</v>
      </c>
    </row>
    <row r="81" spans="1:6" x14ac:dyDescent="0.3">
      <c r="A81" s="30">
        <v>41444</v>
      </c>
      <c r="B81" s="19">
        <v>58.744500000000002</v>
      </c>
      <c r="C81" s="19">
        <v>91.988</v>
      </c>
      <c r="D81" s="19">
        <v>78.699600000000004</v>
      </c>
      <c r="E81" s="19">
        <v>0.61819999999999997</v>
      </c>
      <c r="F81" s="24">
        <v>1</v>
      </c>
    </row>
    <row r="82" spans="1:6" x14ac:dyDescent="0.3">
      <c r="A82" s="30">
        <v>41445</v>
      </c>
      <c r="B82" s="19">
        <v>59.7</v>
      </c>
      <c r="C82" s="19">
        <v>92.218599999999995</v>
      </c>
      <c r="D82" s="19">
        <v>79.187100000000001</v>
      </c>
      <c r="E82" s="19">
        <v>0.61460000000000004</v>
      </c>
      <c r="F82" s="24">
        <v>1</v>
      </c>
    </row>
    <row r="83" spans="1:6" x14ac:dyDescent="0.3">
      <c r="A83" s="30">
        <v>41446</v>
      </c>
      <c r="B83" s="19">
        <v>59.350499999999997</v>
      </c>
      <c r="C83" s="19">
        <v>92.111999999999995</v>
      </c>
      <c r="D83" s="19">
        <v>78.593000000000004</v>
      </c>
      <c r="E83" s="19">
        <v>0.60719999999999996</v>
      </c>
      <c r="F83" s="24">
        <v>1</v>
      </c>
    </row>
    <row r="84" spans="1:6" x14ac:dyDescent="0.3">
      <c r="A84" s="13">
        <v>41447</v>
      </c>
      <c r="B84" s="19">
        <f>B83</f>
        <v>59.350499999999997</v>
      </c>
      <c r="C84" s="19">
        <f>C83</f>
        <v>92.111999999999995</v>
      </c>
      <c r="D84" s="19">
        <f>D83</f>
        <v>78.593000000000004</v>
      </c>
      <c r="E84" s="19">
        <f>E83</f>
        <v>0.60719999999999996</v>
      </c>
      <c r="F84" s="24">
        <v>1</v>
      </c>
    </row>
    <row r="85" spans="1:6" x14ac:dyDescent="0.3">
      <c r="A85" s="30">
        <v>41449</v>
      </c>
      <c r="B85" s="19">
        <v>59.734000000000002</v>
      </c>
      <c r="C85" s="19">
        <v>91.817099999999996</v>
      </c>
      <c r="D85" s="19">
        <v>78.2286</v>
      </c>
      <c r="E85" s="19">
        <v>0.60659999999999992</v>
      </c>
      <c r="F85" s="24">
        <v>1</v>
      </c>
    </row>
    <row r="86" spans="1:6" x14ac:dyDescent="0.3">
      <c r="A86" s="30">
        <v>41450</v>
      </c>
      <c r="B86" s="19">
        <v>59.703000000000003</v>
      </c>
      <c r="C86" s="19">
        <v>92.253100000000003</v>
      </c>
      <c r="D86" s="19">
        <v>78.382599999999996</v>
      </c>
      <c r="E86" s="19">
        <v>0.61250000000000004</v>
      </c>
      <c r="F86" s="24">
        <v>1</v>
      </c>
    </row>
    <row r="87" spans="1:6" x14ac:dyDescent="0.3">
      <c r="A87" s="30">
        <v>41451</v>
      </c>
      <c r="B87" s="19">
        <v>59.8538</v>
      </c>
      <c r="C87" s="19">
        <v>92.3065</v>
      </c>
      <c r="D87" s="19">
        <v>78.226500000000001</v>
      </c>
      <c r="E87" s="19">
        <v>0.61360000000000003</v>
      </c>
      <c r="F87" s="24">
        <v>1</v>
      </c>
    </row>
    <row r="88" spans="1:6" x14ac:dyDescent="0.3">
      <c r="A88" s="30">
        <v>41452</v>
      </c>
      <c r="B88" s="19">
        <v>60.588000000000001</v>
      </c>
      <c r="C88" s="19">
        <v>92.9178</v>
      </c>
      <c r="D88" s="19">
        <v>78.941199999999995</v>
      </c>
      <c r="E88" s="19">
        <v>0.6179</v>
      </c>
      <c r="F88" s="24">
        <v>1</v>
      </c>
    </row>
    <row r="89" spans="1:6" x14ac:dyDescent="0.3">
      <c r="A89" s="30">
        <v>41453</v>
      </c>
      <c r="B89" s="19">
        <v>59.6995</v>
      </c>
      <c r="C89" s="19">
        <v>91.143199999999993</v>
      </c>
      <c r="D89" s="19">
        <v>77.975999999999999</v>
      </c>
      <c r="E89" s="19">
        <v>0.60489999999999999</v>
      </c>
      <c r="F89" s="24">
        <v>1</v>
      </c>
    </row>
    <row r="90" spans="1:6" x14ac:dyDescent="0.3">
      <c r="A90" s="13">
        <v>41454</v>
      </c>
      <c r="B90" s="19">
        <f t="shared" ref="B90:E91" si="3">B89</f>
        <v>59.6995</v>
      </c>
      <c r="C90" s="19">
        <f t="shared" si="3"/>
        <v>91.143199999999993</v>
      </c>
      <c r="D90" s="19">
        <f t="shared" si="3"/>
        <v>77.975999999999999</v>
      </c>
      <c r="E90" s="19">
        <f t="shared" si="3"/>
        <v>0.60489999999999999</v>
      </c>
      <c r="F90" s="24">
        <v>1</v>
      </c>
    </row>
    <row r="91" spans="1:6" x14ac:dyDescent="0.3">
      <c r="A91" s="13">
        <v>41455</v>
      </c>
      <c r="B91" s="19">
        <f t="shared" si="3"/>
        <v>59.6995</v>
      </c>
      <c r="C91" s="19">
        <f t="shared" si="3"/>
        <v>91.143199999999993</v>
      </c>
      <c r="D91" s="19">
        <f t="shared" si="3"/>
        <v>77.975999999999999</v>
      </c>
      <c r="E91" s="19">
        <f t="shared" si="3"/>
        <v>0.60489999999999999</v>
      </c>
      <c r="F91" s="24">
        <v>1</v>
      </c>
    </row>
    <row r="92" spans="1:6" x14ac:dyDescent="0.3">
      <c r="A92" s="30">
        <v>41460</v>
      </c>
      <c r="B92" s="19">
        <v>54.277000000000001</v>
      </c>
      <c r="C92" s="19">
        <v>84.319299999999998</v>
      </c>
      <c r="D92" s="19">
        <v>70.999600000000001</v>
      </c>
      <c r="E92" s="19">
        <v>0.5484</v>
      </c>
      <c r="F92" s="24">
        <v>1</v>
      </c>
    </row>
    <row r="93" spans="1:6" x14ac:dyDescent="0.3">
      <c r="A93" s="30">
        <v>41461</v>
      </c>
      <c r="B93" s="19">
        <v>56.744500000000002</v>
      </c>
      <c r="C93" s="19">
        <v>88.532799999999995</v>
      </c>
      <c r="D93" s="19">
        <v>75.203299999999999</v>
      </c>
      <c r="E93" s="19">
        <v>0.58879999999999999</v>
      </c>
      <c r="F93" s="24">
        <v>1</v>
      </c>
    </row>
    <row r="94" spans="1:6" x14ac:dyDescent="0.3">
      <c r="A94" s="30">
        <v>41463</v>
      </c>
      <c r="B94" s="19">
        <v>61.393999999999998</v>
      </c>
      <c r="C94" s="19">
        <v>94.172300000000007</v>
      </c>
      <c r="D94" s="19">
        <v>81.698999999999998</v>
      </c>
      <c r="E94" s="19">
        <v>0.63219999999999998</v>
      </c>
      <c r="F94" s="24">
        <v>1</v>
      </c>
    </row>
    <row r="95" spans="1:6" x14ac:dyDescent="0.3">
      <c r="A95" s="13">
        <v>41464</v>
      </c>
      <c r="B95" s="19">
        <f>B94</f>
        <v>61.393999999999998</v>
      </c>
      <c r="C95" s="19">
        <f>C94</f>
        <v>94.172300000000007</v>
      </c>
      <c r="D95" s="19">
        <f>D94</f>
        <v>81.698999999999998</v>
      </c>
      <c r="E95" s="19">
        <f>E94</f>
        <v>0.63219999999999998</v>
      </c>
      <c r="F95" s="24">
        <v>1</v>
      </c>
    </row>
    <row r="96" spans="1:6" x14ac:dyDescent="0.3">
      <c r="A96" s="30">
        <v>41465</v>
      </c>
      <c r="B96" s="19">
        <v>61.776000000000003</v>
      </c>
      <c r="C96" s="19">
        <v>99.063999999999993</v>
      </c>
      <c r="D96" s="19">
        <v>83.835999999999999</v>
      </c>
      <c r="E96" s="19">
        <v>0.63619999999999999</v>
      </c>
      <c r="F96" s="24">
        <v>1</v>
      </c>
    </row>
    <row r="97" spans="1:6" x14ac:dyDescent="0.3">
      <c r="A97" s="30">
        <v>41466</v>
      </c>
      <c r="B97" s="19">
        <v>62.573999999999998</v>
      </c>
      <c r="C97" s="19">
        <v>100.62520000000001</v>
      </c>
      <c r="D97" s="19">
        <v>84.622500000000002</v>
      </c>
      <c r="E97" s="19">
        <v>0.63460000000000005</v>
      </c>
      <c r="F97" s="24">
        <v>1</v>
      </c>
    </row>
    <row r="98" spans="1:6" x14ac:dyDescent="0.3">
      <c r="A98" s="13">
        <v>41467</v>
      </c>
      <c r="B98" s="19">
        <f t="shared" ref="B98:E99" si="4">B97</f>
        <v>62.573999999999998</v>
      </c>
      <c r="C98" s="19">
        <f t="shared" si="4"/>
        <v>100.62520000000001</v>
      </c>
      <c r="D98" s="19">
        <f t="shared" si="4"/>
        <v>84.622500000000002</v>
      </c>
      <c r="E98" s="19">
        <f t="shared" si="4"/>
        <v>0.63460000000000005</v>
      </c>
      <c r="F98" s="24">
        <v>1</v>
      </c>
    </row>
    <row r="99" spans="1:6" x14ac:dyDescent="0.3">
      <c r="A99" s="13">
        <v>41468</v>
      </c>
      <c r="B99" s="19">
        <f t="shared" si="4"/>
        <v>62.573999999999998</v>
      </c>
      <c r="C99" s="19">
        <f t="shared" si="4"/>
        <v>100.62520000000001</v>
      </c>
      <c r="D99" s="19">
        <f t="shared" si="4"/>
        <v>84.622500000000002</v>
      </c>
      <c r="E99" s="19">
        <f t="shared" si="4"/>
        <v>0.63460000000000005</v>
      </c>
      <c r="F99" s="24">
        <v>1</v>
      </c>
    </row>
    <row r="100" spans="1:6" x14ac:dyDescent="0.3">
      <c r="A100" s="30">
        <v>41470</v>
      </c>
      <c r="B100" s="19">
        <v>60.051000000000002</v>
      </c>
      <c r="C100" s="19">
        <v>90.712999999999994</v>
      </c>
      <c r="D100" s="19">
        <v>78.470500000000001</v>
      </c>
      <c r="E100" s="19">
        <v>0.60509999999999997</v>
      </c>
      <c r="F100" s="24">
        <v>1</v>
      </c>
    </row>
    <row r="101" spans="1:6" x14ac:dyDescent="0.3">
      <c r="A101" s="30">
        <v>41471</v>
      </c>
      <c r="B101" s="19">
        <v>59.392499999999998</v>
      </c>
      <c r="C101" s="19">
        <v>89.896500000000003</v>
      </c>
      <c r="D101" s="19">
        <v>77.724999999999994</v>
      </c>
      <c r="E101" s="19">
        <v>0.59540000000000004</v>
      </c>
      <c r="F101" s="24">
        <v>1</v>
      </c>
    </row>
    <row r="102" spans="1:6" x14ac:dyDescent="0.3">
      <c r="A102" s="30">
        <v>41472</v>
      </c>
      <c r="B102" s="19">
        <v>59.362299999999998</v>
      </c>
      <c r="C102" s="19">
        <v>89.6905</v>
      </c>
      <c r="D102" s="19">
        <v>77.987499999999997</v>
      </c>
      <c r="E102" s="19">
        <v>0.59770000000000001</v>
      </c>
      <c r="F102" s="24">
        <v>1</v>
      </c>
    </row>
    <row r="103" spans="1:6" x14ac:dyDescent="0.3">
      <c r="A103" s="30">
        <v>41473</v>
      </c>
      <c r="B103" s="19">
        <v>59.712000000000003</v>
      </c>
      <c r="C103" s="19">
        <v>90.589100000000002</v>
      </c>
      <c r="D103" s="19">
        <v>78.219499999999996</v>
      </c>
      <c r="E103" s="19">
        <v>0.59589999999999999</v>
      </c>
      <c r="F103" s="24">
        <v>1</v>
      </c>
    </row>
    <row r="104" spans="1:6" x14ac:dyDescent="0.3">
      <c r="A104" s="30">
        <v>41474</v>
      </c>
      <c r="B104" s="19">
        <v>59.795000000000002</v>
      </c>
      <c r="C104" s="19">
        <v>91.031899999999993</v>
      </c>
      <c r="D104" s="19">
        <v>78.522199999999998</v>
      </c>
      <c r="E104" s="19">
        <v>0.59740000000000004</v>
      </c>
      <c r="F104" s="24">
        <v>1</v>
      </c>
    </row>
    <row r="105" spans="1:6" x14ac:dyDescent="0.3">
      <c r="A105" s="13">
        <v>41475</v>
      </c>
      <c r="B105" s="19">
        <f>B104</f>
        <v>59.795000000000002</v>
      </c>
      <c r="C105" s="19">
        <f>C104</f>
        <v>91.031899999999993</v>
      </c>
      <c r="D105" s="19">
        <f>D104</f>
        <v>78.522199999999998</v>
      </c>
      <c r="E105" s="19">
        <f>E104</f>
        <v>0.59740000000000004</v>
      </c>
      <c r="F105" s="24">
        <v>1</v>
      </c>
    </row>
    <row r="106" spans="1:6" x14ac:dyDescent="0.3">
      <c r="A106" s="30">
        <v>41477</v>
      </c>
      <c r="B106" s="19">
        <v>59.408000000000001</v>
      </c>
      <c r="C106" s="19">
        <v>90.739800000000002</v>
      </c>
      <c r="D106" s="19">
        <v>78.113500000000002</v>
      </c>
      <c r="E106" s="19">
        <v>0.59370000000000001</v>
      </c>
      <c r="F106" s="24">
        <v>1</v>
      </c>
    </row>
    <row r="107" spans="1:6" x14ac:dyDescent="0.3">
      <c r="A107" s="30">
        <v>41478</v>
      </c>
      <c r="B107" s="19">
        <v>59.6875</v>
      </c>
      <c r="C107" s="19">
        <v>91.662099999999995</v>
      </c>
      <c r="D107" s="19">
        <v>78.686499999999995</v>
      </c>
      <c r="E107" s="19">
        <v>0.59960000000000002</v>
      </c>
      <c r="F107" s="24">
        <v>1</v>
      </c>
    </row>
    <row r="108" spans="1:6" x14ac:dyDescent="0.3">
      <c r="A108" s="30">
        <v>41479</v>
      </c>
      <c r="B108" s="19">
        <v>59.4465</v>
      </c>
      <c r="C108" s="19">
        <v>91.244399999999999</v>
      </c>
      <c r="D108" s="19">
        <v>78.435500000000005</v>
      </c>
      <c r="E108" s="19">
        <v>0.59509999999999996</v>
      </c>
      <c r="F108" s="24">
        <v>1</v>
      </c>
    </row>
    <row r="109" spans="1:6" x14ac:dyDescent="0.3">
      <c r="A109" s="30">
        <v>41480</v>
      </c>
      <c r="B109" s="19">
        <v>58.941499999999998</v>
      </c>
      <c r="C109" s="19">
        <v>90.475200000000001</v>
      </c>
      <c r="D109" s="19">
        <v>77.866799999999998</v>
      </c>
      <c r="E109" s="19">
        <v>0.59009999999999996</v>
      </c>
      <c r="F109" s="24">
        <v>1</v>
      </c>
    </row>
    <row r="110" spans="1:6" x14ac:dyDescent="0.3">
      <c r="A110" s="30">
        <v>41481</v>
      </c>
      <c r="B110" s="19">
        <v>58.9133</v>
      </c>
      <c r="C110" s="19">
        <v>90.679400000000001</v>
      </c>
      <c r="D110" s="19">
        <v>78.218000000000004</v>
      </c>
      <c r="E110" s="19">
        <v>0.59670000000000001</v>
      </c>
      <c r="F110" s="24">
        <v>1</v>
      </c>
    </row>
    <row r="111" spans="1:6" x14ac:dyDescent="0.3">
      <c r="A111" s="13">
        <v>41482</v>
      </c>
      <c r="B111" s="19">
        <f>B110</f>
        <v>58.9133</v>
      </c>
      <c r="C111" s="19">
        <f>C110</f>
        <v>90.679400000000001</v>
      </c>
      <c r="D111" s="19">
        <f>D110</f>
        <v>78.218000000000004</v>
      </c>
      <c r="E111" s="19">
        <f>E110</f>
        <v>0.59670000000000001</v>
      </c>
      <c r="F111" s="24">
        <v>1</v>
      </c>
    </row>
    <row r="112" spans="1:6" x14ac:dyDescent="0.3">
      <c r="A112" s="30">
        <v>41484</v>
      </c>
      <c r="B112" s="19">
        <v>59.296999999999997</v>
      </c>
      <c r="C112" s="19">
        <v>91.180999999999997</v>
      </c>
      <c r="D112" s="19">
        <v>78.712900000000005</v>
      </c>
      <c r="E112" s="19">
        <v>0.60580000000000001</v>
      </c>
      <c r="F112" s="24">
        <v>1</v>
      </c>
    </row>
    <row r="113" spans="1:6" x14ac:dyDescent="0.3">
      <c r="A113" s="30">
        <v>41485</v>
      </c>
      <c r="B113" s="19">
        <v>59.828000000000003</v>
      </c>
      <c r="C113" s="19">
        <v>91.758200000000002</v>
      </c>
      <c r="D113" s="19">
        <v>79.327699999999993</v>
      </c>
      <c r="E113" s="19">
        <v>0.60840000000000005</v>
      </c>
      <c r="F113" s="24">
        <v>1</v>
      </c>
    </row>
    <row r="114" spans="1:6" x14ac:dyDescent="0.3">
      <c r="A114" s="30">
        <v>41486</v>
      </c>
      <c r="B114" s="19">
        <v>61.115000000000002</v>
      </c>
      <c r="C114" s="19">
        <v>92.974199999999996</v>
      </c>
      <c r="D114" s="19">
        <v>80.953500000000005</v>
      </c>
      <c r="E114" s="19">
        <v>0.62439999999999996</v>
      </c>
      <c r="F114" s="24">
        <v>1</v>
      </c>
    </row>
    <row r="115" spans="1:6" x14ac:dyDescent="0.3">
      <c r="A115" s="13">
        <v>41487</v>
      </c>
      <c r="B115" s="19">
        <f t="shared" ref="B115:E116" si="5">B114</f>
        <v>61.115000000000002</v>
      </c>
      <c r="C115" s="19">
        <f t="shared" si="5"/>
        <v>92.974199999999996</v>
      </c>
      <c r="D115" s="19">
        <f t="shared" si="5"/>
        <v>80.953500000000005</v>
      </c>
      <c r="E115" s="19">
        <f t="shared" si="5"/>
        <v>0.62439999999999996</v>
      </c>
      <c r="F115" s="24">
        <v>1</v>
      </c>
    </row>
    <row r="116" spans="1:6" x14ac:dyDescent="0.3">
      <c r="A116" s="13">
        <v>41488</v>
      </c>
      <c r="B116" s="19">
        <f t="shared" si="5"/>
        <v>61.115000000000002</v>
      </c>
      <c r="C116" s="19">
        <f t="shared" si="5"/>
        <v>92.974199999999996</v>
      </c>
      <c r="D116" s="19">
        <f t="shared" si="5"/>
        <v>80.953500000000005</v>
      </c>
      <c r="E116" s="19">
        <f t="shared" si="5"/>
        <v>0.62439999999999996</v>
      </c>
      <c r="F116" s="24">
        <v>1</v>
      </c>
    </row>
    <row r="117" spans="1:6" x14ac:dyDescent="0.3">
      <c r="A117" s="30">
        <v>41490</v>
      </c>
      <c r="B117" s="19">
        <v>54.721499999999999</v>
      </c>
      <c r="C117" s="19">
        <v>83.877099999999999</v>
      </c>
      <c r="D117" s="19">
        <v>71.050200000000004</v>
      </c>
      <c r="E117" s="19">
        <v>0.55509999999999993</v>
      </c>
      <c r="F117" s="24">
        <v>1</v>
      </c>
    </row>
    <row r="118" spans="1:6" x14ac:dyDescent="0.3">
      <c r="A118" s="30">
        <v>41491</v>
      </c>
      <c r="B118" s="19">
        <v>54.16</v>
      </c>
      <c r="C118" s="19">
        <v>83.880300000000005</v>
      </c>
      <c r="D118" s="19">
        <v>70.998000000000005</v>
      </c>
      <c r="E118" s="19">
        <v>0.54770000000000008</v>
      </c>
      <c r="F118" s="24">
        <v>1</v>
      </c>
    </row>
    <row r="119" spans="1:6" x14ac:dyDescent="0.3">
      <c r="A119" s="13">
        <v>41492</v>
      </c>
      <c r="B119" s="19">
        <f>B118</f>
        <v>54.16</v>
      </c>
      <c r="C119" s="19">
        <f>C118</f>
        <v>83.880300000000005</v>
      </c>
      <c r="D119" s="19">
        <f>D118</f>
        <v>70.998000000000005</v>
      </c>
      <c r="E119" s="19">
        <f>E118</f>
        <v>0.54770000000000008</v>
      </c>
      <c r="F119" s="24">
        <v>1</v>
      </c>
    </row>
    <row r="120" spans="1:6" x14ac:dyDescent="0.3">
      <c r="A120" s="30">
        <v>41493</v>
      </c>
      <c r="B120" s="19">
        <v>61.045499999999997</v>
      </c>
      <c r="C120" s="19">
        <v>90.890600000000006</v>
      </c>
      <c r="D120" s="19">
        <v>78.274600000000007</v>
      </c>
      <c r="E120" s="19">
        <v>0.60399999999999998</v>
      </c>
      <c r="F120" s="24">
        <v>1</v>
      </c>
    </row>
    <row r="121" spans="1:6" x14ac:dyDescent="0.3">
      <c r="A121" s="30">
        <v>41494</v>
      </c>
      <c r="B121" s="19">
        <v>61.115000000000002</v>
      </c>
      <c r="C121" s="19">
        <v>94.771000000000001</v>
      </c>
      <c r="D121" s="19">
        <v>81.542000000000002</v>
      </c>
      <c r="E121" s="19">
        <v>0.63439999999999996</v>
      </c>
      <c r="F121" s="24">
        <v>1</v>
      </c>
    </row>
    <row r="122" spans="1:6" x14ac:dyDescent="0.3">
      <c r="A122" s="13">
        <v>41495</v>
      </c>
      <c r="B122" s="19">
        <f>B121</f>
        <v>61.115000000000002</v>
      </c>
      <c r="C122" s="19">
        <f>C121</f>
        <v>94.771000000000001</v>
      </c>
      <c r="D122" s="19">
        <f>D121</f>
        <v>81.542000000000002</v>
      </c>
      <c r="E122" s="19">
        <f>E121</f>
        <v>0.63439999999999996</v>
      </c>
      <c r="F122" s="24">
        <v>1</v>
      </c>
    </row>
    <row r="123" spans="1:6" x14ac:dyDescent="0.3">
      <c r="A123" s="30">
        <v>41496</v>
      </c>
      <c r="B123" s="19">
        <v>61.688499999999998</v>
      </c>
      <c r="C123" s="19">
        <v>99.201300000000003</v>
      </c>
      <c r="D123" s="19">
        <v>83.6875</v>
      </c>
      <c r="E123" s="19">
        <v>0.63500000000000001</v>
      </c>
      <c r="F123" s="24">
        <v>1</v>
      </c>
    </row>
    <row r="124" spans="1:6" x14ac:dyDescent="0.3">
      <c r="A124" s="30">
        <v>41497</v>
      </c>
      <c r="B124" s="19">
        <v>62.731499999999997</v>
      </c>
      <c r="C124" s="19">
        <v>100.9224</v>
      </c>
      <c r="D124" s="19">
        <v>84.0625</v>
      </c>
      <c r="E124" s="19">
        <v>0.63939999999999997</v>
      </c>
      <c r="F124" s="24">
        <v>1</v>
      </c>
    </row>
    <row r="125" spans="1:6" x14ac:dyDescent="0.3">
      <c r="A125" s="13">
        <v>41498</v>
      </c>
      <c r="B125" s="19">
        <f>B124</f>
        <v>62.731499999999997</v>
      </c>
      <c r="C125" s="19">
        <f>C124</f>
        <v>100.9224</v>
      </c>
      <c r="D125" s="19">
        <f>D124</f>
        <v>84.0625</v>
      </c>
      <c r="E125" s="19">
        <f>E124</f>
        <v>0.63939999999999997</v>
      </c>
      <c r="F125" s="24">
        <v>1</v>
      </c>
    </row>
    <row r="126" spans="1:6" x14ac:dyDescent="0.3">
      <c r="A126" s="30">
        <v>41499</v>
      </c>
      <c r="B126" s="19">
        <v>61.4343</v>
      </c>
      <c r="C126" s="19">
        <v>95.075699999999998</v>
      </c>
      <c r="D126" s="19">
        <v>81.777000000000001</v>
      </c>
      <c r="E126" s="19">
        <v>0.63090000000000002</v>
      </c>
      <c r="F126" s="24">
        <v>1</v>
      </c>
    </row>
    <row r="127" spans="1:6" x14ac:dyDescent="0.3">
      <c r="A127" s="30">
        <v>41500</v>
      </c>
      <c r="B127" s="19">
        <v>61.515999999999998</v>
      </c>
      <c r="C127" s="19">
        <v>94.986900000000006</v>
      </c>
      <c r="D127" s="19">
        <v>81.626599999999996</v>
      </c>
      <c r="E127" s="19">
        <v>0.62560000000000004</v>
      </c>
      <c r="F127" s="24">
        <v>1</v>
      </c>
    </row>
    <row r="128" spans="1:6" x14ac:dyDescent="0.3">
      <c r="A128" s="30">
        <v>41502</v>
      </c>
      <c r="B128" s="19">
        <v>61.819499999999998</v>
      </c>
      <c r="C128" s="19">
        <v>96.568200000000004</v>
      </c>
      <c r="D128" s="19">
        <v>82.450999999999993</v>
      </c>
      <c r="E128" s="19">
        <v>0.63290000000000002</v>
      </c>
      <c r="F128" s="24">
        <v>1</v>
      </c>
    </row>
    <row r="129" spans="1:6" x14ac:dyDescent="0.3">
      <c r="A129" s="13">
        <v>41503</v>
      </c>
      <c r="B129" s="19">
        <f t="shared" ref="B129:E130" si="6">B128</f>
        <v>61.819499999999998</v>
      </c>
      <c r="C129" s="19">
        <f t="shared" si="6"/>
        <v>96.568200000000004</v>
      </c>
      <c r="D129" s="19">
        <f t="shared" si="6"/>
        <v>82.450999999999993</v>
      </c>
      <c r="E129" s="19">
        <f t="shared" si="6"/>
        <v>0.63290000000000002</v>
      </c>
      <c r="F129" s="24">
        <v>1</v>
      </c>
    </row>
    <row r="130" spans="1:6" x14ac:dyDescent="0.3">
      <c r="A130" s="13">
        <v>41504</v>
      </c>
      <c r="B130" s="19">
        <f t="shared" si="6"/>
        <v>61.819499999999998</v>
      </c>
      <c r="C130" s="19">
        <f t="shared" si="6"/>
        <v>96.568200000000004</v>
      </c>
      <c r="D130" s="19">
        <f t="shared" si="6"/>
        <v>82.450999999999993</v>
      </c>
      <c r="E130" s="19">
        <f t="shared" si="6"/>
        <v>0.63290000000000002</v>
      </c>
      <c r="F130" s="24">
        <v>1</v>
      </c>
    </row>
    <row r="131" spans="1:6" x14ac:dyDescent="0.3">
      <c r="A131" s="30">
        <v>41505</v>
      </c>
      <c r="B131" s="19">
        <v>62.3461</v>
      </c>
      <c r="C131" s="19">
        <v>97.372100000000003</v>
      </c>
      <c r="D131" s="19">
        <v>83.068600000000004</v>
      </c>
      <c r="E131" s="19">
        <v>0.63829999999999998</v>
      </c>
      <c r="F131" s="24">
        <v>1</v>
      </c>
    </row>
    <row r="132" spans="1:6" x14ac:dyDescent="0.3">
      <c r="A132" s="30">
        <v>41506</v>
      </c>
      <c r="B132" s="19">
        <v>63.733499999999999</v>
      </c>
      <c r="C132" s="19">
        <v>99.787499999999994</v>
      </c>
      <c r="D132" s="19">
        <v>85.069800000000001</v>
      </c>
      <c r="E132" s="19">
        <v>0.65510000000000002</v>
      </c>
      <c r="F132" s="24">
        <v>1</v>
      </c>
    </row>
    <row r="133" spans="1:6" x14ac:dyDescent="0.3">
      <c r="A133" s="30">
        <v>41507</v>
      </c>
      <c r="B133" s="19">
        <v>63.460500000000003</v>
      </c>
      <c r="C133" s="19">
        <v>99.417199999999994</v>
      </c>
      <c r="D133" s="19">
        <v>85.120500000000007</v>
      </c>
      <c r="E133" s="19">
        <v>0.6502</v>
      </c>
      <c r="F133" s="24">
        <v>1</v>
      </c>
    </row>
    <row r="134" spans="1:6" x14ac:dyDescent="0.3">
      <c r="A134" s="30">
        <v>41508</v>
      </c>
      <c r="B134" s="19">
        <v>65.420699999999997</v>
      </c>
      <c r="C134" s="19">
        <v>102.0955</v>
      </c>
      <c r="D134" s="19">
        <v>87.317599999999999</v>
      </c>
      <c r="E134" s="19">
        <v>0.66620000000000001</v>
      </c>
      <c r="F134" s="24">
        <v>1</v>
      </c>
    </row>
    <row r="135" spans="1:6" x14ac:dyDescent="0.3">
      <c r="A135" s="30">
        <v>41509</v>
      </c>
      <c r="B135" s="19">
        <v>64.688000000000002</v>
      </c>
      <c r="C135" s="19">
        <v>100.7968</v>
      </c>
      <c r="D135" s="19">
        <v>86.3035</v>
      </c>
      <c r="E135" s="19">
        <v>0.65319999999999989</v>
      </c>
      <c r="F135" s="24">
        <v>1</v>
      </c>
    </row>
    <row r="136" spans="1:6" x14ac:dyDescent="0.3">
      <c r="A136" s="13">
        <v>41510</v>
      </c>
      <c r="B136" s="19">
        <f>B135</f>
        <v>64.688000000000002</v>
      </c>
      <c r="C136" s="19">
        <f>C135</f>
        <v>100.7968</v>
      </c>
      <c r="D136" s="19">
        <f>D135</f>
        <v>86.3035</v>
      </c>
      <c r="E136" s="19">
        <f>E135</f>
        <v>0.65319999999999989</v>
      </c>
      <c r="F136" s="24">
        <v>1</v>
      </c>
    </row>
    <row r="137" spans="1:6" x14ac:dyDescent="0.3">
      <c r="A137" s="30">
        <v>41512</v>
      </c>
      <c r="B137" s="19">
        <v>64.234700000000004</v>
      </c>
      <c r="C137" s="19">
        <v>100.00700000000001</v>
      </c>
      <c r="D137" s="19">
        <v>85.934200000000004</v>
      </c>
      <c r="E137" s="19">
        <v>0.6520999999999999</v>
      </c>
      <c r="F137" s="24">
        <v>1</v>
      </c>
    </row>
    <row r="138" spans="1:6" x14ac:dyDescent="0.3">
      <c r="A138" s="30">
        <v>41513</v>
      </c>
      <c r="B138" s="19">
        <v>65.667500000000004</v>
      </c>
      <c r="C138" s="19">
        <v>102.1983</v>
      </c>
      <c r="D138" s="19">
        <v>87.745999999999995</v>
      </c>
      <c r="E138" s="19">
        <v>0.66949999999999998</v>
      </c>
      <c r="F138" s="24">
        <v>1</v>
      </c>
    </row>
    <row r="139" spans="1:6" x14ac:dyDescent="0.3">
      <c r="A139" s="30">
        <v>41514</v>
      </c>
      <c r="B139" s="19">
        <v>68.361099999999993</v>
      </c>
      <c r="C139" s="19">
        <v>106.02809999999999</v>
      </c>
      <c r="D139" s="19">
        <v>91.468199999999996</v>
      </c>
      <c r="E139" s="19">
        <v>0.70250000000000001</v>
      </c>
      <c r="F139" s="24">
        <v>1</v>
      </c>
    </row>
    <row r="140" spans="1:6" x14ac:dyDescent="0.3">
      <c r="A140" s="30">
        <v>41515</v>
      </c>
      <c r="B140" s="19">
        <v>67.706000000000003</v>
      </c>
      <c r="C140" s="19">
        <v>105.14060000000001</v>
      </c>
      <c r="D140" s="19">
        <v>90.029499999999999</v>
      </c>
      <c r="E140" s="19">
        <v>0.69220000000000004</v>
      </c>
      <c r="F140" s="24">
        <v>1</v>
      </c>
    </row>
    <row r="141" spans="1:6" x14ac:dyDescent="0.3">
      <c r="A141" s="30">
        <v>41516</v>
      </c>
      <c r="B141" s="19">
        <v>66.574200000000005</v>
      </c>
      <c r="C141" s="19">
        <v>103.34310000000001</v>
      </c>
      <c r="D141" s="19">
        <v>88.160499999999999</v>
      </c>
      <c r="E141" s="19">
        <v>0.67830000000000001</v>
      </c>
      <c r="F141" s="24">
        <v>1</v>
      </c>
    </row>
    <row r="142" spans="1:6" x14ac:dyDescent="0.3">
      <c r="A142" s="13">
        <v>41517</v>
      </c>
      <c r="B142" s="19">
        <f t="shared" ref="B142:E143" si="7">B141</f>
        <v>66.574200000000005</v>
      </c>
      <c r="C142" s="19">
        <f t="shared" si="7"/>
        <v>103.34310000000001</v>
      </c>
      <c r="D142" s="19">
        <f t="shared" si="7"/>
        <v>88.160499999999999</v>
      </c>
      <c r="E142" s="19">
        <f t="shared" si="7"/>
        <v>0.67830000000000001</v>
      </c>
      <c r="F142" s="24">
        <v>1</v>
      </c>
    </row>
    <row r="143" spans="1:6" x14ac:dyDescent="0.3">
      <c r="A143" s="13">
        <v>41520</v>
      </c>
      <c r="B143" s="19">
        <f t="shared" si="7"/>
        <v>66.574200000000005</v>
      </c>
      <c r="C143" s="19">
        <f t="shared" si="7"/>
        <v>103.34310000000001</v>
      </c>
      <c r="D143" s="19">
        <f t="shared" si="7"/>
        <v>88.160499999999999</v>
      </c>
      <c r="E143" s="19">
        <f t="shared" si="7"/>
        <v>0.67830000000000001</v>
      </c>
      <c r="F143" s="24">
        <v>1</v>
      </c>
    </row>
    <row r="144" spans="1:6" x14ac:dyDescent="0.3">
      <c r="A144" s="30">
        <v>41521</v>
      </c>
      <c r="B144" s="19">
        <v>54.461300000000001</v>
      </c>
      <c r="C144" s="19">
        <v>83.1297</v>
      </c>
      <c r="D144" s="19">
        <v>70.987499999999997</v>
      </c>
      <c r="E144" s="19">
        <v>0.54949999999999999</v>
      </c>
      <c r="F144" s="24">
        <v>1</v>
      </c>
    </row>
    <row r="145" spans="1:6" x14ac:dyDescent="0.3">
      <c r="A145" s="30">
        <v>41522</v>
      </c>
      <c r="B145" s="19">
        <v>54.241500000000002</v>
      </c>
      <c r="C145" s="19">
        <v>84.296700000000001</v>
      </c>
      <c r="D145" s="19">
        <v>71.361999999999995</v>
      </c>
      <c r="E145" s="19">
        <v>0.54949999999999999</v>
      </c>
      <c r="F145" s="24">
        <v>1</v>
      </c>
    </row>
    <row r="146" spans="1:6" x14ac:dyDescent="0.3">
      <c r="A146" s="13">
        <v>41523</v>
      </c>
      <c r="B146" s="19">
        <f>B145</f>
        <v>54.241500000000002</v>
      </c>
      <c r="C146" s="19">
        <f>C145</f>
        <v>84.296700000000001</v>
      </c>
      <c r="D146" s="19">
        <f>D145</f>
        <v>71.361999999999995</v>
      </c>
      <c r="E146" s="19">
        <f>E145</f>
        <v>0.54949999999999999</v>
      </c>
      <c r="F146" s="24">
        <v>1</v>
      </c>
    </row>
    <row r="147" spans="1:6" x14ac:dyDescent="0.3">
      <c r="A147" s="30">
        <v>41524</v>
      </c>
      <c r="B147" s="19">
        <v>60.0745</v>
      </c>
      <c r="C147" s="19">
        <v>89.907499999999999</v>
      </c>
      <c r="D147" s="19">
        <v>77.433000000000007</v>
      </c>
      <c r="E147" s="19">
        <v>0.59360000000000002</v>
      </c>
      <c r="F147" s="24">
        <v>1</v>
      </c>
    </row>
    <row r="148" spans="1:6" x14ac:dyDescent="0.3">
      <c r="A148" s="30">
        <v>41527</v>
      </c>
      <c r="B148" s="19">
        <v>61.917000000000002</v>
      </c>
      <c r="C148" s="19">
        <v>99.451099999999997</v>
      </c>
      <c r="D148" s="19">
        <v>83.924700000000001</v>
      </c>
      <c r="E148" s="19">
        <v>0.63539999999999996</v>
      </c>
      <c r="F148" s="24">
        <v>1</v>
      </c>
    </row>
    <row r="149" spans="1:6" x14ac:dyDescent="0.3">
      <c r="A149" s="13">
        <v>41528</v>
      </c>
      <c r="B149" s="19">
        <f>B148</f>
        <v>61.917000000000002</v>
      </c>
      <c r="C149" s="19">
        <f>C148</f>
        <v>99.451099999999997</v>
      </c>
      <c r="D149" s="19">
        <f>D148</f>
        <v>83.924700000000001</v>
      </c>
      <c r="E149" s="19">
        <f>E148</f>
        <v>0.63539999999999996</v>
      </c>
      <c r="F149" s="24">
        <v>1</v>
      </c>
    </row>
    <row r="150" spans="1:6" x14ac:dyDescent="0.3">
      <c r="A150" s="30">
        <v>41529</v>
      </c>
      <c r="B150" s="19">
        <v>61.1785</v>
      </c>
      <c r="C150" s="19">
        <v>100.0146</v>
      </c>
      <c r="D150" s="19">
        <v>83.819500000000005</v>
      </c>
      <c r="E150" s="19">
        <v>0.59379999999999999</v>
      </c>
      <c r="F150" s="24">
        <v>1</v>
      </c>
    </row>
    <row r="151" spans="1:6" x14ac:dyDescent="0.3">
      <c r="A151" s="30">
        <v>41530</v>
      </c>
      <c r="B151" s="19">
        <v>63.789000000000001</v>
      </c>
      <c r="C151" s="19">
        <v>100.7037</v>
      </c>
      <c r="D151" s="19">
        <v>84.667500000000004</v>
      </c>
      <c r="E151" s="19">
        <v>0.63880000000000003</v>
      </c>
      <c r="F151" s="24">
        <v>1</v>
      </c>
    </row>
    <row r="152" spans="1:6" x14ac:dyDescent="0.3">
      <c r="A152" s="13">
        <v>41531</v>
      </c>
      <c r="B152" s="19">
        <f>B151</f>
        <v>63.789000000000001</v>
      </c>
      <c r="C152" s="19">
        <f>C151</f>
        <v>100.7037</v>
      </c>
      <c r="D152" s="19">
        <f>D151</f>
        <v>84.667500000000004</v>
      </c>
      <c r="E152" s="19">
        <f>E151</f>
        <v>0.63880000000000003</v>
      </c>
      <c r="F152" s="24">
        <v>1</v>
      </c>
    </row>
    <row r="153" spans="1:6" x14ac:dyDescent="0.3">
      <c r="A153" s="30">
        <v>41533</v>
      </c>
      <c r="B153" s="19">
        <v>62.484000000000002</v>
      </c>
      <c r="C153" s="19">
        <v>99.662000000000006</v>
      </c>
      <c r="D153" s="19">
        <v>83.495999999999995</v>
      </c>
      <c r="E153" s="19">
        <v>0.63229999999999997</v>
      </c>
      <c r="F153" s="24">
        <v>1</v>
      </c>
    </row>
    <row r="154" spans="1:6" x14ac:dyDescent="0.3">
      <c r="A154" s="30">
        <v>41534</v>
      </c>
      <c r="B154" s="19">
        <v>63.377000000000002</v>
      </c>
      <c r="C154" s="19">
        <v>100.8582</v>
      </c>
      <c r="D154" s="19">
        <v>84.597999999999999</v>
      </c>
      <c r="E154" s="19">
        <v>0.63929999999999998</v>
      </c>
      <c r="F154" s="24">
        <v>1</v>
      </c>
    </row>
    <row r="155" spans="1:6" x14ac:dyDescent="0.3">
      <c r="A155" s="30">
        <v>41535</v>
      </c>
      <c r="B155" s="19">
        <v>63.143999999999998</v>
      </c>
      <c r="C155" s="19">
        <v>100.48099999999999</v>
      </c>
      <c r="D155" s="19">
        <v>84.367500000000007</v>
      </c>
      <c r="E155" s="19">
        <v>0.63649999999999995</v>
      </c>
      <c r="F155" s="24">
        <v>1</v>
      </c>
    </row>
    <row r="156" spans="1:6" x14ac:dyDescent="0.3">
      <c r="A156" s="30">
        <v>41536</v>
      </c>
      <c r="B156" s="19">
        <v>61.747999999999998</v>
      </c>
      <c r="C156" s="19">
        <v>99.5625</v>
      </c>
      <c r="D156" s="19">
        <v>83.546000000000006</v>
      </c>
      <c r="E156" s="19">
        <v>0.62740000000000007</v>
      </c>
      <c r="F156" s="24">
        <v>1</v>
      </c>
    </row>
    <row r="157" spans="1:6" x14ac:dyDescent="0.3">
      <c r="A157" s="30">
        <v>41537</v>
      </c>
      <c r="B157" s="19">
        <v>62.243000000000002</v>
      </c>
      <c r="C157" s="19">
        <v>99.896900000000002</v>
      </c>
      <c r="D157" s="19">
        <v>84.229500000000002</v>
      </c>
      <c r="E157" s="19">
        <v>0.62670000000000003</v>
      </c>
      <c r="F157" s="24">
        <v>1</v>
      </c>
    </row>
    <row r="158" spans="1:6" x14ac:dyDescent="0.3">
      <c r="A158" s="13">
        <v>41538</v>
      </c>
      <c r="B158" s="19">
        <f>B157</f>
        <v>62.243000000000002</v>
      </c>
      <c r="C158" s="19">
        <f>C157</f>
        <v>99.896900000000002</v>
      </c>
      <c r="D158" s="19">
        <f>D157</f>
        <v>84.229500000000002</v>
      </c>
      <c r="E158" s="19">
        <f>E157</f>
        <v>0.62670000000000003</v>
      </c>
      <c r="F158" s="24">
        <v>1</v>
      </c>
    </row>
    <row r="159" spans="1:6" x14ac:dyDescent="0.3">
      <c r="A159" s="30">
        <v>41540</v>
      </c>
      <c r="B159" s="19">
        <v>62.52</v>
      </c>
      <c r="C159" s="19">
        <v>100.25709999999999</v>
      </c>
      <c r="D159" s="19">
        <v>84.671000000000006</v>
      </c>
      <c r="E159" s="19">
        <v>0.63170000000000004</v>
      </c>
      <c r="F159" s="24">
        <v>1</v>
      </c>
    </row>
    <row r="160" spans="1:6" x14ac:dyDescent="0.3">
      <c r="A160" s="30">
        <v>41541</v>
      </c>
      <c r="B160" s="19">
        <v>62.658499999999997</v>
      </c>
      <c r="C160" s="19">
        <v>100.46040000000001</v>
      </c>
      <c r="D160" s="19">
        <v>84.595500000000001</v>
      </c>
      <c r="E160" s="19">
        <v>0.63319999999999999</v>
      </c>
      <c r="F160" s="24">
        <v>1</v>
      </c>
    </row>
    <row r="161" spans="1:6" x14ac:dyDescent="0.3">
      <c r="A161" s="30">
        <v>41542</v>
      </c>
      <c r="B161" s="19">
        <v>62.698099999999997</v>
      </c>
      <c r="C161" s="19">
        <v>100.2731</v>
      </c>
      <c r="D161" s="19">
        <v>84.4589</v>
      </c>
      <c r="E161" s="19">
        <v>0.63570000000000004</v>
      </c>
      <c r="F161" s="24">
        <v>1</v>
      </c>
    </row>
    <row r="162" spans="1:6" x14ac:dyDescent="0.3">
      <c r="A162" s="30">
        <v>41543</v>
      </c>
      <c r="B162" s="19">
        <v>62.225999999999999</v>
      </c>
      <c r="C162" s="19">
        <v>100.0594</v>
      </c>
      <c r="D162" s="19">
        <v>84.107299999999995</v>
      </c>
      <c r="E162" s="19">
        <v>0.62840000000000007</v>
      </c>
      <c r="F162" s="24">
        <v>1</v>
      </c>
    </row>
    <row r="163" spans="1:6" x14ac:dyDescent="0.3">
      <c r="A163" s="30">
        <v>41544</v>
      </c>
      <c r="B163" s="19">
        <v>61.811</v>
      </c>
      <c r="C163" s="19">
        <v>99.497200000000007</v>
      </c>
      <c r="D163" s="19">
        <v>83.42</v>
      </c>
      <c r="E163" s="19">
        <v>0.62659999999999993</v>
      </c>
      <c r="F163" s="24">
        <v>1</v>
      </c>
    </row>
    <row r="164" spans="1:6" x14ac:dyDescent="0.3">
      <c r="A164" s="13">
        <v>41545</v>
      </c>
      <c r="B164" s="19">
        <f t="shared" ref="B164:E165" si="8">B163</f>
        <v>61.811</v>
      </c>
      <c r="C164" s="19">
        <f t="shared" si="8"/>
        <v>99.497200000000007</v>
      </c>
      <c r="D164" s="19">
        <f t="shared" si="8"/>
        <v>83.42</v>
      </c>
      <c r="E164" s="19">
        <f t="shared" si="8"/>
        <v>0.62659999999999993</v>
      </c>
      <c r="F164" s="24">
        <v>1</v>
      </c>
    </row>
    <row r="165" spans="1:6" x14ac:dyDescent="0.3">
      <c r="A165" s="13">
        <v>41546</v>
      </c>
      <c r="B165" s="19">
        <f t="shared" si="8"/>
        <v>61.811</v>
      </c>
      <c r="C165" s="19">
        <f t="shared" si="8"/>
        <v>99.497200000000007</v>
      </c>
      <c r="D165" s="19">
        <f t="shared" si="8"/>
        <v>83.42</v>
      </c>
      <c r="E165" s="19">
        <f t="shared" si="8"/>
        <v>0.62659999999999993</v>
      </c>
      <c r="F165" s="24">
        <v>1</v>
      </c>
    </row>
    <row r="166" spans="1:6" x14ac:dyDescent="0.3">
      <c r="A166" s="30">
        <v>41547</v>
      </c>
      <c r="B166" s="19">
        <v>62.777000000000001</v>
      </c>
      <c r="C166" s="19">
        <v>101.4162</v>
      </c>
      <c r="D166" s="19">
        <v>84.674499999999995</v>
      </c>
      <c r="E166" s="19">
        <v>0.64150000000000007</v>
      </c>
      <c r="F166" s="24">
        <v>1</v>
      </c>
    </row>
    <row r="167" spans="1:6" x14ac:dyDescent="0.3">
      <c r="A167" s="30">
        <v>41551</v>
      </c>
      <c r="B167" s="19">
        <v>54.533999999999999</v>
      </c>
      <c r="C167" s="19">
        <v>83.595200000000006</v>
      </c>
      <c r="D167" s="19">
        <v>71.325999999999993</v>
      </c>
      <c r="E167" s="19">
        <v>0.55030000000000001</v>
      </c>
      <c r="F167" s="24">
        <v>1</v>
      </c>
    </row>
    <row r="168" spans="1:6" x14ac:dyDescent="0.3">
      <c r="A168" s="30">
        <v>41552</v>
      </c>
      <c r="B168" s="19">
        <v>54.5413</v>
      </c>
      <c r="C168" s="19">
        <v>84.19</v>
      </c>
      <c r="D168" s="19">
        <v>71.107500000000002</v>
      </c>
      <c r="E168" s="19">
        <v>0.53969999999999996</v>
      </c>
      <c r="F168" s="24">
        <v>1</v>
      </c>
    </row>
    <row r="169" spans="1:6" x14ac:dyDescent="0.3">
      <c r="A169" s="30">
        <v>41553</v>
      </c>
      <c r="B169" s="19">
        <v>57.781999999999996</v>
      </c>
      <c r="C169" s="19">
        <v>89.712299999999999</v>
      </c>
      <c r="D169" s="19">
        <v>76.236000000000004</v>
      </c>
      <c r="E169" s="19">
        <v>0.58789999999999998</v>
      </c>
      <c r="F169" s="24">
        <v>1</v>
      </c>
    </row>
    <row r="170" spans="1:6" x14ac:dyDescent="0.3">
      <c r="A170" s="30">
        <v>41554</v>
      </c>
      <c r="B170" s="19">
        <v>60.133000000000003</v>
      </c>
      <c r="C170" s="19">
        <v>89.52</v>
      </c>
      <c r="D170" s="19">
        <v>76.891499999999994</v>
      </c>
      <c r="E170" s="19">
        <v>0.59760000000000002</v>
      </c>
      <c r="F170" s="24">
        <v>1</v>
      </c>
    </row>
    <row r="171" spans="1:6" x14ac:dyDescent="0.3">
      <c r="A171" s="13">
        <v>41555</v>
      </c>
      <c r="B171" s="19">
        <f>B170</f>
        <v>60.133000000000003</v>
      </c>
      <c r="C171" s="19">
        <f>C170</f>
        <v>89.52</v>
      </c>
      <c r="D171" s="19">
        <f>D170</f>
        <v>76.891499999999994</v>
      </c>
      <c r="E171" s="19">
        <f>E170</f>
        <v>0.59760000000000002</v>
      </c>
      <c r="F171" s="24">
        <v>1</v>
      </c>
    </row>
    <row r="172" spans="1:6" x14ac:dyDescent="0.3">
      <c r="A172" s="30">
        <v>41556</v>
      </c>
      <c r="B172" s="19">
        <v>64.216200000000001</v>
      </c>
      <c r="C172" s="19">
        <v>100.8259</v>
      </c>
      <c r="D172" s="19">
        <v>85.207300000000004</v>
      </c>
      <c r="E172" s="19">
        <v>0.64280000000000004</v>
      </c>
      <c r="F172" s="24">
        <v>1</v>
      </c>
    </row>
    <row r="173" spans="1:6" x14ac:dyDescent="0.3">
      <c r="A173" s="30">
        <v>41557</v>
      </c>
      <c r="B173" s="19">
        <v>62.138300000000001</v>
      </c>
      <c r="C173" s="19">
        <v>99.023600000000002</v>
      </c>
      <c r="D173" s="19">
        <v>83.872500000000002</v>
      </c>
      <c r="E173" s="19">
        <v>0.63580000000000003</v>
      </c>
      <c r="F173" s="24">
        <v>1</v>
      </c>
    </row>
    <row r="174" spans="1:6" x14ac:dyDescent="0.3">
      <c r="A174" s="30">
        <v>41559</v>
      </c>
      <c r="B174" s="19">
        <v>61.207000000000001</v>
      </c>
      <c r="C174" s="19">
        <v>100.64879999999999</v>
      </c>
      <c r="D174" s="19">
        <v>84.150999999999996</v>
      </c>
      <c r="E174" s="19">
        <v>0.59289999999999998</v>
      </c>
      <c r="F174" s="24">
        <v>1</v>
      </c>
    </row>
    <row r="175" spans="1:6" x14ac:dyDescent="0.3">
      <c r="A175" s="30">
        <v>41561</v>
      </c>
      <c r="B175" s="19">
        <v>61.303600000000003</v>
      </c>
      <c r="C175" s="19">
        <v>97.987700000000004</v>
      </c>
      <c r="D175" s="19">
        <v>83.148700000000005</v>
      </c>
      <c r="E175" s="19">
        <v>0.624</v>
      </c>
      <c r="F175" s="24">
        <v>1</v>
      </c>
    </row>
    <row r="176" spans="1:6" x14ac:dyDescent="0.3">
      <c r="A176" s="30">
        <v>41562</v>
      </c>
      <c r="B176" s="19">
        <v>61.692900000000002</v>
      </c>
      <c r="C176" s="19">
        <v>98.591399999999993</v>
      </c>
      <c r="D176" s="19">
        <v>83.673500000000004</v>
      </c>
      <c r="E176" s="19">
        <v>0.62659999999999993</v>
      </c>
      <c r="F176" s="24">
        <v>1</v>
      </c>
    </row>
    <row r="177" spans="1:6" x14ac:dyDescent="0.3">
      <c r="A177" s="13">
        <v>41563</v>
      </c>
      <c r="B177" s="19">
        <f>B176</f>
        <v>61.692900000000002</v>
      </c>
      <c r="C177" s="19">
        <f>C176</f>
        <v>98.591399999999993</v>
      </c>
      <c r="D177" s="19">
        <f>D176</f>
        <v>83.673500000000004</v>
      </c>
      <c r="E177" s="19">
        <f>E176</f>
        <v>0.62659999999999993</v>
      </c>
      <c r="F177" s="24">
        <v>1</v>
      </c>
    </row>
    <row r="178" spans="1:6" x14ac:dyDescent="0.3">
      <c r="A178" s="30">
        <v>41564</v>
      </c>
      <c r="B178" s="19">
        <v>61.581000000000003</v>
      </c>
      <c r="C178" s="19">
        <v>98.511099999999999</v>
      </c>
      <c r="D178" s="19">
        <v>83.493499999999997</v>
      </c>
      <c r="E178" s="19">
        <v>0.62509999999999999</v>
      </c>
      <c r="F178" s="24">
        <v>1</v>
      </c>
    </row>
    <row r="179" spans="1:6" x14ac:dyDescent="0.3">
      <c r="A179" s="30">
        <v>41565</v>
      </c>
      <c r="B179" s="19">
        <v>61.276000000000003</v>
      </c>
      <c r="C179" s="19">
        <v>99.028099999999995</v>
      </c>
      <c r="D179" s="19">
        <v>83.801000000000002</v>
      </c>
      <c r="E179" s="19">
        <v>0.62519999999999998</v>
      </c>
      <c r="F179" s="24">
        <v>1</v>
      </c>
    </row>
    <row r="180" spans="1:6" x14ac:dyDescent="0.3">
      <c r="A180" s="13">
        <v>41566</v>
      </c>
      <c r="B180" s="19">
        <f>B179</f>
        <v>61.276000000000003</v>
      </c>
      <c r="C180" s="19">
        <f>C179</f>
        <v>99.028099999999995</v>
      </c>
      <c r="D180" s="19">
        <f>D179</f>
        <v>83.801000000000002</v>
      </c>
      <c r="E180" s="19">
        <f>E179</f>
        <v>0.62519999999999998</v>
      </c>
      <c r="F180" s="24">
        <v>1</v>
      </c>
    </row>
    <row r="181" spans="1:6" x14ac:dyDescent="0.3">
      <c r="A181" s="30">
        <v>41568</v>
      </c>
      <c r="B181" s="19">
        <v>61.488500000000002</v>
      </c>
      <c r="C181" s="19">
        <v>99.408500000000004</v>
      </c>
      <c r="D181" s="19">
        <v>84.121499999999997</v>
      </c>
      <c r="E181" s="19">
        <v>0.62659999999999993</v>
      </c>
      <c r="F181" s="24">
        <v>1</v>
      </c>
    </row>
    <row r="182" spans="1:6" x14ac:dyDescent="0.3">
      <c r="A182" s="30">
        <v>41569</v>
      </c>
      <c r="B182" s="19">
        <v>61.78</v>
      </c>
      <c r="C182" s="19">
        <v>99.657300000000006</v>
      </c>
      <c r="D182" s="19">
        <v>84.485500000000002</v>
      </c>
      <c r="E182" s="19">
        <v>0.62860000000000005</v>
      </c>
      <c r="F182" s="24">
        <v>1</v>
      </c>
    </row>
    <row r="183" spans="1:6" x14ac:dyDescent="0.3">
      <c r="A183" s="30">
        <v>41570</v>
      </c>
      <c r="B183" s="19">
        <v>61.533999999999999</v>
      </c>
      <c r="C183" s="19">
        <v>99.746600000000001</v>
      </c>
      <c r="D183" s="19">
        <v>84.749499999999998</v>
      </c>
      <c r="E183" s="19">
        <v>0.63180000000000003</v>
      </c>
      <c r="F183" s="24">
        <v>1</v>
      </c>
    </row>
    <row r="184" spans="1:6" x14ac:dyDescent="0.3">
      <c r="A184" s="30">
        <v>41571</v>
      </c>
      <c r="B184" s="19">
        <v>61.410499999999999</v>
      </c>
      <c r="C184" s="19">
        <v>99.528000000000006</v>
      </c>
      <c r="D184" s="19">
        <v>84.814999999999998</v>
      </c>
      <c r="E184" s="19">
        <v>0.62990000000000002</v>
      </c>
      <c r="F184" s="24">
        <v>1</v>
      </c>
    </row>
    <row r="185" spans="1:6" x14ac:dyDescent="0.3">
      <c r="A185" s="30">
        <v>41572</v>
      </c>
      <c r="B185" s="19">
        <v>61.625</v>
      </c>
      <c r="C185" s="19">
        <v>99.937299999999993</v>
      </c>
      <c r="D185" s="19">
        <v>85.135000000000005</v>
      </c>
      <c r="E185" s="19">
        <v>0.63479999999999992</v>
      </c>
      <c r="F185" s="24">
        <v>1</v>
      </c>
    </row>
    <row r="186" spans="1:6" x14ac:dyDescent="0.3">
      <c r="A186" s="13">
        <v>41573</v>
      </c>
      <c r="B186" s="19">
        <f>B185</f>
        <v>61.625</v>
      </c>
      <c r="C186" s="19">
        <f>C185</f>
        <v>99.937299999999993</v>
      </c>
      <c r="D186" s="19">
        <f>D185</f>
        <v>85.135000000000005</v>
      </c>
      <c r="E186" s="19">
        <f>E185</f>
        <v>0.63479999999999992</v>
      </c>
      <c r="F186" s="24">
        <v>1</v>
      </c>
    </row>
    <row r="187" spans="1:6" x14ac:dyDescent="0.3">
      <c r="A187" s="30">
        <v>41575</v>
      </c>
      <c r="B187" s="19">
        <v>61.503</v>
      </c>
      <c r="C187" s="19">
        <v>99.493399999999994</v>
      </c>
      <c r="D187" s="19">
        <v>84.882499999999993</v>
      </c>
      <c r="E187" s="19">
        <v>0.63009999999999999</v>
      </c>
      <c r="F187" s="24">
        <v>1</v>
      </c>
    </row>
    <row r="188" spans="1:6" x14ac:dyDescent="0.3">
      <c r="A188" s="30">
        <v>41576</v>
      </c>
      <c r="B188" s="19">
        <v>61.463000000000001</v>
      </c>
      <c r="C188" s="19">
        <v>98.986199999999997</v>
      </c>
      <c r="D188" s="19">
        <v>84.724400000000003</v>
      </c>
      <c r="E188" s="19">
        <v>0.63009999999999999</v>
      </c>
      <c r="F188" s="24">
        <v>1</v>
      </c>
    </row>
    <row r="189" spans="1:6" x14ac:dyDescent="0.3">
      <c r="A189" s="30">
        <v>41577</v>
      </c>
      <c r="B189" s="19">
        <v>61.487099999999998</v>
      </c>
      <c r="C189" s="19">
        <v>98.705200000000005</v>
      </c>
      <c r="D189" s="19">
        <v>84.485500000000002</v>
      </c>
      <c r="E189" s="19">
        <v>0.62609999999999999</v>
      </c>
      <c r="F189" s="24">
        <v>1</v>
      </c>
    </row>
    <row r="190" spans="1:6" x14ac:dyDescent="0.3">
      <c r="A190" s="30">
        <v>41578</v>
      </c>
      <c r="B190" s="19">
        <v>61.41</v>
      </c>
      <c r="C190" s="19">
        <v>98.286699999999996</v>
      </c>
      <c r="D190" s="19">
        <v>84.124499999999998</v>
      </c>
      <c r="E190" s="19">
        <v>0.62439999999999996</v>
      </c>
      <c r="F190" s="24">
        <v>1</v>
      </c>
    </row>
    <row r="191" spans="1:6" x14ac:dyDescent="0.3">
      <c r="A191" s="13">
        <v>41579</v>
      </c>
      <c r="B191" s="19">
        <f t="shared" ref="B191:E193" si="9">B190</f>
        <v>61.41</v>
      </c>
      <c r="C191" s="19">
        <f t="shared" si="9"/>
        <v>98.286699999999996</v>
      </c>
      <c r="D191" s="19">
        <f t="shared" si="9"/>
        <v>84.124499999999998</v>
      </c>
      <c r="E191" s="19">
        <f t="shared" si="9"/>
        <v>0.62439999999999996</v>
      </c>
      <c r="F191" s="24">
        <v>1</v>
      </c>
    </row>
    <row r="192" spans="1:6" x14ac:dyDescent="0.3">
      <c r="A192" s="13">
        <v>41580</v>
      </c>
      <c r="B192" s="19">
        <f t="shared" si="9"/>
        <v>61.41</v>
      </c>
      <c r="C192" s="19">
        <f t="shared" si="9"/>
        <v>98.286699999999996</v>
      </c>
      <c r="D192" s="19">
        <f t="shared" si="9"/>
        <v>84.124499999999998</v>
      </c>
      <c r="E192" s="19">
        <f t="shared" si="9"/>
        <v>0.62439999999999996</v>
      </c>
      <c r="F192" s="24">
        <v>1</v>
      </c>
    </row>
    <row r="193" spans="1:6" x14ac:dyDescent="0.3">
      <c r="A193" s="13">
        <v>41581</v>
      </c>
      <c r="B193" s="19">
        <f t="shared" si="9"/>
        <v>61.41</v>
      </c>
      <c r="C193" s="19">
        <f t="shared" si="9"/>
        <v>98.286699999999996</v>
      </c>
      <c r="D193" s="19">
        <f t="shared" si="9"/>
        <v>84.124499999999998</v>
      </c>
      <c r="E193" s="19">
        <f t="shared" si="9"/>
        <v>0.62439999999999996</v>
      </c>
      <c r="F193" s="24">
        <v>1</v>
      </c>
    </row>
    <row r="194" spans="1:6" x14ac:dyDescent="0.3">
      <c r="A194" s="30">
        <v>41584</v>
      </c>
      <c r="B194" s="19">
        <v>58.9255</v>
      </c>
      <c r="C194" s="19">
        <v>91.805899999999994</v>
      </c>
      <c r="D194" s="19">
        <v>78.184600000000003</v>
      </c>
      <c r="E194" s="19">
        <v>0.59939999999999993</v>
      </c>
      <c r="F194" s="24">
        <v>1</v>
      </c>
    </row>
    <row r="195" spans="1:6" x14ac:dyDescent="0.3">
      <c r="A195" s="30">
        <v>41585</v>
      </c>
      <c r="B195" s="19">
        <v>59.642000000000003</v>
      </c>
      <c r="C195" s="19">
        <v>90.137</v>
      </c>
      <c r="D195" s="19">
        <v>77.984999999999999</v>
      </c>
      <c r="E195" s="19">
        <v>0.60399999999999998</v>
      </c>
      <c r="F195" s="24">
        <v>1</v>
      </c>
    </row>
    <row r="196" spans="1:6" x14ac:dyDescent="0.3">
      <c r="A196" s="30">
        <v>41587</v>
      </c>
      <c r="B196" s="19">
        <v>63.903500000000001</v>
      </c>
      <c r="C196" s="19">
        <v>100.4691</v>
      </c>
      <c r="D196" s="19">
        <v>84.650999999999996</v>
      </c>
      <c r="E196" s="19">
        <v>0.63680000000000003</v>
      </c>
      <c r="F196" s="24">
        <v>1</v>
      </c>
    </row>
    <row r="197" spans="1:6" x14ac:dyDescent="0.3">
      <c r="A197" s="30">
        <v>41588</v>
      </c>
      <c r="B197" s="19">
        <v>61.156999999999996</v>
      </c>
      <c r="C197" s="19">
        <v>97.765600000000006</v>
      </c>
      <c r="D197" s="19">
        <v>82.779499999999999</v>
      </c>
      <c r="E197" s="19">
        <v>0.62149999999999994</v>
      </c>
      <c r="F197" s="24">
        <v>1</v>
      </c>
    </row>
    <row r="198" spans="1:6" x14ac:dyDescent="0.3">
      <c r="A198" s="30">
        <v>41589</v>
      </c>
      <c r="B198" s="19">
        <v>63.295499999999997</v>
      </c>
      <c r="C198" s="19">
        <v>101.3614</v>
      </c>
      <c r="D198" s="19">
        <v>84.594999999999999</v>
      </c>
      <c r="E198" s="19">
        <v>0.63969999999999994</v>
      </c>
      <c r="F198" s="24">
        <v>1</v>
      </c>
    </row>
    <row r="199" spans="1:6" x14ac:dyDescent="0.3">
      <c r="A199" s="30">
        <v>41590</v>
      </c>
      <c r="B199" s="19">
        <v>61.331299999999999</v>
      </c>
      <c r="C199" s="19">
        <v>100.7919</v>
      </c>
      <c r="D199" s="19">
        <v>84.378</v>
      </c>
      <c r="E199" s="19">
        <v>0.59719999999999995</v>
      </c>
      <c r="F199" s="24">
        <v>1</v>
      </c>
    </row>
    <row r="200" spans="1:6" x14ac:dyDescent="0.3">
      <c r="A200" s="30">
        <v>41591</v>
      </c>
      <c r="B200" s="19">
        <v>63.654499999999999</v>
      </c>
      <c r="C200" s="19">
        <v>101.1661</v>
      </c>
      <c r="D200" s="19">
        <v>85.550200000000004</v>
      </c>
      <c r="E200" s="19">
        <v>0.63939999999999997</v>
      </c>
      <c r="F200" s="24">
        <v>1</v>
      </c>
    </row>
    <row r="201" spans="1:6" x14ac:dyDescent="0.3">
      <c r="A201" s="30">
        <v>41592</v>
      </c>
      <c r="B201" s="19">
        <v>63.064500000000002</v>
      </c>
      <c r="C201" s="19">
        <v>101.14919999999999</v>
      </c>
      <c r="D201" s="19">
        <v>84.947500000000005</v>
      </c>
      <c r="E201" s="19">
        <v>0.6331</v>
      </c>
      <c r="F201" s="24">
        <v>1</v>
      </c>
    </row>
    <row r="202" spans="1:6" x14ac:dyDescent="0.3">
      <c r="A202" s="13">
        <v>41593</v>
      </c>
      <c r="B202" s="19">
        <f t="shared" ref="B202:E203" si="10">B201</f>
        <v>63.064500000000002</v>
      </c>
      <c r="C202" s="19">
        <f t="shared" si="10"/>
        <v>101.14919999999999</v>
      </c>
      <c r="D202" s="19">
        <f t="shared" si="10"/>
        <v>84.947500000000005</v>
      </c>
      <c r="E202" s="19">
        <f t="shared" si="10"/>
        <v>0.6331</v>
      </c>
      <c r="F202" s="24">
        <v>1</v>
      </c>
    </row>
    <row r="203" spans="1:6" x14ac:dyDescent="0.3">
      <c r="A203" s="13">
        <v>41594</v>
      </c>
      <c r="B203" s="19">
        <f t="shared" si="10"/>
        <v>63.064500000000002</v>
      </c>
      <c r="C203" s="19">
        <f t="shared" si="10"/>
        <v>101.14919999999999</v>
      </c>
      <c r="D203" s="19">
        <f t="shared" si="10"/>
        <v>84.947500000000005</v>
      </c>
      <c r="E203" s="19">
        <f t="shared" si="10"/>
        <v>0.6331</v>
      </c>
      <c r="F203" s="24">
        <v>1</v>
      </c>
    </row>
    <row r="204" spans="1:6" x14ac:dyDescent="0.3">
      <c r="A204" s="30">
        <v>41596</v>
      </c>
      <c r="B204" s="19">
        <v>62.625</v>
      </c>
      <c r="C204" s="19">
        <v>101.0642</v>
      </c>
      <c r="D204" s="19">
        <v>84.555000000000007</v>
      </c>
      <c r="E204" s="19">
        <v>0.62590000000000001</v>
      </c>
      <c r="F204" s="24">
        <v>1</v>
      </c>
    </row>
    <row r="205" spans="1:6" x14ac:dyDescent="0.3">
      <c r="A205" s="30">
        <v>41597</v>
      </c>
      <c r="B205" s="19">
        <v>62.231099999999998</v>
      </c>
      <c r="C205" s="19">
        <v>100.17959999999999</v>
      </c>
      <c r="D205" s="19">
        <v>84.058499999999995</v>
      </c>
      <c r="E205" s="19">
        <v>0.62319999999999998</v>
      </c>
      <c r="F205" s="24">
        <v>1</v>
      </c>
    </row>
    <row r="206" spans="1:6" x14ac:dyDescent="0.3">
      <c r="A206" s="30">
        <v>41598</v>
      </c>
      <c r="B206" s="19">
        <v>62.558</v>
      </c>
      <c r="C206" s="19">
        <v>100.7747</v>
      </c>
      <c r="D206" s="19">
        <v>84.710400000000007</v>
      </c>
      <c r="E206" s="19">
        <v>0.62509999999999999</v>
      </c>
      <c r="F206" s="24">
        <v>1</v>
      </c>
    </row>
    <row r="207" spans="1:6" x14ac:dyDescent="0.3">
      <c r="A207" s="30">
        <v>41599</v>
      </c>
      <c r="B207" s="19">
        <v>62.889499999999998</v>
      </c>
      <c r="C207" s="19">
        <v>101.13890000000001</v>
      </c>
      <c r="D207" s="19">
        <v>84.418000000000006</v>
      </c>
      <c r="E207" s="19">
        <v>0.62450000000000006</v>
      </c>
      <c r="F207" s="24">
        <v>1</v>
      </c>
    </row>
    <row r="208" spans="1:6" x14ac:dyDescent="0.3">
      <c r="A208" s="30">
        <v>41600</v>
      </c>
      <c r="B208" s="19">
        <v>63.023600000000002</v>
      </c>
      <c r="C208" s="19">
        <v>102.0415</v>
      </c>
      <c r="D208" s="19">
        <v>84.919899999999998</v>
      </c>
      <c r="E208" s="19">
        <v>0.62369999999999992</v>
      </c>
      <c r="F208" s="24">
        <v>1</v>
      </c>
    </row>
    <row r="209" spans="1:6" x14ac:dyDescent="0.3">
      <c r="A209" s="13">
        <v>41601</v>
      </c>
      <c r="B209" s="19">
        <f t="shared" ref="B209:E210" si="11">B208</f>
        <v>63.023600000000002</v>
      </c>
      <c r="C209" s="19">
        <f t="shared" si="11"/>
        <v>102.0415</v>
      </c>
      <c r="D209" s="19">
        <f t="shared" si="11"/>
        <v>84.919899999999998</v>
      </c>
      <c r="E209" s="19">
        <f t="shared" si="11"/>
        <v>0.62369999999999992</v>
      </c>
      <c r="F209" s="24">
        <v>1</v>
      </c>
    </row>
    <row r="210" spans="1:6" x14ac:dyDescent="0.3">
      <c r="A210" s="13">
        <v>41602</v>
      </c>
      <c r="B210" s="19">
        <f t="shared" si="11"/>
        <v>63.023600000000002</v>
      </c>
      <c r="C210" s="19">
        <f t="shared" si="11"/>
        <v>102.0415</v>
      </c>
      <c r="D210" s="19">
        <f t="shared" si="11"/>
        <v>84.919899999999998</v>
      </c>
      <c r="E210" s="19">
        <f t="shared" si="11"/>
        <v>0.62369999999999992</v>
      </c>
      <c r="F210" s="24">
        <v>1</v>
      </c>
    </row>
    <row r="211" spans="1:6" x14ac:dyDescent="0.3">
      <c r="A211" s="30">
        <v>41603</v>
      </c>
      <c r="B211" s="19">
        <v>62.576999999999998</v>
      </c>
      <c r="C211" s="19">
        <v>101.4248</v>
      </c>
      <c r="D211" s="19">
        <v>84.7</v>
      </c>
      <c r="E211" s="19">
        <v>0.61429999999999996</v>
      </c>
      <c r="F211" s="24">
        <v>1</v>
      </c>
    </row>
    <row r="212" spans="1:6" x14ac:dyDescent="0.3">
      <c r="A212" s="30">
        <v>41604</v>
      </c>
      <c r="B212" s="19">
        <v>62.447000000000003</v>
      </c>
      <c r="C212" s="19">
        <v>100.8644</v>
      </c>
      <c r="D212" s="19">
        <v>84.504000000000005</v>
      </c>
      <c r="E212" s="19">
        <v>0.61509999999999998</v>
      </c>
      <c r="F212" s="24">
        <v>1</v>
      </c>
    </row>
    <row r="213" spans="1:6" x14ac:dyDescent="0.3">
      <c r="A213" s="30">
        <v>41605</v>
      </c>
      <c r="B213" s="19">
        <v>62.362499999999997</v>
      </c>
      <c r="C213" s="19">
        <v>101.1083</v>
      </c>
      <c r="D213" s="19">
        <v>84.6755</v>
      </c>
      <c r="E213" s="19">
        <v>0.61429999999999996</v>
      </c>
      <c r="F213" s="24">
        <v>1</v>
      </c>
    </row>
    <row r="214" spans="1:6" x14ac:dyDescent="0.3">
      <c r="A214" s="30">
        <v>41606</v>
      </c>
      <c r="B214" s="19">
        <v>62.389600000000002</v>
      </c>
      <c r="C214" s="19">
        <v>101.80110000000001</v>
      </c>
      <c r="D214" s="19">
        <v>84.7547</v>
      </c>
      <c r="E214" s="19">
        <v>0.61099999999999999</v>
      </c>
      <c r="F214" s="24">
        <v>1</v>
      </c>
    </row>
    <row r="215" spans="1:6" x14ac:dyDescent="0.3">
      <c r="A215" s="30">
        <v>41607</v>
      </c>
      <c r="B215" s="19">
        <v>62.394799999999996</v>
      </c>
      <c r="C215" s="19">
        <v>102.0592</v>
      </c>
      <c r="D215" s="19">
        <v>84.975499999999997</v>
      </c>
      <c r="E215" s="19">
        <v>0.60970000000000002</v>
      </c>
      <c r="F215" s="24">
        <v>1</v>
      </c>
    </row>
    <row r="216" spans="1:6" x14ac:dyDescent="0.3">
      <c r="A216" s="13">
        <v>41608</v>
      </c>
      <c r="B216" s="19">
        <f t="shared" ref="B216:E217" si="12">B215</f>
        <v>62.394799999999996</v>
      </c>
      <c r="C216" s="19">
        <f t="shared" si="12"/>
        <v>102.0592</v>
      </c>
      <c r="D216" s="19">
        <f t="shared" si="12"/>
        <v>84.975499999999997</v>
      </c>
      <c r="E216" s="19">
        <f t="shared" si="12"/>
        <v>0.60970000000000002</v>
      </c>
      <c r="F216" s="24">
        <v>1</v>
      </c>
    </row>
    <row r="217" spans="1:6" x14ac:dyDescent="0.3">
      <c r="A217" s="13">
        <v>41611</v>
      </c>
      <c r="B217" s="19">
        <f t="shared" si="12"/>
        <v>62.394799999999996</v>
      </c>
      <c r="C217" s="19">
        <f t="shared" si="12"/>
        <v>102.0592</v>
      </c>
      <c r="D217" s="19">
        <f t="shared" si="12"/>
        <v>84.975499999999997</v>
      </c>
      <c r="E217" s="19">
        <f t="shared" si="12"/>
        <v>0.60970000000000002</v>
      </c>
      <c r="F217" s="24">
        <v>1</v>
      </c>
    </row>
    <row r="218" spans="1:6" x14ac:dyDescent="0.3">
      <c r="A218" s="30">
        <v>41612</v>
      </c>
      <c r="B218" s="19">
        <v>54.442500000000003</v>
      </c>
      <c r="C218" s="19">
        <v>83.7761</v>
      </c>
      <c r="D218" s="19">
        <v>71.331000000000003</v>
      </c>
      <c r="E218" s="19">
        <v>0.54770000000000008</v>
      </c>
      <c r="F218" s="24">
        <v>1</v>
      </c>
    </row>
    <row r="219" spans="1:6" x14ac:dyDescent="0.3">
      <c r="A219" s="30">
        <v>41614</v>
      </c>
      <c r="B219" s="19">
        <v>58.274000000000001</v>
      </c>
      <c r="C219" s="19">
        <v>91.158000000000001</v>
      </c>
      <c r="D219" s="19">
        <v>77.504499999999993</v>
      </c>
      <c r="E219" s="19">
        <v>0.60270000000000001</v>
      </c>
      <c r="F219" s="24">
        <v>1</v>
      </c>
    </row>
    <row r="220" spans="1:6" x14ac:dyDescent="0.3">
      <c r="A220" s="30">
        <v>41615</v>
      </c>
      <c r="B220" s="19">
        <v>59.896000000000001</v>
      </c>
      <c r="C220" s="19">
        <v>90.880200000000002</v>
      </c>
      <c r="D220" s="19">
        <v>78.324100000000001</v>
      </c>
      <c r="E220" s="19">
        <v>0.60589999999999999</v>
      </c>
      <c r="F220" s="24">
        <v>1</v>
      </c>
    </row>
    <row r="221" spans="1:6" x14ac:dyDescent="0.3">
      <c r="A221" s="30">
        <v>41616</v>
      </c>
      <c r="B221" s="19">
        <v>60.802500000000002</v>
      </c>
      <c r="C221" s="19">
        <v>94.207400000000007</v>
      </c>
      <c r="D221" s="19">
        <v>81.034499999999994</v>
      </c>
      <c r="E221" s="19">
        <v>0.63070000000000004</v>
      </c>
      <c r="F221" s="24">
        <v>1</v>
      </c>
    </row>
    <row r="222" spans="1:6" x14ac:dyDescent="0.3">
      <c r="A222" s="30">
        <v>41617</v>
      </c>
      <c r="B222" s="19">
        <v>63.667299999999997</v>
      </c>
      <c r="C222" s="19">
        <v>100.7089</v>
      </c>
      <c r="D222" s="19">
        <v>84.722999999999999</v>
      </c>
      <c r="E222" s="19">
        <v>0.6409999999999999</v>
      </c>
      <c r="F222" s="24">
        <v>1</v>
      </c>
    </row>
    <row r="223" spans="1:6" x14ac:dyDescent="0.3">
      <c r="A223" s="13">
        <v>41618</v>
      </c>
      <c r="B223" s="19">
        <f>B222</f>
        <v>63.667299999999997</v>
      </c>
      <c r="C223" s="19">
        <f>C222</f>
        <v>100.7089</v>
      </c>
      <c r="D223" s="19">
        <f>D222</f>
        <v>84.722999999999999</v>
      </c>
      <c r="E223" s="19">
        <f>E222</f>
        <v>0.6409999999999999</v>
      </c>
      <c r="F223" s="24">
        <v>1</v>
      </c>
    </row>
    <row r="224" spans="1:6" x14ac:dyDescent="0.3">
      <c r="A224" s="30">
        <v>41619</v>
      </c>
      <c r="B224" s="19">
        <v>63.593000000000004</v>
      </c>
      <c r="C224" s="19">
        <v>101.55800000000001</v>
      </c>
      <c r="D224" s="19">
        <v>85.151499999999999</v>
      </c>
      <c r="E224" s="19">
        <v>0.63850000000000007</v>
      </c>
      <c r="F224" s="24">
        <v>1</v>
      </c>
    </row>
    <row r="225" spans="1:6" x14ac:dyDescent="0.3">
      <c r="A225" s="30">
        <v>41620</v>
      </c>
      <c r="B225" s="19">
        <v>61.62</v>
      </c>
      <c r="C225" s="19">
        <v>100.83499999999999</v>
      </c>
      <c r="D225" s="19">
        <v>84.981999999999999</v>
      </c>
      <c r="E225" s="19">
        <v>0.60030000000000006</v>
      </c>
      <c r="F225" s="24">
        <v>1</v>
      </c>
    </row>
    <row r="226" spans="1:6" x14ac:dyDescent="0.3">
      <c r="A226" s="30">
        <v>41621</v>
      </c>
      <c r="B226" s="19">
        <v>62.126600000000003</v>
      </c>
      <c r="C226" s="19">
        <v>101.5335</v>
      </c>
      <c r="D226" s="19">
        <v>85.413499999999999</v>
      </c>
      <c r="E226" s="19">
        <v>0.59899999999999998</v>
      </c>
      <c r="F226" s="24">
        <v>1</v>
      </c>
    </row>
    <row r="227" spans="1:6" x14ac:dyDescent="0.3">
      <c r="A227" s="30">
        <v>41624</v>
      </c>
      <c r="B227" s="19">
        <v>62.102400000000003</v>
      </c>
      <c r="C227" s="19">
        <v>101.2704</v>
      </c>
      <c r="D227" s="19">
        <v>85.428399999999996</v>
      </c>
      <c r="E227" s="19">
        <v>0.60399999999999998</v>
      </c>
      <c r="F227" s="24">
        <v>1</v>
      </c>
    </row>
    <row r="228" spans="1:6" x14ac:dyDescent="0.3">
      <c r="A228" s="30">
        <v>41625</v>
      </c>
      <c r="B228" s="19">
        <v>61.957999999999998</v>
      </c>
      <c r="C228" s="19">
        <v>101.14019999999999</v>
      </c>
      <c r="D228" s="19">
        <v>85.334500000000006</v>
      </c>
      <c r="E228" s="19">
        <v>0.60170000000000001</v>
      </c>
      <c r="F228" s="24">
        <v>1</v>
      </c>
    </row>
    <row r="229" spans="1:6" x14ac:dyDescent="0.3">
      <c r="A229" s="30">
        <v>41626</v>
      </c>
      <c r="B229" s="19">
        <v>61.9176</v>
      </c>
      <c r="C229" s="19">
        <v>100.83280000000001</v>
      </c>
      <c r="D229" s="19">
        <v>85.269199999999998</v>
      </c>
      <c r="E229" s="19">
        <v>0.60159999999999991</v>
      </c>
      <c r="F229" s="24">
        <v>1</v>
      </c>
    </row>
    <row r="230" spans="1:6" x14ac:dyDescent="0.3">
      <c r="A230" s="30">
        <v>41627</v>
      </c>
      <c r="B230" s="19">
        <v>62.38</v>
      </c>
      <c r="C230" s="19">
        <v>102.15349999999999</v>
      </c>
      <c r="D230" s="19">
        <v>85.294499999999999</v>
      </c>
      <c r="E230" s="19">
        <v>0.5998</v>
      </c>
      <c r="F230" s="24">
        <v>1</v>
      </c>
    </row>
    <row r="231" spans="1:6" x14ac:dyDescent="0.3">
      <c r="A231" s="30">
        <v>41628</v>
      </c>
      <c r="B231" s="19">
        <v>62.241999999999997</v>
      </c>
      <c r="C231" s="19">
        <v>101.8092</v>
      </c>
      <c r="D231" s="19">
        <v>84.877399999999994</v>
      </c>
      <c r="E231" s="19">
        <v>0.59589999999999999</v>
      </c>
      <c r="F231" s="24">
        <v>1</v>
      </c>
    </row>
    <row r="232" spans="1:6" x14ac:dyDescent="0.3">
      <c r="A232" s="30">
        <v>41631</v>
      </c>
      <c r="B232" s="19">
        <v>61.991500000000002</v>
      </c>
      <c r="C232" s="19">
        <v>101.3747</v>
      </c>
      <c r="D232" s="19">
        <v>84.817999999999998</v>
      </c>
      <c r="E232" s="19">
        <v>0.5958</v>
      </c>
      <c r="F232" s="24">
        <v>1</v>
      </c>
    </row>
    <row r="233" spans="1:6" x14ac:dyDescent="0.3">
      <c r="A233" s="30">
        <v>41632</v>
      </c>
      <c r="B233" s="19">
        <v>61.866799999999998</v>
      </c>
      <c r="C233" s="19">
        <v>101.1027</v>
      </c>
      <c r="D233" s="19">
        <v>84.650999999999996</v>
      </c>
      <c r="E233" s="19">
        <v>0.59370000000000001</v>
      </c>
      <c r="F233" s="24">
        <v>1</v>
      </c>
    </row>
    <row r="234" spans="1:6" x14ac:dyDescent="0.3">
      <c r="A234" s="30">
        <v>41634</v>
      </c>
      <c r="B234" s="19">
        <v>61.975499999999997</v>
      </c>
      <c r="C234" s="19">
        <v>101.4911</v>
      </c>
      <c r="D234" s="19">
        <v>84.792500000000004</v>
      </c>
      <c r="E234" s="19">
        <v>0.59150000000000003</v>
      </c>
      <c r="F234" s="24">
        <v>1</v>
      </c>
    </row>
    <row r="235" spans="1:6" x14ac:dyDescent="0.3">
      <c r="A235" s="30">
        <v>41635</v>
      </c>
      <c r="B235" s="19">
        <v>62.0595</v>
      </c>
      <c r="C235" s="19">
        <v>102.032</v>
      </c>
      <c r="D235" s="19">
        <v>85.274799999999999</v>
      </c>
      <c r="E235" s="19">
        <v>0.59229999999999994</v>
      </c>
      <c r="F235" s="24">
        <v>1</v>
      </c>
    </row>
    <row r="236" spans="1:6" x14ac:dyDescent="0.3">
      <c r="A236" s="30">
        <v>41638</v>
      </c>
      <c r="B236" s="19">
        <v>62.002800000000001</v>
      </c>
      <c r="C236" s="19">
        <v>102.1682</v>
      </c>
      <c r="D236" s="19">
        <v>85.185500000000005</v>
      </c>
      <c r="E236" s="19">
        <v>0.58860000000000001</v>
      </c>
      <c r="F236" s="24">
        <v>1</v>
      </c>
    </row>
    <row r="237" spans="1:6" x14ac:dyDescent="0.3">
      <c r="A237" s="30">
        <v>41639</v>
      </c>
      <c r="B237" s="19">
        <v>61.896999999999998</v>
      </c>
      <c r="C237" s="19">
        <v>102.0094</v>
      </c>
      <c r="D237" s="19">
        <v>85.363500000000002</v>
      </c>
      <c r="E237" s="19">
        <v>0.5897</v>
      </c>
      <c r="F237" s="24">
        <v>1</v>
      </c>
    </row>
    <row r="238" spans="1:6" x14ac:dyDescent="0.3">
      <c r="A238" s="30">
        <v>41640</v>
      </c>
      <c r="B238" s="19">
        <v>61.933500000000002</v>
      </c>
      <c r="C238" s="19">
        <v>102.38849999999999</v>
      </c>
      <c r="D238" s="19">
        <v>85.123500000000007</v>
      </c>
      <c r="E238" s="19">
        <v>0.58829999999999993</v>
      </c>
      <c r="F238" s="24">
        <v>1</v>
      </c>
    </row>
    <row r="239" spans="1:6" x14ac:dyDescent="0.3">
      <c r="A239" s="13">
        <v>41642</v>
      </c>
      <c r="B239" s="19">
        <f t="shared" ref="B239:E241" si="13">B238</f>
        <v>61.933500000000002</v>
      </c>
      <c r="C239" s="19">
        <f t="shared" si="13"/>
        <v>102.38849999999999</v>
      </c>
      <c r="D239" s="19">
        <f t="shared" si="13"/>
        <v>85.123500000000007</v>
      </c>
      <c r="E239" s="19">
        <f t="shared" si="13"/>
        <v>0.58829999999999993</v>
      </c>
      <c r="F239" s="24">
        <v>1</v>
      </c>
    </row>
    <row r="240" spans="1:6" x14ac:dyDescent="0.3">
      <c r="A240" s="13">
        <v>41643</v>
      </c>
      <c r="B240" s="19">
        <f t="shared" si="13"/>
        <v>61.933500000000002</v>
      </c>
      <c r="C240" s="19">
        <f t="shared" si="13"/>
        <v>102.38849999999999</v>
      </c>
      <c r="D240" s="19">
        <f t="shared" si="13"/>
        <v>85.123500000000007</v>
      </c>
      <c r="E240" s="19">
        <f t="shared" si="13"/>
        <v>0.58829999999999993</v>
      </c>
      <c r="F240" s="24">
        <v>1</v>
      </c>
    </row>
    <row r="241" spans="1:6" x14ac:dyDescent="0.3">
      <c r="A241" s="13">
        <v>41645</v>
      </c>
      <c r="B241" s="19">
        <f t="shared" si="13"/>
        <v>61.933500000000002</v>
      </c>
      <c r="C241" s="19">
        <f t="shared" si="13"/>
        <v>102.38849999999999</v>
      </c>
      <c r="D241" s="19">
        <f t="shared" si="13"/>
        <v>85.123500000000007</v>
      </c>
      <c r="E241" s="19">
        <f t="shared" si="13"/>
        <v>0.58829999999999993</v>
      </c>
      <c r="F241" s="24">
        <v>1</v>
      </c>
    </row>
    <row r="242" spans="1:6" x14ac:dyDescent="0.3">
      <c r="A242" s="30">
        <v>41646</v>
      </c>
      <c r="B242" s="19">
        <v>60.137</v>
      </c>
      <c r="C242" s="19">
        <v>102.8343</v>
      </c>
      <c r="D242" s="19">
        <v>82.283000000000001</v>
      </c>
      <c r="E242" s="19">
        <v>0.5927</v>
      </c>
      <c r="F242" s="24">
        <v>1</v>
      </c>
    </row>
    <row r="243" spans="1:6" x14ac:dyDescent="0.3">
      <c r="A243" s="30">
        <v>41647</v>
      </c>
      <c r="B243" s="19">
        <v>60.850999999999999</v>
      </c>
      <c r="C243" s="19">
        <v>102.6861</v>
      </c>
      <c r="D243" s="19">
        <v>81.461500000000001</v>
      </c>
      <c r="E243" s="19">
        <v>0.59109999999999996</v>
      </c>
      <c r="F243" s="24">
        <v>1</v>
      </c>
    </row>
    <row r="244" spans="1:6" x14ac:dyDescent="0.3">
      <c r="A244" s="30">
        <v>41648</v>
      </c>
      <c r="B244" s="19">
        <v>60.473500000000001</v>
      </c>
      <c r="C244" s="19">
        <v>100.42829999999999</v>
      </c>
      <c r="D244" s="19">
        <v>79.395700000000005</v>
      </c>
      <c r="E244" s="19">
        <v>0.5806</v>
      </c>
      <c r="F244" s="24">
        <v>1</v>
      </c>
    </row>
    <row r="245" spans="1:6" x14ac:dyDescent="0.3">
      <c r="A245" s="30">
        <v>41649</v>
      </c>
      <c r="B245" s="19">
        <v>61.751100000000001</v>
      </c>
      <c r="C245" s="19">
        <v>100.0677</v>
      </c>
      <c r="D245" s="19">
        <v>77.954599999999999</v>
      </c>
      <c r="E245" s="19">
        <v>0.56240000000000001</v>
      </c>
      <c r="F245" s="24">
        <v>1</v>
      </c>
    </row>
    <row r="246" spans="1:6" x14ac:dyDescent="0.3">
      <c r="A246" s="13">
        <v>41650</v>
      </c>
      <c r="B246" s="19">
        <f>B245</f>
        <v>61.751100000000001</v>
      </c>
      <c r="C246" s="19">
        <f>C245</f>
        <v>100.0677</v>
      </c>
      <c r="D246" s="19">
        <f>D245</f>
        <v>77.954599999999999</v>
      </c>
      <c r="E246" s="19">
        <f>E245</f>
        <v>0.56240000000000001</v>
      </c>
      <c r="F246" s="24">
        <v>1</v>
      </c>
    </row>
    <row r="247" spans="1:6" x14ac:dyDescent="0.3">
      <c r="A247" s="30">
        <v>41651</v>
      </c>
      <c r="B247" s="19">
        <v>62.137700000000002</v>
      </c>
      <c r="C247" s="19">
        <v>97.052899999999994</v>
      </c>
      <c r="D247" s="19">
        <v>77.367699999999999</v>
      </c>
      <c r="E247" s="19">
        <v>0.52259999999999995</v>
      </c>
      <c r="F247" s="24">
        <v>1</v>
      </c>
    </row>
    <row r="248" spans="1:6" x14ac:dyDescent="0.3">
      <c r="A248" s="30">
        <v>41652</v>
      </c>
      <c r="B248" s="19">
        <v>61.52</v>
      </c>
      <c r="C248" s="19">
        <v>101.4772</v>
      </c>
      <c r="D248" s="19">
        <v>84.111000000000004</v>
      </c>
      <c r="E248" s="19">
        <v>0.59489999999999998</v>
      </c>
      <c r="F248" s="24">
        <v>1</v>
      </c>
    </row>
    <row r="249" spans="1:6" x14ac:dyDescent="0.3">
      <c r="A249" s="13">
        <v>41653</v>
      </c>
      <c r="B249" s="19">
        <f>B248</f>
        <v>61.52</v>
      </c>
      <c r="C249" s="19">
        <f>C248</f>
        <v>101.4772</v>
      </c>
      <c r="D249" s="19">
        <f>D248</f>
        <v>84.111000000000004</v>
      </c>
      <c r="E249" s="19">
        <f>E248</f>
        <v>0.59489999999999998</v>
      </c>
      <c r="F249" s="24">
        <v>1</v>
      </c>
    </row>
    <row r="250" spans="1:6" x14ac:dyDescent="0.3">
      <c r="A250" s="30">
        <v>41654</v>
      </c>
      <c r="B250" s="19">
        <v>61.588500000000003</v>
      </c>
      <c r="C250" s="19">
        <v>101.09139999999999</v>
      </c>
      <c r="D250" s="19">
        <v>83.991500000000002</v>
      </c>
      <c r="E250" s="19">
        <v>0.58989999999999998</v>
      </c>
      <c r="F250" s="24">
        <v>1</v>
      </c>
    </row>
    <row r="251" spans="1:6" x14ac:dyDescent="0.3">
      <c r="A251" s="30">
        <v>41655</v>
      </c>
      <c r="B251" s="19">
        <v>61.532499999999999</v>
      </c>
      <c r="C251" s="19">
        <v>100.7349</v>
      </c>
      <c r="D251" s="19">
        <v>83.839500000000001</v>
      </c>
      <c r="E251" s="19">
        <v>0.5877</v>
      </c>
      <c r="F251" s="24">
        <v>1</v>
      </c>
    </row>
    <row r="252" spans="1:6" x14ac:dyDescent="0.3">
      <c r="A252" s="30">
        <v>41656</v>
      </c>
      <c r="B252" s="19">
        <v>61.351799999999997</v>
      </c>
      <c r="C252" s="19">
        <v>100.212</v>
      </c>
      <c r="D252" s="19">
        <v>83.522300000000001</v>
      </c>
      <c r="E252" s="19">
        <v>0.58779999999999999</v>
      </c>
      <c r="F252" s="24">
        <v>1</v>
      </c>
    </row>
    <row r="253" spans="1:6" x14ac:dyDescent="0.3">
      <c r="A253" s="13">
        <v>41657</v>
      </c>
      <c r="B253" s="19">
        <f>B252</f>
        <v>61.351799999999997</v>
      </c>
      <c r="C253" s="19">
        <f>C252</f>
        <v>100.212</v>
      </c>
      <c r="D253" s="19">
        <f>D252</f>
        <v>83.522300000000001</v>
      </c>
      <c r="E253" s="19">
        <f>E252</f>
        <v>0.58779999999999999</v>
      </c>
      <c r="F253" s="24">
        <v>1</v>
      </c>
    </row>
    <row r="254" spans="1:6" x14ac:dyDescent="0.3">
      <c r="A254" s="30">
        <v>41659</v>
      </c>
      <c r="B254" s="19">
        <v>61.634500000000003</v>
      </c>
      <c r="C254" s="19">
        <v>101.25320000000001</v>
      </c>
      <c r="D254" s="19">
        <v>83.424499999999995</v>
      </c>
      <c r="E254" s="19">
        <v>0.59189999999999998</v>
      </c>
      <c r="F254" s="24">
        <v>1</v>
      </c>
    </row>
    <row r="255" spans="1:6" x14ac:dyDescent="0.3">
      <c r="A255" s="30">
        <v>41660</v>
      </c>
      <c r="B255" s="19">
        <v>61.535499999999999</v>
      </c>
      <c r="C255" s="19">
        <v>101.0844</v>
      </c>
      <c r="D255" s="19">
        <v>83.375</v>
      </c>
      <c r="E255" s="19">
        <v>0.5887</v>
      </c>
      <c r="F255" s="24">
        <v>1</v>
      </c>
    </row>
    <row r="256" spans="1:6" x14ac:dyDescent="0.3">
      <c r="A256" s="30">
        <v>41661</v>
      </c>
      <c r="B256" s="19">
        <v>61.92</v>
      </c>
      <c r="C256" s="19">
        <v>101.976</v>
      </c>
      <c r="D256" s="19">
        <v>83.926699999999997</v>
      </c>
      <c r="E256" s="19">
        <v>0.59299999999999997</v>
      </c>
      <c r="F256" s="24">
        <v>1</v>
      </c>
    </row>
    <row r="257" spans="1:6" x14ac:dyDescent="0.3">
      <c r="A257" s="30">
        <v>41662</v>
      </c>
      <c r="B257" s="19">
        <v>61.988</v>
      </c>
      <c r="C257" s="19">
        <v>102.6707</v>
      </c>
      <c r="D257" s="19">
        <v>83.976500000000001</v>
      </c>
      <c r="E257" s="19">
        <v>0.59420000000000006</v>
      </c>
      <c r="F257" s="24">
        <v>1</v>
      </c>
    </row>
    <row r="258" spans="1:6" x14ac:dyDescent="0.3">
      <c r="A258" s="30">
        <v>41663</v>
      </c>
      <c r="B258" s="19">
        <v>62.177</v>
      </c>
      <c r="C258" s="19">
        <v>103.3817</v>
      </c>
      <c r="D258" s="19">
        <v>85.089399999999998</v>
      </c>
      <c r="E258" s="19">
        <v>0.60140000000000005</v>
      </c>
      <c r="F258" s="24">
        <v>1</v>
      </c>
    </row>
    <row r="259" spans="1:6" x14ac:dyDescent="0.3">
      <c r="A259" s="13">
        <v>41664</v>
      </c>
      <c r="B259" s="19">
        <f>B258</f>
        <v>62.177</v>
      </c>
      <c r="C259" s="19">
        <f>C258</f>
        <v>103.3817</v>
      </c>
      <c r="D259" s="19">
        <f>D258</f>
        <v>85.089399999999998</v>
      </c>
      <c r="E259" s="19">
        <f>E258</f>
        <v>0.60140000000000005</v>
      </c>
      <c r="F259" s="24">
        <v>1</v>
      </c>
    </row>
    <row r="260" spans="1:6" x14ac:dyDescent="0.3">
      <c r="A260" s="30">
        <v>41666</v>
      </c>
      <c r="B260" s="19">
        <v>62.714500000000001</v>
      </c>
      <c r="C260" s="19">
        <v>103.504</v>
      </c>
      <c r="D260" s="19">
        <v>85.822800000000001</v>
      </c>
      <c r="E260" s="19">
        <v>0.61209999999999998</v>
      </c>
      <c r="F260" s="24">
        <v>1</v>
      </c>
    </row>
    <row r="261" spans="1:6" x14ac:dyDescent="0.3">
      <c r="A261" s="30">
        <v>41667</v>
      </c>
      <c r="B261" s="19">
        <v>62.989800000000002</v>
      </c>
      <c r="C261" s="19">
        <v>104.6135</v>
      </c>
      <c r="D261" s="19">
        <v>86.171499999999995</v>
      </c>
      <c r="E261" s="19">
        <v>0.61360000000000003</v>
      </c>
      <c r="F261" s="24">
        <v>1</v>
      </c>
    </row>
    <row r="262" spans="1:6" x14ac:dyDescent="0.3">
      <c r="A262" s="30">
        <v>41668</v>
      </c>
      <c r="B262" s="19">
        <v>62.200499999999998</v>
      </c>
      <c r="C262" s="19">
        <v>103.116</v>
      </c>
      <c r="D262" s="19">
        <v>84.963999999999999</v>
      </c>
      <c r="E262" s="19">
        <v>0.60219999999999996</v>
      </c>
      <c r="F262" s="24">
        <v>1</v>
      </c>
    </row>
    <row r="263" spans="1:6" x14ac:dyDescent="0.3">
      <c r="A263" s="30">
        <v>41669</v>
      </c>
      <c r="B263" s="19">
        <v>62.733499999999999</v>
      </c>
      <c r="C263" s="19">
        <v>103.86790000000001</v>
      </c>
      <c r="D263" s="19">
        <v>85.607500000000002</v>
      </c>
      <c r="E263" s="19">
        <v>0.61219999999999997</v>
      </c>
      <c r="F263" s="24">
        <v>1</v>
      </c>
    </row>
    <row r="264" spans="1:6" x14ac:dyDescent="0.3">
      <c r="A264" s="30">
        <v>41670</v>
      </c>
      <c r="B264" s="19">
        <v>62.476799999999997</v>
      </c>
      <c r="C264" s="19">
        <v>102.94929999999999</v>
      </c>
      <c r="D264" s="19">
        <v>84.602199999999996</v>
      </c>
      <c r="E264" s="19">
        <v>0.60960000000000003</v>
      </c>
      <c r="F264" s="24">
        <v>1</v>
      </c>
    </row>
    <row r="265" spans="1:6" x14ac:dyDescent="0.3">
      <c r="A265" s="30">
        <v>41671</v>
      </c>
      <c r="B265" s="19">
        <v>61.902000000000001</v>
      </c>
      <c r="C265" s="19">
        <v>102.7418</v>
      </c>
      <c r="D265" s="19">
        <v>85.155600000000007</v>
      </c>
      <c r="E265" s="19">
        <v>0.58789999999999998</v>
      </c>
      <c r="F265" s="24">
        <v>1</v>
      </c>
    </row>
    <row r="266" spans="1:6" x14ac:dyDescent="0.3">
      <c r="A266" s="30">
        <v>41674</v>
      </c>
      <c r="B266" s="19">
        <v>59.646299999999997</v>
      </c>
      <c r="C266" s="19">
        <v>99.209699999999998</v>
      </c>
      <c r="D266" s="19">
        <v>82.391999999999996</v>
      </c>
      <c r="E266" s="19">
        <v>0.57479999999999998</v>
      </c>
      <c r="F266" s="24">
        <v>1</v>
      </c>
    </row>
    <row r="267" spans="1:6" x14ac:dyDescent="0.3">
      <c r="A267" s="30">
        <v>41675</v>
      </c>
      <c r="B267" s="19">
        <v>60.225000000000001</v>
      </c>
      <c r="C267" s="19">
        <v>101.68389999999999</v>
      </c>
      <c r="D267" s="19">
        <v>83.459000000000003</v>
      </c>
      <c r="E267" s="19">
        <v>0.5877</v>
      </c>
      <c r="F267" s="24">
        <v>1</v>
      </c>
    </row>
    <row r="268" spans="1:6" x14ac:dyDescent="0.3">
      <c r="A268" s="30">
        <v>41676</v>
      </c>
      <c r="B268" s="19">
        <v>59.138500000000001</v>
      </c>
      <c r="C268" s="19">
        <v>99.021500000000003</v>
      </c>
      <c r="D268" s="19">
        <v>80.628500000000003</v>
      </c>
      <c r="E268" s="19">
        <v>0.58009999999999995</v>
      </c>
      <c r="F268" s="24">
        <v>1</v>
      </c>
    </row>
    <row r="269" spans="1:6" x14ac:dyDescent="0.3">
      <c r="A269" s="30">
        <v>41677</v>
      </c>
      <c r="B269" s="19">
        <v>59.974499999999999</v>
      </c>
      <c r="C269" s="19">
        <v>102.8982</v>
      </c>
      <c r="D269" s="19">
        <v>82.022000000000006</v>
      </c>
      <c r="E269" s="19">
        <v>0.59050000000000002</v>
      </c>
      <c r="F269" s="24">
        <v>1</v>
      </c>
    </row>
    <row r="270" spans="1:6" x14ac:dyDescent="0.3">
      <c r="A270" s="13">
        <v>41678</v>
      </c>
      <c r="B270" s="19">
        <f>B269</f>
        <v>59.974499999999999</v>
      </c>
      <c r="C270" s="19">
        <f>C269</f>
        <v>102.8982</v>
      </c>
      <c r="D270" s="19">
        <f>D269</f>
        <v>82.022000000000006</v>
      </c>
      <c r="E270" s="19">
        <f>E269</f>
        <v>0.59050000000000002</v>
      </c>
      <c r="F270" s="24">
        <v>1</v>
      </c>
    </row>
    <row r="271" spans="1:6" x14ac:dyDescent="0.3">
      <c r="A271" s="30">
        <v>41679</v>
      </c>
      <c r="B271" s="19">
        <v>60.61</v>
      </c>
      <c r="C271" s="19">
        <v>100.4853</v>
      </c>
      <c r="D271" s="19">
        <v>79.562700000000007</v>
      </c>
      <c r="E271" s="19">
        <v>0.57810000000000006</v>
      </c>
      <c r="F271" s="24">
        <v>1</v>
      </c>
    </row>
    <row r="272" spans="1:6" x14ac:dyDescent="0.3">
      <c r="A272" s="30">
        <v>41682</v>
      </c>
      <c r="B272" s="19">
        <v>61.9255</v>
      </c>
      <c r="C272" s="19">
        <v>97.390199999999993</v>
      </c>
      <c r="D272" s="19">
        <v>77.2149</v>
      </c>
      <c r="E272" s="19">
        <v>0.52310000000000001</v>
      </c>
      <c r="F272" s="24">
        <v>1</v>
      </c>
    </row>
    <row r="273" spans="1:6" x14ac:dyDescent="0.3">
      <c r="A273" s="30">
        <v>41683</v>
      </c>
      <c r="B273" s="19">
        <v>62.272500000000001</v>
      </c>
      <c r="C273" s="19">
        <v>103.4658</v>
      </c>
      <c r="D273" s="19">
        <v>84.870999999999995</v>
      </c>
      <c r="E273" s="19">
        <v>0.61020000000000008</v>
      </c>
      <c r="F273" s="24">
        <v>1</v>
      </c>
    </row>
    <row r="274" spans="1:6" x14ac:dyDescent="0.3">
      <c r="A274" s="30">
        <v>41684</v>
      </c>
      <c r="B274" s="19">
        <v>62.277000000000001</v>
      </c>
      <c r="C274" s="19">
        <v>103.66630000000001</v>
      </c>
      <c r="D274" s="19">
        <v>85.1755</v>
      </c>
      <c r="E274" s="19">
        <v>0.61219999999999997</v>
      </c>
      <c r="F274" s="24">
        <v>1</v>
      </c>
    </row>
    <row r="275" spans="1:6" x14ac:dyDescent="0.3">
      <c r="A275" s="30">
        <v>41687</v>
      </c>
      <c r="B275" s="19">
        <v>61.9495</v>
      </c>
      <c r="C275" s="19">
        <v>104.0194</v>
      </c>
      <c r="D275" s="19">
        <v>84.948499999999996</v>
      </c>
      <c r="E275" s="19">
        <v>0.60970000000000002</v>
      </c>
      <c r="F275" s="24">
        <v>1</v>
      </c>
    </row>
    <row r="276" spans="1:6" x14ac:dyDescent="0.3">
      <c r="A276" s="30">
        <v>41688</v>
      </c>
      <c r="B276" s="19">
        <v>62.122</v>
      </c>
      <c r="C276" s="19">
        <v>103.9301</v>
      </c>
      <c r="D276" s="19">
        <v>85.168000000000006</v>
      </c>
      <c r="E276" s="19">
        <v>0.60509999999999997</v>
      </c>
      <c r="F276" s="24">
        <v>1</v>
      </c>
    </row>
    <row r="277" spans="1:6" x14ac:dyDescent="0.3">
      <c r="A277" s="13">
        <v>41689</v>
      </c>
      <c r="B277" s="19">
        <f>B276</f>
        <v>62.122</v>
      </c>
      <c r="C277" s="19">
        <f>C276</f>
        <v>103.9301</v>
      </c>
      <c r="D277" s="19">
        <f>D276</f>
        <v>85.168000000000006</v>
      </c>
      <c r="E277" s="19">
        <f>E276</f>
        <v>0.60509999999999997</v>
      </c>
      <c r="F277" s="24">
        <v>1</v>
      </c>
    </row>
    <row r="278" spans="1:6" x14ac:dyDescent="0.3">
      <c r="A278" s="30">
        <v>41690</v>
      </c>
      <c r="B278" s="19">
        <v>62.284300000000002</v>
      </c>
      <c r="C278" s="19">
        <v>103.8404</v>
      </c>
      <c r="D278" s="19">
        <v>85.6995</v>
      </c>
      <c r="E278" s="19">
        <v>0.61170000000000002</v>
      </c>
      <c r="F278" s="24">
        <v>1</v>
      </c>
    </row>
    <row r="279" spans="1:6" x14ac:dyDescent="0.3">
      <c r="A279" s="30">
        <v>41691</v>
      </c>
      <c r="B279" s="19">
        <v>62.161799999999999</v>
      </c>
      <c r="C279" s="19">
        <v>103.4435</v>
      </c>
      <c r="D279" s="19">
        <v>85.268500000000003</v>
      </c>
      <c r="E279" s="19">
        <v>0.60659999999999992</v>
      </c>
      <c r="F279" s="24">
        <v>1</v>
      </c>
    </row>
    <row r="280" spans="1:6" x14ac:dyDescent="0.3">
      <c r="A280" s="30">
        <v>41694</v>
      </c>
      <c r="B280" s="19">
        <v>62.118499999999997</v>
      </c>
      <c r="C280" s="19">
        <v>103.38379999999999</v>
      </c>
      <c r="D280" s="19">
        <v>85.323499999999996</v>
      </c>
      <c r="E280" s="19">
        <v>0.60709999999999997</v>
      </c>
      <c r="F280" s="24">
        <v>1</v>
      </c>
    </row>
    <row r="281" spans="1:6" x14ac:dyDescent="0.3">
      <c r="A281" s="30">
        <v>41695</v>
      </c>
      <c r="B281" s="19">
        <v>61.976500000000001</v>
      </c>
      <c r="C281" s="19">
        <v>103.3086</v>
      </c>
      <c r="D281" s="19">
        <v>85.143500000000003</v>
      </c>
      <c r="E281" s="19">
        <v>0.60509999999999997</v>
      </c>
      <c r="F281" s="24">
        <v>1</v>
      </c>
    </row>
    <row r="282" spans="1:6" x14ac:dyDescent="0.3">
      <c r="A282" s="30">
        <v>41696</v>
      </c>
      <c r="B282" s="19">
        <v>61.938000000000002</v>
      </c>
      <c r="C282" s="19">
        <v>103.3126</v>
      </c>
      <c r="D282" s="19">
        <v>85.114800000000002</v>
      </c>
      <c r="E282" s="19">
        <v>0.60530000000000006</v>
      </c>
      <c r="F282" s="24">
        <v>1</v>
      </c>
    </row>
    <row r="283" spans="1:6" x14ac:dyDescent="0.3">
      <c r="A283" s="13">
        <v>41697</v>
      </c>
      <c r="B283" s="19">
        <f>B282</f>
        <v>61.938000000000002</v>
      </c>
      <c r="C283" s="19">
        <f>C282</f>
        <v>103.3126</v>
      </c>
      <c r="D283" s="19">
        <f>D282</f>
        <v>85.114800000000002</v>
      </c>
      <c r="E283" s="19">
        <f>E282</f>
        <v>0.60530000000000006</v>
      </c>
      <c r="F283" s="24">
        <v>1</v>
      </c>
    </row>
    <row r="284" spans="1:6" x14ac:dyDescent="0.3">
      <c r="A284" s="30">
        <v>41698</v>
      </c>
      <c r="B284" s="19">
        <v>62.072000000000003</v>
      </c>
      <c r="C284" s="19">
        <v>103.61060000000001</v>
      </c>
      <c r="D284" s="19">
        <v>85.028499999999994</v>
      </c>
      <c r="E284" s="19">
        <v>0.6099</v>
      </c>
      <c r="F284" s="24">
        <v>1</v>
      </c>
    </row>
    <row r="285" spans="1:6" x14ac:dyDescent="0.3">
      <c r="A285" s="30">
        <v>41699</v>
      </c>
      <c r="B285" s="19">
        <v>62.407499999999999</v>
      </c>
      <c r="C285" s="19">
        <v>102.5355</v>
      </c>
      <c r="D285" s="19">
        <v>85.194999999999993</v>
      </c>
      <c r="E285" s="19">
        <v>0.59899999999999998</v>
      </c>
      <c r="F285" s="24">
        <v>1</v>
      </c>
    </row>
    <row r="286" spans="1:6" x14ac:dyDescent="0.3">
      <c r="A286" s="30">
        <v>41700</v>
      </c>
      <c r="B286" s="19">
        <v>62.689100000000003</v>
      </c>
      <c r="C286" s="19">
        <v>102.96680000000001</v>
      </c>
      <c r="D286" s="19">
        <v>84.578000000000003</v>
      </c>
      <c r="E286" s="19">
        <v>0.61409999999999998</v>
      </c>
      <c r="F286" s="24">
        <v>1</v>
      </c>
    </row>
    <row r="287" spans="1:6" x14ac:dyDescent="0.3">
      <c r="A287" s="30">
        <v>41701</v>
      </c>
      <c r="B287" s="19">
        <v>61.860500000000002</v>
      </c>
      <c r="C287" s="19">
        <v>103.5235</v>
      </c>
      <c r="D287" s="19">
        <v>85.308499999999995</v>
      </c>
      <c r="E287" s="19">
        <v>0.61009999999999998</v>
      </c>
      <c r="F287" s="24">
        <v>1</v>
      </c>
    </row>
    <row r="288" spans="1:6" x14ac:dyDescent="0.3">
      <c r="A288" s="30">
        <v>41702</v>
      </c>
      <c r="B288" s="19">
        <v>60.124499999999998</v>
      </c>
      <c r="C288" s="19">
        <v>100.0712</v>
      </c>
      <c r="D288" s="19">
        <v>82.741200000000006</v>
      </c>
      <c r="E288" s="19">
        <v>0.57869999999999999</v>
      </c>
      <c r="F288" s="24">
        <v>1</v>
      </c>
    </row>
    <row r="289" spans="1:6" x14ac:dyDescent="0.3">
      <c r="A289" s="13">
        <v>41703</v>
      </c>
      <c r="B289" s="19">
        <f>B288</f>
        <v>60.124499999999998</v>
      </c>
      <c r="C289" s="19">
        <f>C288</f>
        <v>100.0712</v>
      </c>
      <c r="D289" s="19">
        <f>D288</f>
        <v>82.741200000000006</v>
      </c>
      <c r="E289" s="19">
        <f>E288</f>
        <v>0.57869999999999999</v>
      </c>
      <c r="F289" s="24">
        <v>1</v>
      </c>
    </row>
    <row r="290" spans="1:6" x14ac:dyDescent="0.3">
      <c r="A290" s="30">
        <v>41704</v>
      </c>
      <c r="B290" s="19">
        <v>59.212499999999999</v>
      </c>
      <c r="C290" s="19">
        <v>99.1691</v>
      </c>
      <c r="D290" s="19">
        <v>80.564499999999995</v>
      </c>
      <c r="E290" s="19">
        <v>0.57879999999999998</v>
      </c>
      <c r="F290" s="24">
        <v>1</v>
      </c>
    </row>
    <row r="291" spans="1:6" x14ac:dyDescent="0.3">
      <c r="A291" s="30">
        <v>41705</v>
      </c>
      <c r="B291" s="19">
        <v>59.722499999999997</v>
      </c>
      <c r="C291" s="19">
        <v>102.4539</v>
      </c>
      <c r="D291" s="19">
        <v>81.541499999999999</v>
      </c>
      <c r="E291" s="19">
        <v>0.58619999999999994</v>
      </c>
      <c r="F291" s="24">
        <v>1</v>
      </c>
    </row>
    <row r="292" spans="1:6" x14ac:dyDescent="0.3">
      <c r="A292" s="30">
        <v>41707</v>
      </c>
      <c r="B292" s="19">
        <v>60.544499999999999</v>
      </c>
      <c r="C292" s="19">
        <v>99.728899999999996</v>
      </c>
      <c r="D292" s="19">
        <v>79.543400000000005</v>
      </c>
      <c r="E292" s="19">
        <v>0.57710000000000006</v>
      </c>
      <c r="F292" s="24">
        <v>1</v>
      </c>
    </row>
    <row r="293" spans="1:6" x14ac:dyDescent="0.3">
      <c r="A293" s="30">
        <v>41709</v>
      </c>
      <c r="B293" s="19">
        <v>61.411799999999999</v>
      </c>
      <c r="C293" s="19">
        <v>98.062399999999997</v>
      </c>
      <c r="D293" s="19">
        <v>76.666499999999999</v>
      </c>
      <c r="E293" s="19">
        <v>0.54479999999999995</v>
      </c>
      <c r="F293" s="24">
        <v>1</v>
      </c>
    </row>
    <row r="294" spans="1:6" x14ac:dyDescent="0.3">
      <c r="A294" s="30">
        <v>41710</v>
      </c>
      <c r="B294" s="19">
        <v>61.886600000000001</v>
      </c>
      <c r="C294" s="19">
        <v>96.827799999999996</v>
      </c>
      <c r="D294" s="19">
        <v>76.572299999999998</v>
      </c>
      <c r="E294" s="19">
        <v>0.51929999999999998</v>
      </c>
      <c r="F294" s="24">
        <v>1</v>
      </c>
    </row>
    <row r="295" spans="1:6" x14ac:dyDescent="0.3">
      <c r="A295" s="30">
        <v>41711</v>
      </c>
      <c r="B295" s="19">
        <v>61.015500000000003</v>
      </c>
      <c r="C295" s="19">
        <v>101.65179999999999</v>
      </c>
      <c r="D295" s="19">
        <v>85.023200000000003</v>
      </c>
      <c r="E295" s="19">
        <v>0.59460000000000002</v>
      </c>
      <c r="F295" s="24">
        <v>1</v>
      </c>
    </row>
    <row r="296" spans="1:6" x14ac:dyDescent="0.3">
      <c r="A296" s="30">
        <v>41712</v>
      </c>
      <c r="B296" s="19">
        <v>61.517000000000003</v>
      </c>
      <c r="C296" s="19">
        <v>102.2166</v>
      </c>
      <c r="D296" s="19">
        <v>85.226500000000001</v>
      </c>
      <c r="E296" s="19">
        <v>0.60570000000000002</v>
      </c>
      <c r="F296" s="24">
        <v>1</v>
      </c>
    </row>
    <row r="297" spans="1:6" x14ac:dyDescent="0.3">
      <c r="A297" s="13">
        <v>41715</v>
      </c>
      <c r="B297" s="19">
        <f>B296</f>
        <v>61.517000000000003</v>
      </c>
      <c r="C297" s="19">
        <f>C296</f>
        <v>102.2166</v>
      </c>
      <c r="D297" s="19">
        <f>D296</f>
        <v>85.226500000000001</v>
      </c>
      <c r="E297" s="19">
        <f>E296</f>
        <v>0.60570000000000002</v>
      </c>
      <c r="F297" s="24">
        <v>1</v>
      </c>
    </row>
    <row r="298" spans="1:6" x14ac:dyDescent="0.3">
      <c r="A298" s="30">
        <v>41716</v>
      </c>
      <c r="B298" s="19">
        <v>60.945300000000003</v>
      </c>
      <c r="C298" s="19">
        <v>101.3703</v>
      </c>
      <c r="D298" s="19">
        <v>84.8917</v>
      </c>
      <c r="E298" s="19">
        <v>0.59899999999999998</v>
      </c>
      <c r="F298" s="24">
        <v>1</v>
      </c>
    </row>
    <row r="299" spans="1:6" x14ac:dyDescent="0.3">
      <c r="A299" s="30">
        <v>41717</v>
      </c>
      <c r="B299" s="19">
        <v>61.097000000000001</v>
      </c>
      <c r="C299" s="19">
        <v>101.4149</v>
      </c>
      <c r="D299" s="19">
        <v>85.0792</v>
      </c>
      <c r="E299" s="19">
        <v>0.6018</v>
      </c>
      <c r="F299" s="24">
        <v>1</v>
      </c>
    </row>
    <row r="300" spans="1:6" x14ac:dyDescent="0.3">
      <c r="A300" s="30">
        <v>41718</v>
      </c>
      <c r="B300" s="19">
        <v>61.131</v>
      </c>
      <c r="C300" s="19">
        <v>101.1718</v>
      </c>
      <c r="D300" s="19">
        <v>84.592500000000001</v>
      </c>
      <c r="E300" s="19">
        <v>0.59760000000000002</v>
      </c>
      <c r="F300" s="24">
        <v>1</v>
      </c>
    </row>
    <row r="301" spans="1:6" x14ac:dyDescent="0.3">
      <c r="A301" s="30">
        <v>41719</v>
      </c>
      <c r="B301" s="19">
        <v>61.046500000000002</v>
      </c>
      <c r="C301" s="19">
        <v>100.8061</v>
      </c>
      <c r="D301" s="19">
        <v>84.1755</v>
      </c>
      <c r="E301" s="19">
        <v>0.59640000000000004</v>
      </c>
      <c r="F301" s="24">
        <v>1</v>
      </c>
    </row>
    <row r="302" spans="1:6" x14ac:dyDescent="0.3">
      <c r="A302" s="30">
        <v>41722</v>
      </c>
      <c r="B302" s="19">
        <v>60.703000000000003</v>
      </c>
      <c r="C302" s="19">
        <v>100.1053</v>
      </c>
      <c r="D302" s="19">
        <v>83.807000000000002</v>
      </c>
      <c r="E302" s="19">
        <v>0.59260000000000002</v>
      </c>
      <c r="F302" s="24">
        <v>1</v>
      </c>
    </row>
    <row r="303" spans="1:6" x14ac:dyDescent="0.3">
      <c r="A303" s="30">
        <v>41723</v>
      </c>
      <c r="B303" s="19">
        <v>60.493499999999997</v>
      </c>
      <c r="C303" s="19">
        <v>99.771900000000002</v>
      </c>
      <c r="D303" s="19">
        <v>83.674499999999995</v>
      </c>
      <c r="E303" s="19">
        <v>0.5917</v>
      </c>
      <c r="F303" s="24">
        <v>1</v>
      </c>
    </row>
    <row r="304" spans="1:6" x14ac:dyDescent="0.3">
      <c r="A304" s="30">
        <v>41724</v>
      </c>
      <c r="B304" s="19">
        <v>60.172499999999999</v>
      </c>
      <c r="C304" s="19">
        <v>99.392899999999997</v>
      </c>
      <c r="D304" s="19">
        <v>83.091499999999996</v>
      </c>
      <c r="E304" s="19">
        <v>0.58810000000000007</v>
      </c>
      <c r="F304" s="24">
        <v>1</v>
      </c>
    </row>
    <row r="305" spans="1:6" x14ac:dyDescent="0.3">
      <c r="A305" s="30">
        <v>41725</v>
      </c>
      <c r="B305" s="19">
        <v>60.1295</v>
      </c>
      <c r="C305" s="19">
        <v>99.646600000000007</v>
      </c>
      <c r="D305" s="19">
        <v>82.906000000000006</v>
      </c>
      <c r="E305" s="19">
        <v>0.58810000000000007</v>
      </c>
      <c r="F305" s="24">
        <v>1</v>
      </c>
    </row>
    <row r="306" spans="1:6" x14ac:dyDescent="0.3">
      <c r="A306" s="30">
        <v>41726</v>
      </c>
      <c r="B306" s="19">
        <v>60.099800000000002</v>
      </c>
      <c r="C306" s="19">
        <v>99.849800000000002</v>
      </c>
      <c r="D306" s="19">
        <v>82.576499999999996</v>
      </c>
      <c r="E306" s="19">
        <v>0.58829999999999993</v>
      </c>
      <c r="F306" s="24">
        <v>1</v>
      </c>
    </row>
    <row r="307" spans="1:6" x14ac:dyDescent="0.3">
      <c r="A307" s="13">
        <v>41727</v>
      </c>
      <c r="B307" s="19">
        <f t="shared" ref="B307:E309" si="14">B306</f>
        <v>60.099800000000002</v>
      </c>
      <c r="C307" s="19">
        <f t="shared" si="14"/>
        <v>99.849800000000002</v>
      </c>
      <c r="D307" s="19">
        <f t="shared" si="14"/>
        <v>82.576499999999996</v>
      </c>
      <c r="E307" s="19">
        <f t="shared" si="14"/>
        <v>0.58829999999999993</v>
      </c>
      <c r="F307" s="24">
        <v>1</v>
      </c>
    </row>
    <row r="308" spans="1:6" x14ac:dyDescent="0.3">
      <c r="A308" s="13">
        <v>41729</v>
      </c>
      <c r="B308" s="19">
        <f t="shared" si="14"/>
        <v>60.099800000000002</v>
      </c>
      <c r="C308" s="19">
        <f t="shared" si="14"/>
        <v>99.849800000000002</v>
      </c>
      <c r="D308" s="19">
        <f t="shared" si="14"/>
        <v>82.576499999999996</v>
      </c>
      <c r="E308" s="19">
        <f t="shared" si="14"/>
        <v>0.58829999999999993</v>
      </c>
      <c r="F308" s="24">
        <v>1</v>
      </c>
    </row>
    <row r="309" spans="1:6" x14ac:dyDescent="0.3">
      <c r="A309" s="13">
        <v>41730</v>
      </c>
      <c r="B309" s="19">
        <f t="shared" si="14"/>
        <v>60.099800000000002</v>
      </c>
      <c r="C309" s="19">
        <f t="shared" si="14"/>
        <v>99.849800000000002</v>
      </c>
      <c r="D309" s="19">
        <f t="shared" si="14"/>
        <v>82.576499999999996</v>
      </c>
      <c r="E309" s="19">
        <f t="shared" si="14"/>
        <v>0.58829999999999993</v>
      </c>
      <c r="F309" s="24">
        <v>1</v>
      </c>
    </row>
    <row r="310" spans="1:6" x14ac:dyDescent="0.3">
      <c r="A310" s="30">
        <v>41731</v>
      </c>
      <c r="B310" s="19">
        <v>62.6815</v>
      </c>
      <c r="C310" s="19">
        <v>101.9765</v>
      </c>
      <c r="D310" s="19">
        <v>84.780500000000004</v>
      </c>
      <c r="E310" s="19">
        <v>0.62119999999999997</v>
      </c>
      <c r="F310" s="24">
        <v>1</v>
      </c>
    </row>
    <row r="311" spans="1:6" x14ac:dyDescent="0.3">
      <c r="A311" s="30">
        <v>41732</v>
      </c>
      <c r="B311" s="19">
        <v>61.904499999999999</v>
      </c>
      <c r="C311" s="19">
        <v>103.2567</v>
      </c>
      <c r="D311" s="19">
        <v>85.136499999999998</v>
      </c>
      <c r="E311" s="19">
        <v>0.60840000000000005</v>
      </c>
      <c r="F311" s="24">
        <v>1</v>
      </c>
    </row>
    <row r="312" spans="1:6" x14ac:dyDescent="0.3">
      <c r="A312" s="30">
        <v>41733</v>
      </c>
      <c r="B312" s="19">
        <v>60.320999999999998</v>
      </c>
      <c r="C312" s="19">
        <v>100.0363</v>
      </c>
      <c r="D312" s="19">
        <v>82.654499999999999</v>
      </c>
      <c r="E312" s="19">
        <v>0.58099999999999996</v>
      </c>
      <c r="F312" s="24">
        <v>1</v>
      </c>
    </row>
    <row r="313" spans="1:6" x14ac:dyDescent="0.3">
      <c r="A313" s="30">
        <v>41735</v>
      </c>
      <c r="B313" s="19">
        <v>59.335999999999999</v>
      </c>
      <c r="C313" s="19">
        <v>99.180099999999996</v>
      </c>
      <c r="D313" s="19">
        <v>80.763999999999996</v>
      </c>
      <c r="E313" s="19">
        <v>0.5776</v>
      </c>
      <c r="F313" s="24">
        <v>1</v>
      </c>
    </row>
    <row r="314" spans="1:6" x14ac:dyDescent="0.3">
      <c r="A314" s="30">
        <v>41736</v>
      </c>
      <c r="B314" s="19">
        <v>59.793900000000001</v>
      </c>
      <c r="C314" s="19">
        <v>102.6601</v>
      </c>
      <c r="D314" s="19">
        <v>81.320300000000003</v>
      </c>
      <c r="E314" s="19">
        <v>0.58599999999999997</v>
      </c>
      <c r="F314" s="24">
        <v>1</v>
      </c>
    </row>
    <row r="315" spans="1:6" x14ac:dyDescent="0.3">
      <c r="A315" s="30">
        <v>41737</v>
      </c>
      <c r="B315" s="19">
        <v>61.018700000000003</v>
      </c>
      <c r="C315" s="19">
        <v>102.69450000000001</v>
      </c>
      <c r="D315" s="19">
        <v>81.906099999999995</v>
      </c>
      <c r="E315" s="19">
        <v>0.59409999999999996</v>
      </c>
      <c r="F315" s="24">
        <v>1</v>
      </c>
    </row>
    <row r="316" spans="1:6" x14ac:dyDescent="0.3">
      <c r="A316" s="30">
        <v>41738</v>
      </c>
      <c r="B316" s="19">
        <v>60.454000000000001</v>
      </c>
      <c r="C316" s="19">
        <v>99.4589</v>
      </c>
      <c r="D316" s="19">
        <v>79.460700000000003</v>
      </c>
      <c r="E316" s="19">
        <v>0.57600000000000007</v>
      </c>
      <c r="F316" s="24">
        <v>1</v>
      </c>
    </row>
    <row r="317" spans="1:6" x14ac:dyDescent="0.3">
      <c r="A317" s="13">
        <v>41739</v>
      </c>
      <c r="B317" s="19">
        <f>B316</f>
        <v>60.454000000000001</v>
      </c>
      <c r="C317" s="19">
        <f>C316</f>
        <v>99.4589</v>
      </c>
      <c r="D317" s="19">
        <f>D316</f>
        <v>79.460700000000003</v>
      </c>
      <c r="E317" s="19">
        <f>E316</f>
        <v>0.57600000000000007</v>
      </c>
      <c r="F317" s="24">
        <v>1</v>
      </c>
    </row>
    <row r="318" spans="1:6" x14ac:dyDescent="0.3">
      <c r="A318" s="30">
        <v>41741</v>
      </c>
      <c r="B318" s="19">
        <v>61.877099999999999</v>
      </c>
      <c r="C318" s="19">
        <v>97.017099999999999</v>
      </c>
      <c r="D318" s="19">
        <v>76.127399999999994</v>
      </c>
      <c r="E318" s="19">
        <v>0.51600000000000001</v>
      </c>
      <c r="F318" s="24">
        <v>1</v>
      </c>
    </row>
    <row r="319" spans="1:6" x14ac:dyDescent="0.3">
      <c r="A319" s="13">
        <v>41743</v>
      </c>
      <c r="B319" s="19">
        <f>B318</f>
        <v>61.877099999999999</v>
      </c>
      <c r="C319" s="19">
        <f>C318</f>
        <v>97.017099999999999</v>
      </c>
      <c r="D319" s="19">
        <f>D318</f>
        <v>76.127399999999994</v>
      </c>
      <c r="E319" s="19">
        <f>E318</f>
        <v>0.51600000000000001</v>
      </c>
      <c r="F319" s="24">
        <v>1</v>
      </c>
    </row>
    <row r="320" spans="1:6" x14ac:dyDescent="0.3">
      <c r="A320" s="30">
        <v>41744</v>
      </c>
      <c r="B320" s="19">
        <v>60.262</v>
      </c>
      <c r="C320" s="19">
        <v>100.7099</v>
      </c>
      <c r="D320" s="19">
        <v>83.27</v>
      </c>
      <c r="E320" s="19">
        <v>0.59140000000000004</v>
      </c>
      <c r="F320" s="24">
        <v>1</v>
      </c>
    </row>
    <row r="321" spans="1:6" x14ac:dyDescent="0.3">
      <c r="A321" s="30">
        <v>41745</v>
      </c>
      <c r="B321" s="19">
        <v>60.226300000000002</v>
      </c>
      <c r="C321" s="19">
        <v>100.78870000000001</v>
      </c>
      <c r="D321" s="19">
        <v>83.290999999999997</v>
      </c>
      <c r="E321" s="19">
        <v>0.58909999999999996</v>
      </c>
      <c r="F321" s="24">
        <v>1</v>
      </c>
    </row>
    <row r="322" spans="1:6" x14ac:dyDescent="0.3">
      <c r="A322" s="30">
        <v>41746</v>
      </c>
      <c r="B322" s="19">
        <v>60.380499999999998</v>
      </c>
      <c r="C322" s="19">
        <v>101.63249999999999</v>
      </c>
      <c r="D322" s="19">
        <v>83.573700000000002</v>
      </c>
      <c r="E322" s="19">
        <v>0.59200000000000008</v>
      </c>
      <c r="F322" s="24">
        <v>1</v>
      </c>
    </row>
    <row r="323" spans="1:6" x14ac:dyDescent="0.3">
      <c r="A323" s="13">
        <v>41747</v>
      </c>
      <c r="B323" s="19">
        <f t="shared" ref="B323:E325" si="15">B322</f>
        <v>60.380499999999998</v>
      </c>
      <c r="C323" s="19">
        <f t="shared" si="15"/>
        <v>101.63249999999999</v>
      </c>
      <c r="D323" s="19">
        <f t="shared" si="15"/>
        <v>83.573700000000002</v>
      </c>
      <c r="E323" s="19">
        <f t="shared" si="15"/>
        <v>0.59200000000000008</v>
      </c>
      <c r="F323" s="24">
        <v>1</v>
      </c>
    </row>
    <row r="324" spans="1:6" x14ac:dyDescent="0.3">
      <c r="A324" s="13">
        <v>41748</v>
      </c>
      <c r="B324" s="19">
        <f t="shared" si="15"/>
        <v>60.380499999999998</v>
      </c>
      <c r="C324" s="19">
        <f t="shared" si="15"/>
        <v>101.63249999999999</v>
      </c>
      <c r="D324" s="19">
        <f t="shared" si="15"/>
        <v>83.573700000000002</v>
      </c>
      <c r="E324" s="19">
        <f t="shared" si="15"/>
        <v>0.59200000000000008</v>
      </c>
      <c r="F324" s="24">
        <v>1</v>
      </c>
    </row>
    <row r="325" spans="1:6" x14ac:dyDescent="0.3">
      <c r="A325" s="13">
        <v>41749</v>
      </c>
      <c r="B325" s="19">
        <f t="shared" si="15"/>
        <v>60.380499999999998</v>
      </c>
      <c r="C325" s="19">
        <f t="shared" si="15"/>
        <v>101.63249999999999</v>
      </c>
      <c r="D325" s="19">
        <f t="shared" si="15"/>
        <v>83.573700000000002</v>
      </c>
      <c r="E325" s="19">
        <f t="shared" si="15"/>
        <v>0.59200000000000008</v>
      </c>
      <c r="F325" s="24">
        <v>1</v>
      </c>
    </row>
    <row r="326" spans="1:6" x14ac:dyDescent="0.3">
      <c r="A326" s="30">
        <v>41750</v>
      </c>
      <c r="B326" s="19">
        <v>60.335000000000001</v>
      </c>
      <c r="C326" s="19">
        <v>101.405</v>
      </c>
      <c r="D326" s="19">
        <v>83.383499999999998</v>
      </c>
      <c r="E326" s="19">
        <v>0.58850000000000002</v>
      </c>
      <c r="F326" s="24">
        <v>1</v>
      </c>
    </row>
    <row r="327" spans="1:6" x14ac:dyDescent="0.3">
      <c r="A327" s="30">
        <v>41751</v>
      </c>
      <c r="B327" s="19">
        <v>60.714700000000001</v>
      </c>
      <c r="C327" s="19">
        <v>102.0432</v>
      </c>
      <c r="D327" s="19">
        <v>83.769499999999994</v>
      </c>
      <c r="E327" s="19">
        <v>0.59250000000000003</v>
      </c>
      <c r="F327" s="24">
        <v>1</v>
      </c>
    </row>
    <row r="328" spans="1:6" x14ac:dyDescent="0.3">
      <c r="A328" s="30">
        <v>41752</v>
      </c>
      <c r="B328" s="19">
        <v>61.068300000000001</v>
      </c>
      <c r="C328" s="19">
        <v>102.7657</v>
      </c>
      <c r="D328" s="19">
        <v>84.486000000000004</v>
      </c>
      <c r="E328" s="19">
        <v>0.59509999999999996</v>
      </c>
      <c r="F328" s="24">
        <v>1</v>
      </c>
    </row>
    <row r="329" spans="1:6" x14ac:dyDescent="0.3">
      <c r="A329" s="30">
        <v>41754</v>
      </c>
      <c r="B329" s="19">
        <v>61.116300000000003</v>
      </c>
      <c r="C329" s="19">
        <v>102.7059</v>
      </c>
      <c r="D329" s="19">
        <v>84.522000000000006</v>
      </c>
      <c r="E329" s="19">
        <v>0.59729999999999994</v>
      </c>
      <c r="F329" s="24">
        <v>1</v>
      </c>
    </row>
    <row r="330" spans="1:6" x14ac:dyDescent="0.3">
      <c r="A330" s="30">
        <v>41757</v>
      </c>
      <c r="B330" s="19">
        <v>60.504100000000001</v>
      </c>
      <c r="C330" s="19">
        <v>101.6892</v>
      </c>
      <c r="D330" s="19">
        <v>83.620999999999995</v>
      </c>
      <c r="E330" s="19">
        <v>0.5917</v>
      </c>
      <c r="F330" s="24">
        <v>1</v>
      </c>
    </row>
    <row r="331" spans="1:6" x14ac:dyDescent="0.3">
      <c r="A331" s="30">
        <v>41758</v>
      </c>
      <c r="B331" s="19">
        <v>60.525300000000001</v>
      </c>
      <c r="C331" s="19">
        <v>101.77330000000001</v>
      </c>
      <c r="D331" s="19">
        <v>83.915999999999997</v>
      </c>
      <c r="E331" s="19">
        <v>0.59009999999999996</v>
      </c>
      <c r="F331" s="24">
        <v>1</v>
      </c>
    </row>
    <row r="332" spans="1:6" x14ac:dyDescent="0.3">
      <c r="A332" s="30">
        <v>41759</v>
      </c>
      <c r="B332" s="19">
        <v>60.337499999999999</v>
      </c>
      <c r="C332" s="19">
        <v>101.4515</v>
      </c>
      <c r="D332" s="19">
        <v>83.305999999999997</v>
      </c>
      <c r="E332" s="19">
        <v>0.58930000000000005</v>
      </c>
      <c r="F332" s="24">
        <v>1</v>
      </c>
    </row>
    <row r="333" spans="1:6" x14ac:dyDescent="0.3">
      <c r="A333" s="13">
        <v>41760</v>
      </c>
      <c r="B333" s="19">
        <f>B332</f>
        <v>60.337499999999999</v>
      </c>
      <c r="C333" s="19">
        <f>C332</f>
        <v>101.4515</v>
      </c>
      <c r="D333" s="19">
        <f>D332</f>
        <v>83.305999999999997</v>
      </c>
      <c r="E333" s="19">
        <f>E332</f>
        <v>0.58930000000000005</v>
      </c>
      <c r="F333" s="24">
        <v>1</v>
      </c>
    </row>
    <row r="334" spans="1:6" x14ac:dyDescent="0.3">
      <c r="A334" s="30">
        <v>41761</v>
      </c>
      <c r="B334" s="19">
        <v>62.452500000000001</v>
      </c>
      <c r="C334" s="19">
        <v>102.0099</v>
      </c>
      <c r="D334" s="19">
        <v>84.354799999999997</v>
      </c>
      <c r="E334" s="19">
        <v>0.61580000000000001</v>
      </c>
      <c r="F334" s="24">
        <v>1</v>
      </c>
    </row>
    <row r="335" spans="1:6" x14ac:dyDescent="0.3">
      <c r="A335" s="30">
        <v>41762</v>
      </c>
      <c r="B335" s="19">
        <v>61.854999999999997</v>
      </c>
      <c r="C335" s="19">
        <v>103.0566</v>
      </c>
      <c r="D335" s="19">
        <v>84.919499999999999</v>
      </c>
      <c r="E335" s="19">
        <v>0.60560000000000003</v>
      </c>
      <c r="F335" s="24">
        <v>1</v>
      </c>
    </row>
    <row r="336" spans="1:6" x14ac:dyDescent="0.3">
      <c r="A336" s="30">
        <v>41764</v>
      </c>
      <c r="B336" s="19">
        <v>60.047499999999999</v>
      </c>
      <c r="C336" s="19">
        <v>101.3181</v>
      </c>
      <c r="D336" s="19">
        <v>83.342299999999994</v>
      </c>
      <c r="E336" s="19">
        <v>0.58879999999999999</v>
      </c>
      <c r="F336" s="24">
        <v>1</v>
      </c>
    </row>
    <row r="337" spans="1:6" x14ac:dyDescent="0.3">
      <c r="A337" s="30">
        <v>41765</v>
      </c>
      <c r="B337" s="19">
        <v>59.2973</v>
      </c>
      <c r="C337" s="19">
        <v>99.340800000000002</v>
      </c>
      <c r="D337" s="19">
        <v>80.6999</v>
      </c>
      <c r="E337" s="19">
        <v>0.57830000000000004</v>
      </c>
      <c r="F337" s="24">
        <v>1</v>
      </c>
    </row>
    <row r="338" spans="1:6" x14ac:dyDescent="0.3">
      <c r="A338" s="13">
        <v>41766</v>
      </c>
      <c r="B338" s="19">
        <f>B337</f>
        <v>59.2973</v>
      </c>
      <c r="C338" s="19">
        <f>C337</f>
        <v>99.340800000000002</v>
      </c>
      <c r="D338" s="19">
        <f>D337</f>
        <v>80.6999</v>
      </c>
      <c r="E338" s="19">
        <f>E337</f>
        <v>0.57830000000000004</v>
      </c>
      <c r="F338" s="24">
        <v>1</v>
      </c>
    </row>
    <row r="339" spans="1:6" x14ac:dyDescent="0.3">
      <c r="A339" s="30">
        <v>41767</v>
      </c>
      <c r="B339" s="19">
        <v>60.869</v>
      </c>
      <c r="C339" s="19">
        <v>102.6738</v>
      </c>
      <c r="D339" s="19">
        <v>81.695499999999996</v>
      </c>
      <c r="E339" s="19">
        <v>0.59379999999999999</v>
      </c>
      <c r="F339" s="24">
        <v>1</v>
      </c>
    </row>
    <row r="340" spans="1:6" x14ac:dyDescent="0.3">
      <c r="A340" s="30">
        <v>41768</v>
      </c>
      <c r="B340" s="19">
        <v>60.438499999999998</v>
      </c>
      <c r="C340" s="19">
        <v>98.6417</v>
      </c>
      <c r="D340" s="19">
        <v>78.195300000000003</v>
      </c>
      <c r="E340" s="19">
        <v>0.5736</v>
      </c>
      <c r="F340" s="24">
        <v>1</v>
      </c>
    </row>
    <row r="341" spans="1:6" x14ac:dyDescent="0.3">
      <c r="A341" s="30">
        <v>41770</v>
      </c>
      <c r="B341" s="19">
        <v>61.387</v>
      </c>
      <c r="C341" s="19">
        <v>98.004300000000001</v>
      </c>
      <c r="D341" s="19">
        <v>76.985399999999998</v>
      </c>
      <c r="E341" s="19">
        <v>0.53759999999999997</v>
      </c>
      <c r="F341" s="24">
        <v>1</v>
      </c>
    </row>
    <row r="342" spans="1:6" x14ac:dyDescent="0.3">
      <c r="A342" s="30">
        <v>41771</v>
      </c>
      <c r="B342" s="19">
        <v>61.853499999999997</v>
      </c>
      <c r="C342" s="19">
        <v>96.726500000000001</v>
      </c>
      <c r="D342" s="19">
        <v>76.531300000000002</v>
      </c>
      <c r="E342" s="19">
        <v>0.5151</v>
      </c>
      <c r="F342" s="24">
        <v>1</v>
      </c>
    </row>
    <row r="343" spans="1:6" x14ac:dyDescent="0.3">
      <c r="A343" s="30">
        <v>41772</v>
      </c>
      <c r="B343" s="19">
        <v>59.877299999999998</v>
      </c>
      <c r="C343" s="19">
        <v>100.98309999999999</v>
      </c>
      <c r="D343" s="19">
        <v>82.403499999999994</v>
      </c>
      <c r="E343" s="19">
        <v>0.58550000000000002</v>
      </c>
      <c r="F343" s="24">
        <v>1</v>
      </c>
    </row>
    <row r="344" spans="1:6" x14ac:dyDescent="0.3">
      <c r="A344" s="30">
        <v>41774</v>
      </c>
      <c r="B344" s="19">
        <v>59.474499999999999</v>
      </c>
      <c r="C344" s="19">
        <v>99.703100000000006</v>
      </c>
      <c r="D344" s="19">
        <v>81.552599999999998</v>
      </c>
      <c r="E344" s="19">
        <v>0.58340000000000003</v>
      </c>
      <c r="F344" s="24">
        <v>1</v>
      </c>
    </row>
    <row r="345" spans="1:6" x14ac:dyDescent="0.3">
      <c r="A345" s="30">
        <v>41775</v>
      </c>
      <c r="B345" s="19">
        <v>58.860999999999997</v>
      </c>
      <c r="C345" s="19">
        <v>98.821700000000007</v>
      </c>
      <c r="D345" s="19">
        <v>80.7166</v>
      </c>
      <c r="E345" s="19">
        <v>0.57969999999999999</v>
      </c>
      <c r="F345" s="24">
        <v>1</v>
      </c>
    </row>
    <row r="346" spans="1:6" x14ac:dyDescent="0.3">
      <c r="A346" s="13">
        <v>41776</v>
      </c>
      <c r="B346" s="19">
        <f>B345</f>
        <v>58.860999999999997</v>
      </c>
      <c r="C346" s="19">
        <f>C345</f>
        <v>98.821700000000007</v>
      </c>
      <c r="D346" s="19">
        <f>D345</f>
        <v>80.7166</v>
      </c>
      <c r="E346" s="19">
        <f>E345</f>
        <v>0.57969999999999999</v>
      </c>
      <c r="F346" s="24">
        <v>1</v>
      </c>
    </row>
    <row r="347" spans="1:6" x14ac:dyDescent="0.3">
      <c r="A347" s="30">
        <v>41778</v>
      </c>
      <c r="B347" s="19">
        <v>58.426000000000002</v>
      </c>
      <c r="C347" s="19">
        <v>98.284199999999998</v>
      </c>
      <c r="D347" s="19">
        <v>80.117000000000004</v>
      </c>
      <c r="E347" s="19">
        <v>0.57669999999999999</v>
      </c>
      <c r="F347" s="24">
        <v>1</v>
      </c>
    </row>
    <row r="348" spans="1:6" x14ac:dyDescent="0.3">
      <c r="A348" s="30">
        <v>41779</v>
      </c>
      <c r="B348" s="19">
        <v>58.7455</v>
      </c>
      <c r="C348" s="19">
        <v>98.774699999999996</v>
      </c>
      <c r="D348" s="19">
        <v>80.5261</v>
      </c>
      <c r="E348" s="19">
        <v>0.57930000000000004</v>
      </c>
      <c r="F348" s="24">
        <v>1</v>
      </c>
    </row>
    <row r="349" spans="1:6" x14ac:dyDescent="0.3">
      <c r="A349" s="30">
        <v>41780</v>
      </c>
      <c r="B349" s="19">
        <v>58.772500000000001</v>
      </c>
      <c r="C349" s="19">
        <v>99.019900000000007</v>
      </c>
      <c r="D349" s="19">
        <v>80.568399999999997</v>
      </c>
      <c r="E349" s="19">
        <v>0.58090000000000008</v>
      </c>
      <c r="F349" s="24">
        <v>1</v>
      </c>
    </row>
    <row r="350" spans="1:6" x14ac:dyDescent="0.3">
      <c r="A350" s="30">
        <v>41781</v>
      </c>
      <c r="B350" s="19">
        <v>58.573999999999998</v>
      </c>
      <c r="C350" s="19">
        <v>98.878799999999998</v>
      </c>
      <c r="D350" s="19">
        <v>80.05</v>
      </c>
      <c r="E350" s="19">
        <v>0.57619999999999993</v>
      </c>
      <c r="F350" s="24">
        <v>1</v>
      </c>
    </row>
    <row r="351" spans="1:6" x14ac:dyDescent="0.3">
      <c r="A351" s="30">
        <v>41782</v>
      </c>
      <c r="B351" s="19">
        <v>58.482999999999997</v>
      </c>
      <c r="C351" s="19">
        <v>98.672499999999999</v>
      </c>
      <c r="D351" s="19">
        <v>79.805800000000005</v>
      </c>
      <c r="E351" s="19">
        <v>0.57569999999999999</v>
      </c>
      <c r="F351" s="24">
        <v>1</v>
      </c>
    </row>
    <row r="352" spans="1:6" x14ac:dyDescent="0.3">
      <c r="A352" s="30">
        <v>41785</v>
      </c>
      <c r="B352" s="19">
        <v>58.587299999999999</v>
      </c>
      <c r="C352" s="19">
        <v>98.661000000000001</v>
      </c>
      <c r="D352" s="19">
        <v>79.813999999999993</v>
      </c>
      <c r="E352" s="19">
        <v>0.57479999999999998</v>
      </c>
      <c r="F352" s="24">
        <v>1</v>
      </c>
    </row>
    <row r="353" spans="1:6" x14ac:dyDescent="0.3">
      <c r="A353" s="30">
        <v>41786</v>
      </c>
      <c r="B353" s="19">
        <v>59.058500000000002</v>
      </c>
      <c r="C353" s="19">
        <v>99.614000000000004</v>
      </c>
      <c r="D353" s="19">
        <v>80.604799999999997</v>
      </c>
      <c r="E353" s="19">
        <v>0.57969999999999999</v>
      </c>
      <c r="F353" s="24">
        <v>1</v>
      </c>
    </row>
    <row r="354" spans="1:6" x14ac:dyDescent="0.3">
      <c r="A354" s="30">
        <v>41787</v>
      </c>
      <c r="B354" s="19">
        <v>59.076999999999998</v>
      </c>
      <c r="C354" s="19">
        <v>99.202100000000002</v>
      </c>
      <c r="D354" s="19">
        <v>80.53</v>
      </c>
      <c r="E354" s="19">
        <v>0.57979999999999998</v>
      </c>
      <c r="F354" s="24">
        <v>1</v>
      </c>
    </row>
    <row r="355" spans="1:6" x14ac:dyDescent="0.3">
      <c r="A355" s="30">
        <v>41788</v>
      </c>
      <c r="B355" s="19">
        <v>58.841500000000003</v>
      </c>
      <c r="C355" s="19">
        <v>98.406499999999994</v>
      </c>
      <c r="D355" s="19">
        <v>80.031499999999994</v>
      </c>
      <c r="E355" s="19">
        <v>0.57850000000000001</v>
      </c>
      <c r="F355" s="24">
        <v>1</v>
      </c>
    </row>
    <row r="356" spans="1:6" x14ac:dyDescent="0.3">
      <c r="A356" s="30">
        <v>41789</v>
      </c>
      <c r="B356" s="19">
        <v>59.033499999999997</v>
      </c>
      <c r="C356" s="19">
        <v>98.910600000000002</v>
      </c>
      <c r="D356" s="19">
        <v>80.334999999999994</v>
      </c>
      <c r="E356" s="19">
        <v>0.58099999999999996</v>
      </c>
      <c r="F356" s="24">
        <v>1</v>
      </c>
    </row>
    <row r="357" spans="1:6" x14ac:dyDescent="0.3">
      <c r="A357" s="13">
        <v>41790</v>
      </c>
      <c r="B357" s="19">
        <f>B356</f>
        <v>59.033499999999997</v>
      </c>
      <c r="C357" s="19">
        <f>C356</f>
        <v>98.910600000000002</v>
      </c>
      <c r="D357" s="19">
        <f>D356</f>
        <v>80.334999999999994</v>
      </c>
      <c r="E357" s="19">
        <f>E356</f>
        <v>0.58099999999999996</v>
      </c>
      <c r="F357" s="24">
        <v>1</v>
      </c>
    </row>
    <row r="358" spans="1:6" x14ac:dyDescent="0.3">
      <c r="A358" s="30">
        <v>41791</v>
      </c>
      <c r="B358" s="19">
        <v>62.326500000000003</v>
      </c>
      <c r="C358" s="19">
        <v>101.9911</v>
      </c>
      <c r="D358" s="19">
        <v>84.615099999999998</v>
      </c>
      <c r="E358" s="19">
        <v>0.59729999999999994</v>
      </c>
      <c r="F358" s="24">
        <v>1</v>
      </c>
    </row>
    <row r="359" spans="1:6" x14ac:dyDescent="0.3">
      <c r="A359" s="30">
        <v>41792</v>
      </c>
      <c r="B359" s="19">
        <v>62.5045</v>
      </c>
      <c r="C359" s="19">
        <v>101.9198</v>
      </c>
      <c r="D359" s="19">
        <v>84.499399999999994</v>
      </c>
      <c r="E359" s="19">
        <v>0.6159</v>
      </c>
      <c r="F359" s="24">
        <v>1</v>
      </c>
    </row>
    <row r="360" spans="1:6" x14ac:dyDescent="0.3">
      <c r="A360" s="30">
        <v>41793</v>
      </c>
      <c r="B360" s="19">
        <v>61.324199999999998</v>
      </c>
      <c r="C360" s="19">
        <v>102.5402</v>
      </c>
      <c r="D360" s="19">
        <v>84.186599999999999</v>
      </c>
      <c r="E360" s="19">
        <v>0.59740000000000004</v>
      </c>
      <c r="F360" s="24">
        <v>1</v>
      </c>
    </row>
    <row r="361" spans="1:6" x14ac:dyDescent="0.3">
      <c r="A361" s="13">
        <v>41794</v>
      </c>
      <c r="B361" s="19">
        <f>B360</f>
        <v>61.324199999999998</v>
      </c>
      <c r="C361" s="19">
        <f>C360</f>
        <v>102.5402</v>
      </c>
      <c r="D361" s="19">
        <f>D360</f>
        <v>84.186599999999999</v>
      </c>
      <c r="E361" s="19">
        <f>E360</f>
        <v>0.59740000000000004</v>
      </c>
      <c r="F361" s="24">
        <v>1</v>
      </c>
    </row>
    <row r="362" spans="1:6" x14ac:dyDescent="0.3">
      <c r="A362" s="30">
        <v>41795</v>
      </c>
      <c r="B362" s="19">
        <v>60.201999999999998</v>
      </c>
      <c r="C362" s="19">
        <v>101.6752</v>
      </c>
      <c r="D362" s="19">
        <v>83.553200000000004</v>
      </c>
      <c r="E362" s="19">
        <v>0.59</v>
      </c>
      <c r="F362" s="24">
        <v>1</v>
      </c>
    </row>
    <row r="363" spans="1:6" x14ac:dyDescent="0.3">
      <c r="A363" s="30">
        <v>41796</v>
      </c>
      <c r="B363" s="19">
        <v>59.197000000000003</v>
      </c>
      <c r="C363" s="19">
        <v>99.516099999999994</v>
      </c>
      <c r="D363" s="19">
        <v>80.834500000000006</v>
      </c>
      <c r="E363" s="19">
        <v>0.57850000000000001</v>
      </c>
      <c r="F363" s="24">
        <v>1</v>
      </c>
    </row>
    <row r="364" spans="1:6" x14ac:dyDescent="0.3">
      <c r="A364" s="30">
        <v>41798</v>
      </c>
      <c r="B364" s="19">
        <v>61.335999999999999</v>
      </c>
      <c r="C364" s="19">
        <v>103.437</v>
      </c>
      <c r="D364" s="19">
        <v>81.962999999999994</v>
      </c>
      <c r="E364" s="19">
        <v>0.59799999999999998</v>
      </c>
      <c r="F364" s="24">
        <v>1</v>
      </c>
    </row>
    <row r="365" spans="1:6" x14ac:dyDescent="0.3">
      <c r="A365" s="13">
        <v>41800</v>
      </c>
      <c r="B365" s="19">
        <f t="shared" ref="B365:E367" si="16">B364</f>
        <v>61.335999999999999</v>
      </c>
      <c r="C365" s="19">
        <f t="shared" si="16"/>
        <v>103.437</v>
      </c>
      <c r="D365" s="19">
        <f t="shared" si="16"/>
        <v>81.962999999999994</v>
      </c>
      <c r="E365" s="19">
        <f t="shared" si="16"/>
        <v>0.59799999999999998</v>
      </c>
      <c r="F365" s="24">
        <v>1</v>
      </c>
    </row>
    <row r="366" spans="1:6" x14ac:dyDescent="0.3">
      <c r="A366" s="13">
        <v>41801</v>
      </c>
      <c r="B366" s="19">
        <f t="shared" si="16"/>
        <v>61.335999999999999</v>
      </c>
      <c r="C366" s="19">
        <f t="shared" si="16"/>
        <v>103.437</v>
      </c>
      <c r="D366" s="19">
        <f t="shared" si="16"/>
        <v>81.962999999999994</v>
      </c>
      <c r="E366" s="19">
        <f t="shared" si="16"/>
        <v>0.59799999999999998</v>
      </c>
      <c r="F366" s="24">
        <v>1</v>
      </c>
    </row>
    <row r="367" spans="1:6" x14ac:dyDescent="0.3">
      <c r="A367" s="13">
        <v>41802</v>
      </c>
      <c r="B367" s="19">
        <f t="shared" si="16"/>
        <v>61.335999999999999</v>
      </c>
      <c r="C367" s="19">
        <f t="shared" si="16"/>
        <v>103.437</v>
      </c>
      <c r="D367" s="19">
        <f t="shared" si="16"/>
        <v>81.962999999999994</v>
      </c>
      <c r="E367" s="19">
        <f t="shared" si="16"/>
        <v>0.59799999999999998</v>
      </c>
      <c r="F367" s="24">
        <v>1</v>
      </c>
    </row>
    <row r="368" spans="1:6" x14ac:dyDescent="0.3">
      <c r="A368" s="30">
        <v>41803</v>
      </c>
      <c r="B368" s="19">
        <v>59.478299999999997</v>
      </c>
      <c r="C368" s="19">
        <v>100.93470000000001</v>
      </c>
      <c r="D368" s="19">
        <v>80.712000000000003</v>
      </c>
      <c r="E368" s="19">
        <v>0.58279999999999998</v>
      </c>
      <c r="F368" s="24">
        <v>1</v>
      </c>
    </row>
    <row r="369" spans="1:6" x14ac:dyDescent="0.3">
      <c r="A369" s="30">
        <v>41806</v>
      </c>
      <c r="B369" s="19">
        <v>60.005899999999997</v>
      </c>
      <c r="C369" s="19">
        <v>101.998</v>
      </c>
      <c r="D369" s="19">
        <v>81.254099999999994</v>
      </c>
      <c r="E369" s="19">
        <v>0.58960000000000001</v>
      </c>
      <c r="F369" s="24">
        <v>1</v>
      </c>
    </row>
    <row r="370" spans="1:6" x14ac:dyDescent="0.3">
      <c r="A370" s="30">
        <v>41807</v>
      </c>
      <c r="B370" s="19">
        <v>60.368000000000002</v>
      </c>
      <c r="C370" s="19">
        <v>102.4807</v>
      </c>
      <c r="D370" s="19">
        <v>81.866500000000002</v>
      </c>
      <c r="E370" s="19">
        <v>0.59209999999999996</v>
      </c>
      <c r="F370" s="24">
        <v>1</v>
      </c>
    </row>
    <row r="371" spans="1:6" x14ac:dyDescent="0.3">
      <c r="A371" s="30">
        <v>41808</v>
      </c>
      <c r="B371" s="19">
        <v>60.124000000000002</v>
      </c>
      <c r="C371" s="19">
        <v>102.0004</v>
      </c>
      <c r="D371" s="19">
        <v>81.430999999999997</v>
      </c>
      <c r="E371" s="19">
        <v>0.58810000000000007</v>
      </c>
      <c r="F371" s="24">
        <v>1</v>
      </c>
    </row>
    <row r="372" spans="1:6" x14ac:dyDescent="0.3">
      <c r="A372" s="30">
        <v>41809</v>
      </c>
      <c r="B372" s="19">
        <v>60.003100000000003</v>
      </c>
      <c r="C372" s="19">
        <v>102.04730000000001</v>
      </c>
      <c r="D372" s="19">
        <v>81.710599999999999</v>
      </c>
      <c r="E372" s="19">
        <v>0.58939999999999992</v>
      </c>
      <c r="F372" s="24">
        <v>1</v>
      </c>
    </row>
    <row r="373" spans="1:6" x14ac:dyDescent="0.3">
      <c r="A373" s="30">
        <v>41810</v>
      </c>
      <c r="B373" s="19">
        <v>60.278500000000001</v>
      </c>
      <c r="C373" s="19">
        <v>102.7688</v>
      </c>
      <c r="D373" s="19">
        <v>82.12</v>
      </c>
      <c r="E373" s="19">
        <v>0.5917</v>
      </c>
      <c r="F373" s="24">
        <v>1</v>
      </c>
    </row>
    <row r="374" spans="1:6" x14ac:dyDescent="0.3">
      <c r="A374" s="30">
        <v>41813</v>
      </c>
      <c r="B374" s="19">
        <v>60.192700000000002</v>
      </c>
      <c r="C374" s="19">
        <v>102.56229999999999</v>
      </c>
      <c r="D374" s="19">
        <v>81.906499999999994</v>
      </c>
      <c r="E374" s="19">
        <v>0.59050000000000002</v>
      </c>
      <c r="F374" s="24">
        <v>1</v>
      </c>
    </row>
    <row r="375" spans="1:6" x14ac:dyDescent="0.3">
      <c r="A375" s="30">
        <v>41814</v>
      </c>
      <c r="B375" s="19">
        <v>60.104999999999997</v>
      </c>
      <c r="C375" s="19">
        <v>102.3228</v>
      </c>
      <c r="D375" s="19">
        <v>81.751999999999995</v>
      </c>
      <c r="E375" s="19">
        <v>0.58939999999999992</v>
      </c>
      <c r="F375" s="24">
        <v>1</v>
      </c>
    </row>
    <row r="376" spans="1:6" x14ac:dyDescent="0.3">
      <c r="A376" s="30">
        <v>41815</v>
      </c>
      <c r="B376" s="19">
        <v>60.278500000000001</v>
      </c>
      <c r="C376" s="19">
        <v>102.28060000000001</v>
      </c>
      <c r="D376" s="19">
        <v>82.047499999999999</v>
      </c>
      <c r="E376" s="19">
        <v>0.59150000000000003</v>
      </c>
      <c r="F376" s="24">
        <v>1</v>
      </c>
    </row>
    <row r="377" spans="1:6" x14ac:dyDescent="0.3">
      <c r="A377" s="30">
        <v>41816</v>
      </c>
      <c r="B377" s="19">
        <v>60.161799999999999</v>
      </c>
      <c r="C377" s="19">
        <v>102.2329</v>
      </c>
      <c r="D377" s="19">
        <v>82.043999999999997</v>
      </c>
      <c r="E377" s="19">
        <v>0.59119999999999995</v>
      </c>
      <c r="F377" s="24">
        <v>1</v>
      </c>
    </row>
    <row r="378" spans="1:6" x14ac:dyDescent="0.3">
      <c r="A378" s="30">
        <v>41817</v>
      </c>
      <c r="B378" s="19">
        <v>60.095799999999997</v>
      </c>
      <c r="C378" s="19">
        <v>102.3972</v>
      </c>
      <c r="D378" s="19">
        <v>81.882000000000005</v>
      </c>
      <c r="E378" s="19">
        <v>0.5927</v>
      </c>
      <c r="F378" s="24">
        <v>1</v>
      </c>
    </row>
    <row r="379" spans="1:6" x14ac:dyDescent="0.3">
      <c r="A379" s="13">
        <v>41818</v>
      </c>
      <c r="B379" s="19">
        <f>B378</f>
        <v>60.095799999999997</v>
      </c>
      <c r="C379" s="19">
        <f>C378</f>
        <v>102.3972</v>
      </c>
      <c r="D379" s="19">
        <f>D378</f>
        <v>81.882000000000005</v>
      </c>
      <c r="E379" s="19">
        <f>E378</f>
        <v>0.5927</v>
      </c>
      <c r="F379" s="24">
        <v>1</v>
      </c>
    </row>
    <row r="380" spans="1:6" x14ac:dyDescent="0.3">
      <c r="A380" s="30">
        <v>41820</v>
      </c>
      <c r="B380" s="19">
        <v>60.093299999999999</v>
      </c>
      <c r="C380" s="19">
        <v>102.32689999999999</v>
      </c>
      <c r="D380" s="19">
        <v>82.009399999999999</v>
      </c>
      <c r="E380" s="19">
        <v>0.59279999999999999</v>
      </c>
      <c r="F380" s="24">
        <v>1</v>
      </c>
    </row>
    <row r="381" spans="1:6" x14ac:dyDescent="0.3">
      <c r="A381" s="30">
        <v>41821</v>
      </c>
      <c r="B381" s="19">
        <v>62.378999999999998</v>
      </c>
      <c r="C381" s="19">
        <v>102.2454</v>
      </c>
      <c r="D381" s="19">
        <v>84.971999999999994</v>
      </c>
      <c r="E381" s="19">
        <v>0.59709999999999996</v>
      </c>
      <c r="F381" s="24">
        <v>1</v>
      </c>
    </row>
    <row r="382" spans="1:6" x14ac:dyDescent="0.3">
      <c r="A382" s="30">
        <v>41822</v>
      </c>
      <c r="B382" s="19">
        <v>62.3155</v>
      </c>
      <c r="C382" s="19">
        <v>101.77679999999999</v>
      </c>
      <c r="D382" s="19">
        <v>84.683000000000007</v>
      </c>
      <c r="E382" s="19">
        <v>0.61009999999999998</v>
      </c>
      <c r="F382" s="24">
        <v>1</v>
      </c>
    </row>
    <row r="383" spans="1:6" x14ac:dyDescent="0.3">
      <c r="A383" s="30">
        <v>41823</v>
      </c>
      <c r="B383" s="19">
        <v>60.984999999999999</v>
      </c>
      <c r="C383" s="19">
        <v>102.0706</v>
      </c>
      <c r="D383" s="19">
        <v>84.525499999999994</v>
      </c>
      <c r="E383" s="19">
        <v>0.59219999999999995</v>
      </c>
      <c r="F383" s="24">
        <v>1</v>
      </c>
    </row>
    <row r="384" spans="1:6" x14ac:dyDescent="0.3">
      <c r="A384" s="30">
        <v>41824</v>
      </c>
      <c r="B384" s="19">
        <v>59.948300000000003</v>
      </c>
      <c r="C384" s="19">
        <v>99.3583</v>
      </c>
      <c r="D384" s="19">
        <v>82.152500000000003</v>
      </c>
      <c r="E384" s="19">
        <v>0.58130000000000004</v>
      </c>
      <c r="F384" s="24">
        <v>1</v>
      </c>
    </row>
    <row r="385" spans="1:6" x14ac:dyDescent="0.3">
      <c r="A385" s="30">
        <v>41825</v>
      </c>
      <c r="B385" s="19">
        <v>60.039900000000003</v>
      </c>
      <c r="C385" s="19">
        <v>101.9658</v>
      </c>
      <c r="D385" s="19">
        <v>83.584000000000003</v>
      </c>
      <c r="E385" s="19">
        <v>0.5917</v>
      </c>
      <c r="F385" s="24">
        <v>1</v>
      </c>
    </row>
    <row r="386" spans="1:6" x14ac:dyDescent="0.3">
      <c r="A386" s="30">
        <v>41827</v>
      </c>
      <c r="B386" s="19">
        <v>59.945500000000003</v>
      </c>
      <c r="C386" s="19">
        <v>102.7826</v>
      </c>
      <c r="D386" s="19">
        <v>81.392300000000006</v>
      </c>
      <c r="E386" s="19">
        <v>0.58709999999999996</v>
      </c>
      <c r="F386" s="24">
        <v>1</v>
      </c>
    </row>
    <row r="387" spans="1:6" x14ac:dyDescent="0.3">
      <c r="A387" s="30">
        <v>41828</v>
      </c>
      <c r="B387" s="19">
        <v>61.412300000000002</v>
      </c>
      <c r="C387" s="19">
        <v>103.42449999999999</v>
      </c>
      <c r="D387" s="19">
        <v>82.167199999999994</v>
      </c>
      <c r="E387" s="19">
        <v>0.60040000000000004</v>
      </c>
      <c r="F387" s="24">
        <v>1</v>
      </c>
    </row>
    <row r="388" spans="1:6" x14ac:dyDescent="0.3">
      <c r="A388" s="30">
        <v>41830</v>
      </c>
      <c r="B388" s="19">
        <v>61.359499999999997</v>
      </c>
      <c r="C388" s="19">
        <v>98.709000000000003</v>
      </c>
      <c r="D388" s="19">
        <v>77.466399999999993</v>
      </c>
      <c r="E388" s="19">
        <v>0.56499999999999995</v>
      </c>
      <c r="F388" s="24">
        <v>1</v>
      </c>
    </row>
    <row r="389" spans="1:6" x14ac:dyDescent="0.3">
      <c r="A389" s="30">
        <v>41831</v>
      </c>
      <c r="B389" s="19">
        <v>61.520499999999998</v>
      </c>
      <c r="C389" s="19">
        <v>97.393100000000004</v>
      </c>
      <c r="D389" s="19">
        <v>76.156199999999998</v>
      </c>
      <c r="E389" s="19">
        <v>0.53310000000000002</v>
      </c>
      <c r="F389" s="24">
        <v>1</v>
      </c>
    </row>
    <row r="390" spans="1:6" x14ac:dyDescent="0.3">
      <c r="A390" s="13">
        <v>41832</v>
      </c>
      <c r="B390" s="19">
        <f>B389</f>
        <v>61.520499999999998</v>
      </c>
      <c r="C390" s="19">
        <f>C389</f>
        <v>97.393100000000004</v>
      </c>
      <c r="D390" s="19">
        <f>D389</f>
        <v>76.156199999999998</v>
      </c>
      <c r="E390" s="19">
        <f>E389</f>
        <v>0.53310000000000002</v>
      </c>
      <c r="F390" s="24">
        <v>1</v>
      </c>
    </row>
    <row r="391" spans="1:6" x14ac:dyDescent="0.3">
      <c r="A391" s="30">
        <v>41834</v>
      </c>
      <c r="B391" s="19">
        <v>60.005000000000003</v>
      </c>
      <c r="C391" s="19">
        <v>102.7166</v>
      </c>
      <c r="D391" s="19">
        <v>81.599000000000004</v>
      </c>
      <c r="E391" s="19">
        <v>0.59179999999999999</v>
      </c>
      <c r="F391" s="24">
        <v>1</v>
      </c>
    </row>
    <row r="392" spans="1:6" x14ac:dyDescent="0.3">
      <c r="A392" s="30">
        <v>41835</v>
      </c>
      <c r="B392" s="19">
        <v>60.219499999999996</v>
      </c>
      <c r="C392" s="19">
        <v>102.79470000000001</v>
      </c>
      <c r="D392" s="19">
        <v>81.950999999999993</v>
      </c>
      <c r="E392" s="19">
        <v>0.5927</v>
      </c>
      <c r="F392" s="24">
        <v>1</v>
      </c>
    </row>
    <row r="393" spans="1:6" x14ac:dyDescent="0.3">
      <c r="A393" s="30">
        <v>41836</v>
      </c>
      <c r="B393" s="19">
        <v>60.190300000000001</v>
      </c>
      <c r="C393" s="19">
        <v>103.1361</v>
      </c>
      <c r="D393" s="19">
        <v>81.656000000000006</v>
      </c>
      <c r="E393" s="19">
        <v>0.59189999999999998</v>
      </c>
      <c r="F393" s="24">
        <v>1</v>
      </c>
    </row>
    <row r="394" spans="1:6" x14ac:dyDescent="0.3">
      <c r="A394" s="30">
        <v>41837</v>
      </c>
      <c r="B394" s="19">
        <v>60.140099999999997</v>
      </c>
      <c r="C394" s="19">
        <v>103.00190000000001</v>
      </c>
      <c r="D394" s="19">
        <v>81.334000000000003</v>
      </c>
      <c r="E394" s="19">
        <v>0.59250000000000003</v>
      </c>
      <c r="F394" s="24">
        <v>1</v>
      </c>
    </row>
    <row r="395" spans="1:6" x14ac:dyDescent="0.3">
      <c r="A395" s="30">
        <v>41838</v>
      </c>
      <c r="B395" s="19">
        <v>60.33</v>
      </c>
      <c r="C395" s="19">
        <v>103.1824</v>
      </c>
      <c r="D395" s="19">
        <v>81.584800000000001</v>
      </c>
      <c r="E395" s="19">
        <v>0.59540000000000004</v>
      </c>
      <c r="F395" s="24">
        <v>1</v>
      </c>
    </row>
    <row r="396" spans="1:6" x14ac:dyDescent="0.3">
      <c r="A396" s="13">
        <v>41839</v>
      </c>
      <c r="B396" s="19">
        <f>B395</f>
        <v>60.33</v>
      </c>
      <c r="C396" s="19">
        <f>C395</f>
        <v>103.1824</v>
      </c>
      <c r="D396" s="19">
        <f>D395</f>
        <v>81.584800000000001</v>
      </c>
      <c r="E396" s="19">
        <f>E395</f>
        <v>0.59540000000000004</v>
      </c>
      <c r="F396" s="24">
        <v>1</v>
      </c>
    </row>
    <row r="397" spans="1:6" x14ac:dyDescent="0.3">
      <c r="A397" s="30">
        <v>41841</v>
      </c>
      <c r="B397" s="19">
        <v>60.185299999999998</v>
      </c>
      <c r="C397" s="19">
        <v>102.8687</v>
      </c>
      <c r="D397" s="19">
        <v>81.482100000000003</v>
      </c>
      <c r="E397" s="19">
        <v>0.59450000000000003</v>
      </c>
      <c r="F397" s="24">
        <v>1</v>
      </c>
    </row>
    <row r="398" spans="1:6" x14ac:dyDescent="0.3">
      <c r="A398" s="30">
        <v>41842</v>
      </c>
      <c r="B398" s="19">
        <v>60.235999999999997</v>
      </c>
      <c r="C398" s="19">
        <v>102.86499999999999</v>
      </c>
      <c r="D398" s="19">
        <v>81.441400000000002</v>
      </c>
      <c r="E398" s="19">
        <v>0.59319999999999995</v>
      </c>
      <c r="F398" s="24">
        <v>1</v>
      </c>
    </row>
    <row r="399" spans="1:6" x14ac:dyDescent="0.3">
      <c r="A399" s="30">
        <v>41843</v>
      </c>
      <c r="B399" s="19">
        <v>60.183</v>
      </c>
      <c r="C399" s="19">
        <v>102.6842</v>
      </c>
      <c r="D399" s="19">
        <v>81.030500000000004</v>
      </c>
      <c r="E399" s="19">
        <v>0.59340000000000004</v>
      </c>
      <c r="F399" s="24">
        <v>1</v>
      </c>
    </row>
    <row r="400" spans="1:6" x14ac:dyDescent="0.3">
      <c r="A400" s="30">
        <v>41844</v>
      </c>
      <c r="B400" s="19">
        <v>60.002000000000002</v>
      </c>
      <c r="C400" s="19">
        <v>102.18940000000001</v>
      </c>
      <c r="D400" s="19">
        <v>80.6785</v>
      </c>
      <c r="E400" s="19">
        <v>0.59130000000000005</v>
      </c>
      <c r="F400" s="24">
        <v>1</v>
      </c>
    </row>
    <row r="401" spans="1:6" x14ac:dyDescent="0.3">
      <c r="A401" s="30">
        <v>41845</v>
      </c>
      <c r="B401" s="19">
        <v>60.144799999999996</v>
      </c>
      <c r="C401" s="19">
        <v>102.2161</v>
      </c>
      <c r="D401" s="19">
        <v>81.017300000000006</v>
      </c>
      <c r="E401" s="19">
        <v>0.59109999999999996</v>
      </c>
      <c r="F401" s="24">
        <v>1</v>
      </c>
    </row>
    <row r="402" spans="1:6" x14ac:dyDescent="0.3">
      <c r="A402" s="13">
        <v>41846</v>
      </c>
      <c r="B402" s="19">
        <f>B401</f>
        <v>60.144799999999996</v>
      </c>
      <c r="C402" s="19">
        <f>C401</f>
        <v>102.2161</v>
      </c>
      <c r="D402" s="19">
        <f>D401</f>
        <v>81.017300000000006</v>
      </c>
      <c r="E402" s="19">
        <f>E401</f>
        <v>0.59109999999999996</v>
      </c>
      <c r="F402" s="24">
        <v>1</v>
      </c>
    </row>
    <row r="403" spans="1:6" x14ac:dyDescent="0.3">
      <c r="A403" s="30">
        <v>41848</v>
      </c>
      <c r="B403" s="19">
        <v>60.101300000000002</v>
      </c>
      <c r="C403" s="19">
        <v>102.04</v>
      </c>
      <c r="D403" s="19">
        <v>80.738500000000002</v>
      </c>
      <c r="E403" s="19">
        <v>0.59</v>
      </c>
      <c r="F403" s="24">
        <v>1</v>
      </c>
    </row>
    <row r="404" spans="1:6" x14ac:dyDescent="0.3">
      <c r="A404" s="30">
        <v>41850</v>
      </c>
      <c r="B404" s="19">
        <v>60.148499999999999</v>
      </c>
      <c r="C404" s="19">
        <v>101.9216</v>
      </c>
      <c r="D404" s="19">
        <v>80.635999999999996</v>
      </c>
      <c r="E404" s="19">
        <v>0.58899999999999997</v>
      </c>
      <c r="F404" s="24">
        <v>1</v>
      </c>
    </row>
    <row r="405" spans="1:6" x14ac:dyDescent="0.3">
      <c r="A405" s="30">
        <v>41851</v>
      </c>
      <c r="B405" s="19">
        <v>60.246000000000002</v>
      </c>
      <c r="C405" s="19">
        <v>101.9242</v>
      </c>
      <c r="D405" s="19">
        <v>80.698499999999996</v>
      </c>
      <c r="E405" s="19">
        <v>0.58609999999999995</v>
      </c>
      <c r="F405" s="24">
        <v>1</v>
      </c>
    </row>
    <row r="406" spans="1:6" x14ac:dyDescent="0.3">
      <c r="A406" s="30">
        <v>41852</v>
      </c>
      <c r="B406" s="19">
        <v>62.243000000000002</v>
      </c>
      <c r="C406" s="19">
        <v>102.17189999999999</v>
      </c>
      <c r="D406" s="19">
        <v>84.8185</v>
      </c>
      <c r="E406" s="19">
        <v>0.59340000000000004</v>
      </c>
      <c r="F406" s="24">
        <v>1</v>
      </c>
    </row>
    <row r="407" spans="1:6" x14ac:dyDescent="0.3">
      <c r="A407" s="13">
        <v>41853</v>
      </c>
      <c r="B407" s="19">
        <f t="shared" ref="B407:E408" si="17">B406</f>
        <v>62.243000000000002</v>
      </c>
      <c r="C407" s="19">
        <f t="shared" si="17"/>
        <v>102.17189999999999</v>
      </c>
      <c r="D407" s="19">
        <f t="shared" si="17"/>
        <v>84.8185</v>
      </c>
      <c r="E407" s="19">
        <f t="shared" si="17"/>
        <v>0.59340000000000004</v>
      </c>
      <c r="F407" s="24">
        <v>1</v>
      </c>
    </row>
    <row r="408" spans="1:6" x14ac:dyDescent="0.3">
      <c r="A408" s="13">
        <v>41854</v>
      </c>
      <c r="B408" s="19">
        <f t="shared" si="17"/>
        <v>62.243000000000002</v>
      </c>
      <c r="C408" s="19">
        <f t="shared" si="17"/>
        <v>102.17189999999999</v>
      </c>
      <c r="D408" s="19">
        <f t="shared" si="17"/>
        <v>84.8185</v>
      </c>
      <c r="E408" s="19">
        <f t="shared" si="17"/>
        <v>0.59340000000000004</v>
      </c>
      <c r="F408" s="24">
        <v>1</v>
      </c>
    </row>
    <row r="409" spans="1:6" x14ac:dyDescent="0.3">
      <c r="A409" s="30">
        <v>41856</v>
      </c>
      <c r="B409" s="19">
        <v>59.991300000000003</v>
      </c>
      <c r="C409" s="19">
        <v>101.7512</v>
      </c>
      <c r="D409" s="19">
        <v>83.480500000000006</v>
      </c>
      <c r="E409" s="19">
        <v>0.58960000000000001</v>
      </c>
      <c r="F409" s="24">
        <v>1</v>
      </c>
    </row>
    <row r="410" spans="1:6" x14ac:dyDescent="0.3">
      <c r="A410" s="30">
        <v>41858</v>
      </c>
      <c r="B410" s="19">
        <v>59.796799999999998</v>
      </c>
      <c r="C410" s="19">
        <v>102.42</v>
      </c>
      <c r="D410" s="19">
        <v>81.322500000000005</v>
      </c>
      <c r="E410" s="19">
        <v>0.58729999999999993</v>
      </c>
      <c r="F410" s="24">
        <v>1</v>
      </c>
    </row>
    <row r="411" spans="1:6" x14ac:dyDescent="0.3">
      <c r="A411" s="30">
        <v>41859</v>
      </c>
      <c r="B411" s="19">
        <v>61.557499999999997</v>
      </c>
      <c r="C411" s="19">
        <v>103.50279999999999</v>
      </c>
      <c r="D411" s="19">
        <v>82.412499999999994</v>
      </c>
      <c r="E411" s="19">
        <v>0.60640000000000005</v>
      </c>
      <c r="F411" s="24">
        <v>1</v>
      </c>
    </row>
    <row r="412" spans="1:6" x14ac:dyDescent="0.3">
      <c r="A412" s="30">
        <v>41860</v>
      </c>
      <c r="B412" s="19">
        <v>60.262799999999999</v>
      </c>
      <c r="C412" s="19">
        <v>97.511200000000002</v>
      </c>
      <c r="D412" s="19">
        <v>77.943899999999999</v>
      </c>
      <c r="E412" s="19">
        <v>0.57330000000000003</v>
      </c>
      <c r="F412" s="24">
        <v>1</v>
      </c>
    </row>
    <row r="413" spans="1:6" x14ac:dyDescent="0.3">
      <c r="A413" s="30">
        <v>41861</v>
      </c>
      <c r="B413" s="19">
        <v>61.464799999999997</v>
      </c>
      <c r="C413" s="19">
        <v>98.767799999999994</v>
      </c>
      <c r="D413" s="19">
        <v>77.654600000000002</v>
      </c>
      <c r="E413" s="19">
        <v>0.56689999999999996</v>
      </c>
      <c r="F413" s="24">
        <v>1</v>
      </c>
    </row>
    <row r="414" spans="1:6" x14ac:dyDescent="0.3">
      <c r="A414" s="13">
        <v>41862</v>
      </c>
      <c r="B414" s="19">
        <f>B413</f>
        <v>61.464799999999997</v>
      </c>
      <c r="C414" s="19">
        <f>C413</f>
        <v>98.767799999999994</v>
      </c>
      <c r="D414" s="19">
        <f>D413</f>
        <v>77.654600000000002</v>
      </c>
      <c r="E414" s="19">
        <f>E413</f>
        <v>0.56689999999999996</v>
      </c>
      <c r="F414" s="24">
        <v>1</v>
      </c>
    </row>
    <row r="415" spans="1:6" x14ac:dyDescent="0.3">
      <c r="A415" s="30">
        <v>41863</v>
      </c>
      <c r="B415" s="19">
        <v>61.9253</v>
      </c>
      <c r="C415" s="19">
        <v>96.374300000000005</v>
      </c>
      <c r="D415" s="19">
        <v>76.099999999999994</v>
      </c>
      <c r="E415" s="19">
        <v>0.50979999999999992</v>
      </c>
      <c r="F415" s="24">
        <v>1</v>
      </c>
    </row>
    <row r="416" spans="1:6" x14ac:dyDescent="0.3">
      <c r="A416" s="30">
        <v>41864</v>
      </c>
      <c r="B416" s="19">
        <v>61.245800000000003</v>
      </c>
      <c r="C416" s="19">
        <v>103.0154</v>
      </c>
      <c r="D416" s="19">
        <v>81.899000000000001</v>
      </c>
      <c r="E416" s="19">
        <v>0.59909999999999997</v>
      </c>
      <c r="F416" s="24">
        <v>1</v>
      </c>
    </row>
    <row r="417" spans="1:6" x14ac:dyDescent="0.3">
      <c r="A417" s="30">
        <v>41865</v>
      </c>
      <c r="B417" s="19">
        <v>61.058300000000003</v>
      </c>
      <c r="C417" s="19">
        <v>101.8391</v>
      </c>
      <c r="D417" s="19">
        <v>81.555199999999999</v>
      </c>
      <c r="E417" s="19">
        <v>0.59549999999999992</v>
      </c>
      <c r="F417" s="24">
        <v>1</v>
      </c>
    </row>
    <row r="418" spans="1:6" x14ac:dyDescent="0.3">
      <c r="A418" s="13">
        <v>41867</v>
      </c>
      <c r="B418" s="19">
        <f t="shared" ref="B418:E419" si="18">B417</f>
        <v>61.058300000000003</v>
      </c>
      <c r="C418" s="19">
        <f t="shared" si="18"/>
        <v>101.8391</v>
      </c>
      <c r="D418" s="19">
        <f t="shared" si="18"/>
        <v>81.555199999999999</v>
      </c>
      <c r="E418" s="19">
        <f t="shared" si="18"/>
        <v>0.59549999999999992</v>
      </c>
      <c r="F418" s="24">
        <v>1</v>
      </c>
    </row>
    <row r="419" spans="1:6" x14ac:dyDescent="0.3">
      <c r="A419" s="13">
        <v>41869</v>
      </c>
      <c r="B419" s="19">
        <f t="shared" si="18"/>
        <v>61.058300000000003</v>
      </c>
      <c r="C419" s="19">
        <f t="shared" si="18"/>
        <v>101.8391</v>
      </c>
      <c r="D419" s="19">
        <f t="shared" si="18"/>
        <v>81.555199999999999</v>
      </c>
      <c r="E419" s="19">
        <f t="shared" si="18"/>
        <v>0.59549999999999992</v>
      </c>
      <c r="F419" s="24">
        <v>1</v>
      </c>
    </row>
    <row r="420" spans="1:6" x14ac:dyDescent="0.3">
      <c r="A420" s="30">
        <v>41870</v>
      </c>
      <c r="B420" s="19">
        <v>60.725999999999999</v>
      </c>
      <c r="C420" s="19">
        <v>101.47920000000001</v>
      </c>
      <c r="D420" s="19">
        <v>81.043199999999999</v>
      </c>
      <c r="E420" s="19">
        <v>0.59189999999999998</v>
      </c>
      <c r="F420" s="24">
        <v>1</v>
      </c>
    </row>
    <row r="421" spans="1:6" x14ac:dyDescent="0.3">
      <c r="A421" s="30">
        <v>41871</v>
      </c>
      <c r="B421" s="19">
        <v>60.668999999999997</v>
      </c>
      <c r="C421" s="19">
        <v>100.80759999999999</v>
      </c>
      <c r="D421" s="19">
        <v>80.725499999999997</v>
      </c>
      <c r="E421" s="19">
        <v>0.58799999999999997</v>
      </c>
      <c r="F421" s="24">
        <v>1</v>
      </c>
    </row>
    <row r="422" spans="1:6" x14ac:dyDescent="0.3">
      <c r="A422" s="30">
        <v>41872</v>
      </c>
      <c r="B422" s="19">
        <v>60.767000000000003</v>
      </c>
      <c r="C422" s="19">
        <v>100.7213</v>
      </c>
      <c r="D422" s="19">
        <v>80.558999999999997</v>
      </c>
      <c r="E422" s="19">
        <v>0.58530000000000004</v>
      </c>
      <c r="F422" s="24">
        <v>1</v>
      </c>
    </row>
    <row r="423" spans="1:6" x14ac:dyDescent="0.3">
      <c r="A423" s="30">
        <v>41873</v>
      </c>
      <c r="B423" s="19">
        <v>60.436</v>
      </c>
      <c r="C423" s="19">
        <v>100.23909999999999</v>
      </c>
      <c r="D423" s="19">
        <v>80.353499999999997</v>
      </c>
      <c r="E423" s="19">
        <v>0.58289999999999997</v>
      </c>
      <c r="F423" s="24">
        <v>1</v>
      </c>
    </row>
    <row r="424" spans="1:6" x14ac:dyDescent="0.3">
      <c r="A424" s="13">
        <v>41874</v>
      </c>
      <c r="B424" s="19">
        <f>B423</f>
        <v>60.436</v>
      </c>
      <c r="C424" s="19">
        <f>C423</f>
        <v>100.23909999999999</v>
      </c>
      <c r="D424" s="19">
        <f>D423</f>
        <v>80.353499999999997</v>
      </c>
      <c r="E424" s="19">
        <f>E423</f>
        <v>0.58289999999999997</v>
      </c>
      <c r="F424" s="24">
        <v>1</v>
      </c>
    </row>
    <row r="425" spans="1:6" x14ac:dyDescent="0.3">
      <c r="A425" s="30">
        <v>41876</v>
      </c>
      <c r="B425" s="19">
        <v>60.427</v>
      </c>
      <c r="C425" s="19">
        <v>100.1155</v>
      </c>
      <c r="D425" s="19">
        <v>79.743600000000001</v>
      </c>
      <c r="E425" s="19">
        <v>0.58009999999999995</v>
      </c>
      <c r="F425" s="24">
        <v>1</v>
      </c>
    </row>
    <row r="426" spans="1:6" x14ac:dyDescent="0.3">
      <c r="A426" s="30">
        <v>41877</v>
      </c>
      <c r="B426" s="19">
        <v>60.496000000000002</v>
      </c>
      <c r="C426" s="19">
        <v>100.3266</v>
      </c>
      <c r="D426" s="19">
        <v>79.91</v>
      </c>
      <c r="E426" s="19">
        <v>0.58240000000000003</v>
      </c>
      <c r="F426" s="24">
        <v>1</v>
      </c>
    </row>
    <row r="427" spans="1:6" x14ac:dyDescent="0.3">
      <c r="A427" s="30">
        <v>41878</v>
      </c>
      <c r="B427" s="19">
        <v>60.467799999999997</v>
      </c>
      <c r="C427" s="19">
        <v>100.1468</v>
      </c>
      <c r="D427" s="19">
        <v>79.654499999999999</v>
      </c>
      <c r="E427" s="19">
        <v>0.58169999999999999</v>
      </c>
      <c r="F427" s="24">
        <v>1</v>
      </c>
    </row>
    <row r="428" spans="1:6" x14ac:dyDescent="0.3">
      <c r="A428" s="30">
        <v>41879</v>
      </c>
      <c r="B428" s="19">
        <v>60.474499999999999</v>
      </c>
      <c r="C428" s="19">
        <v>100.3514</v>
      </c>
      <c r="D428" s="19">
        <v>79.861999999999995</v>
      </c>
      <c r="E428" s="19">
        <v>0.5827</v>
      </c>
      <c r="F428" s="24">
        <v>1</v>
      </c>
    </row>
    <row r="429" spans="1:6" x14ac:dyDescent="0.3">
      <c r="A429" s="13">
        <v>41881</v>
      </c>
      <c r="B429" s="19">
        <f t="shared" ref="B429:E430" si="19">B428</f>
        <v>60.474499999999999</v>
      </c>
      <c r="C429" s="19">
        <f t="shared" si="19"/>
        <v>100.3514</v>
      </c>
      <c r="D429" s="19">
        <f t="shared" si="19"/>
        <v>79.861999999999995</v>
      </c>
      <c r="E429" s="19">
        <f t="shared" si="19"/>
        <v>0.5827</v>
      </c>
      <c r="F429" s="24">
        <v>1</v>
      </c>
    </row>
    <row r="430" spans="1:6" x14ac:dyDescent="0.3">
      <c r="A430" s="13">
        <v>41882</v>
      </c>
      <c r="B430" s="19">
        <f t="shared" si="19"/>
        <v>60.474499999999999</v>
      </c>
      <c r="C430" s="19">
        <f t="shared" si="19"/>
        <v>100.3514</v>
      </c>
      <c r="D430" s="19">
        <f t="shared" si="19"/>
        <v>79.861999999999995</v>
      </c>
      <c r="E430" s="19">
        <f t="shared" si="19"/>
        <v>0.5827</v>
      </c>
      <c r="F430" s="24">
        <v>1</v>
      </c>
    </row>
    <row r="431" spans="1:6" x14ac:dyDescent="0.3">
      <c r="A431" s="30">
        <v>41883</v>
      </c>
      <c r="B431" s="19">
        <v>62.180999999999997</v>
      </c>
      <c r="C431" s="19">
        <v>102.3126</v>
      </c>
      <c r="D431" s="19">
        <v>84.495999999999995</v>
      </c>
      <c r="E431" s="19">
        <v>0.59289999999999998</v>
      </c>
      <c r="F431" s="24">
        <v>1</v>
      </c>
    </row>
    <row r="432" spans="1:6" x14ac:dyDescent="0.3">
      <c r="A432" s="13">
        <v>41884</v>
      </c>
      <c r="B432" s="19">
        <f t="shared" ref="B432:E433" si="20">B431</f>
        <v>62.180999999999997</v>
      </c>
      <c r="C432" s="19">
        <f t="shared" si="20"/>
        <v>102.3126</v>
      </c>
      <c r="D432" s="19">
        <f t="shared" si="20"/>
        <v>84.495999999999995</v>
      </c>
      <c r="E432" s="19">
        <f t="shared" si="20"/>
        <v>0.59289999999999998</v>
      </c>
      <c r="F432" s="24">
        <v>1</v>
      </c>
    </row>
    <row r="433" spans="1:6" x14ac:dyDescent="0.3">
      <c r="A433" s="13">
        <v>41885</v>
      </c>
      <c r="B433" s="19">
        <f t="shared" si="20"/>
        <v>62.180999999999997</v>
      </c>
      <c r="C433" s="19">
        <f t="shared" si="20"/>
        <v>102.3126</v>
      </c>
      <c r="D433" s="19">
        <f t="shared" si="20"/>
        <v>84.495999999999995</v>
      </c>
      <c r="E433" s="19">
        <f t="shared" si="20"/>
        <v>0.59289999999999998</v>
      </c>
      <c r="F433" s="24">
        <v>1</v>
      </c>
    </row>
    <row r="434" spans="1:6" x14ac:dyDescent="0.3">
      <c r="A434" s="30">
        <v>41886</v>
      </c>
      <c r="B434" s="19">
        <v>60.073999999999998</v>
      </c>
      <c r="C434" s="19">
        <v>100.5639</v>
      </c>
      <c r="D434" s="19">
        <v>82.789599999999993</v>
      </c>
      <c r="E434" s="19">
        <v>0.58879999999999999</v>
      </c>
      <c r="F434" s="24">
        <v>1</v>
      </c>
    </row>
    <row r="435" spans="1:6" x14ac:dyDescent="0.3">
      <c r="A435" s="30">
        <v>41887</v>
      </c>
      <c r="B435" s="19">
        <v>60.054000000000002</v>
      </c>
      <c r="C435" s="19">
        <v>101.6534</v>
      </c>
      <c r="D435" s="19">
        <v>83.073800000000006</v>
      </c>
      <c r="E435" s="19">
        <v>0.59060000000000001</v>
      </c>
      <c r="F435" s="24">
        <v>1</v>
      </c>
    </row>
    <row r="436" spans="1:6" x14ac:dyDescent="0.3">
      <c r="A436" s="30">
        <v>41888</v>
      </c>
      <c r="B436" s="19">
        <v>59.060499999999998</v>
      </c>
      <c r="C436" s="19">
        <v>99.345699999999994</v>
      </c>
      <c r="D436" s="19">
        <v>80.616</v>
      </c>
      <c r="E436" s="19">
        <v>0.57650000000000001</v>
      </c>
      <c r="F436" s="24">
        <v>1</v>
      </c>
    </row>
    <row r="437" spans="1:6" x14ac:dyDescent="0.3">
      <c r="A437" s="30">
        <v>41889</v>
      </c>
      <c r="B437" s="19">
        <v>59.725999999999999</v>
      </c>
      <c r="C437" s="19">
        <v>102.3584</v>
      </c>
      <c r="D437" s="19">
        <v>81.38</v>
      </c>
      <c r="E437" s="19">
        <v>0.58789999999999998</v>
      </c>
      <c r="F437" s="24">
        <v>1</v>
      </c>
    </row>
    <row r="438" spans="1:6" x14ac:dyDescent="0.3">
      <c r="A438" s="13">
        <v>41890</v>
      </c>
      <c r="B438" s="19">
        <f>B437</f>
        <v>59.725999999999999</v>
      </c>
      <c r="C438" s="19">
        <f>C437</f>
        <v>102.3584</v>
      </c>
      <c r="D438" s="19">
        <f>D437</f>
        <v>81.38</v>
      </c>
      <c r="E438" s="19">
        <f>E437</f>
        <v>0.58789999999999998</v>
      </c>
      <c r="F438" s="24">
        <v>1</v>
      </c>
    </row>
    <row r="439" spans="1:6" x14ac:dyDescent="0.3">
      <c r="A439" s="30">
        <v>41891</v>
      </c>
      <c r="B439" s="19">
        <v>60.427700000000002</v>
      </c>
      <c r="C439" s="19">
        <v>97.246300000000005</v>
      </c>
      <c r="D439" s="19">
        <v>77.927599999999998</v>
      </c>
      <c r="E439" s="19">
        <v>0.56879999999999997</v>
      </c>
      <c r="F439" s="24">
        <v>1</v>
      </c>
    </row>
    <row r="440" spans="1:6" x14ac:dyDescent="0.3">
      <c r="A440" s="30">
        <v>41892</v>
      </c>
      <c r="B440" s="19">
        <v>61.036799999999999</v>
      </c>
      <c r="C440" s="19">
        <v>98.635499999999993</v>
      </c>
      <c r="D440" s="19">
        <v>77.742599999999996</v>
      </c>
      <c r="E440" s="19">
        <v>0.56569999999999998</v>
      </c>
      <c r="F440" s="24">
        <v>1</v>
      </c>
    </row>
    <row r="441" spans="1:6" x14ac:dyDescent="0.3">
      <c r="A441" s="30">
        <v>41894</v>
      </c>
      <c r="B441" s="19">
        <v>61.875</v>
      </c>
      <c r="C441" s="19">
        <v>96.9024</v>
      </c>
      <c r="D441" s="19">
        <v>76.291899999999998</v>
      </c>
      <c r="E441" s="19">
        <v>0.5161</v>
      </c>
      <c r="F441" s="24">
        <v>1</v>
      </c>
    </row>
    <row r="442" spans="1:6" x14ac:dyDescent="0.3">
      <c r="A442" s="30">
        <v>41897</v>
      </c>
      <c r="B442" s="19">
        <v>60.994500000000002</v>
      </c>
      <c r="C442" s="19">
        <v>99.097800000000007</v>
      </c>
      <c r="D442" s="19">
        <v>79.030600000000007</v>
      </c>
      <c r="E442" s="19">
        <v>0.56850000000000001</v>
      </c>
      <c r="F442" s="24">
        <v>1</v>
      </c>
    </row>
    <row r="443" spans="1:6" x14ac:dyDescent="0.3">
      <c r="A443" s="30">
        <v>41898</v>
      </c>
      <c r="B443" s="19">
        <v>61.101500000000001</v>
      </c>
      <c r="C443" s="19">
        <v>99.045500000000004</v>
      </c>
      <c r="D443" s="19">
        <v>79.034800000000004</v>
      </c>
      <c r="E443" s="19">
        <v>0.5696</v>
      </c>
      <c r="F443" s="24">
        <v>1</v>
      </c>
    </row>
    <row r="444" spans="1:6" x14ac:dyDescent="0.3">
      <c r="A444" s="30">
        <v>41899</v>
      </c>
      <c r="B444" s="19">
        <v>60.954000000000001</v>
      </c>
      <c r="C444" s="19">
        <v>99.3245</v>
      </c>
      <c r="D444" s="19">
        <v>78.965900000000005</v>
      </c>
      <c r="E444" s="19">
        <v>0.56869999999999998</v>
      </c>
      <c r="F444" s="24">
        <v>1</v>
      </c>
    </row>
    <row r="445" spans="1:6" x14ac:dyDescent="0.3">
      <c r="A445" s="30">
        <v>41900</v>
      </c>
      <c r="B445" s="19">
        <v>61.055799999999998</v>
      </c>
      <c r="C445" s="19">
        <v>99.551500000000004</v>
      </c>
      <c r="D445" s="19">
        <v>78.572699999999998</v>
      </c>
      <c r="E445" s="19">
        <v>0.56130000000000002</v>
      </c>
      <c r="F445" s="24">
        <v>1</v>
      </c>
    </row>
    <row r="446" spans="1:6" x14ac:dyDescent="0.3">
      <c r="A446" s="30">
        <v>41901</v>
      </c>
      <c r="B446" s="19">
        <v>60.805500000000002</v>
      </c>
      <c r="C446" s="19">
        <v>100.0615</v>
      </c>
      <c r="D446" s="19">
        <v>78.469499999999996</v>
      </c>
      <c r="E446" s="19">
        <v>0.55730000000000002</v>
      </c>
      <c r="F446" s="24">
        <v>1</v>
      </c>
    </row>
    <row r="447" spans="1:6" x14ac:dyDescent="0.3">
      <c r="A447" s="30">
        <v>41904</v>
      </c>
      <c r="B447" s="19">
        <v>60.787500000000001</v>
      </c>
      <c r="C447" s="19">
        <v>99.296400000000006</v>
      </c>
      <c r="D447" s="19">
        <v>78.160600000000002</v>
      </c>
      <c r="E447" s="19">
        <v>0.55830000000000002</v>
      </c>
      <c r="F447" s="24">
        <v>1</v>
      </c>
    </row>
    <row r="448" spans="1:6" x14ac:dyDescent="0.3">
      <c r="A448" s="30">
        <v>41905</v>
      </c>
      <c r="B448" s="19">
        <v>60.870800000000003</v>
      </c>
      <c r="C448" s="19">
        <v>99.633300000000006</v>
      </c>
      <c r="D448" s="19">
        <v>78.225099999999998</v>
      </c>
      <c r="E448" s="19">
        <v>0.55979999999999996</v>
      </c>
      <c r="F448" s="24">
        <v>1</v>
      </c>
    </row>
    <row r="449" spans="1:6" x14ac:dyDescent="0.3">
      <c r="A449" s="30">
        <v>41906</v>
      </c>
      <c r="B449" s="19">
        <v>61.029299999999999</v>
      </c>
      <c r="C449" s="19">
        <v>99.990399999999994</v>
      </c>
      <c r="D449" s="19">
        <v>78.373800000000003</v>
      </c>
      <c r="E449" s="19">
        <v>0.56169999999999998</v>
      </c>
      <c r="F449" s="24">
        <v>1</v>
      </c>
    </row>
    <row r="450" spans="1:6" x14ac:dyDescent="0.3">
      <c r="A450" s="30">
        <v>41907</v>
      </c>
      <c r="B450" s="19">
        <v>61.024500000000003</v>
      </c>
      <c r="C450" s="19">
        <v>99.427199999999999</v>
      </c>
      <c r="D450" s="19">
        <v>77.8429</v>
      </c>
      <c r="E450" s="19">
        <v>0.55869999999999997</v>
      </c>
      <c r="F450" s="24">
        <v>1</v>
      </c>
    </row>
    <row r="451" spans="1:6" x14ac:dyDescent="0.3">
      <c r="A451" s="30">
        <v>41908</v>
      </c>
      <c r="B451" s="19">
        <v>61.572000000000003</v>
      </c>
      <c r="C451" s="19">
        <v>100.4239</v>
      </c>
      <c r="D451" s="19">
        <v>78.448899999999995</v>
      </c>
      <c r="E451" s="19">
        <v>0.5645</v>
      </c>
      <c r="F451" s="24">
        <v>1</v>
      </c>
    </row>
    <row r="452" spans="1:6" x14ac:dyDescent="0.3">
      <c r="A452" s="30">
        <v>41911</v>
      </c>
      <c r="B452" s="19">
        <v>61.427300000000002</v>
      </c>
      <c r="C452" s="19">
        <v>99.727199999999996</v>
      </c>
      <c r="D452" s="19">
        <v>77.9328</v>
      </c>
      <c r="E452" s="19">
        <v>0.56069999999999998</v>
      </c>
      <c r="F452" s="24">
        <v>1</v>
      </c>
    </row>
    <row r="453" spans="1:6" x14ac:dyDescent="0.3">
      <c r="A453" s="30">
        <v>41912</v>
      </c>
      <c r="B453" s="19">
        <v>61.613500000000002</v>
      </c>
      <c r="C453" s="19">
        <v>100.276</v>
      </c>
      <c r="D453" s="19">
        <v>78.206000000000003</v>
      </c>
      <c r="E453" s="19">
        <v>0.56359999999999999</v>
      </c>
      <c r="F453" s="24">
        <v>1</v>
      </c>
    </row>
    <row r="454" spans="1:6" x14ac:dyDescent="0.3">
      <c r="A454" s="30">
        <v>41913</v>
      </c>
      <c r="B454" s="19">
        <v>61.936</v>
      </c>
      <c r="C454" s="19">
        <v>102.0643</v>
      </c>
      <c r="D454" s="19">
        <v>84.305000000000007</v>
      </c>
      <c r="E454" s="19">
        <v>0.59009999999999996</v>
      </c>
      <c r="F454" s="24">
        <v>1</v>
      </c>
    </row>
    <row r="455" spans="1:6" x14ac:dyDescent="0.3">
      <c r="A455" s="30">
        <v>41914</v>
      </c>
      <c r="B455" s="19">
        <v>62.192999999999998</v>
      </c>
      <c r="C455" s="19">
        <v>102.1396</v>
      </c>
      <c r="D455" s="19">
        <v>84.741799999999998</v>
      </c>
      <c r="E455" s="19">
        <v>0.60740000000000005</v>
      </c>
      <c r="F455" s="24">
        <v>1</v>
      </c>
    </row>
    <row r="456" spans="1:6" x14ac:dyDescent="0.3">
      <c r="A456" s="30">
        <v>41915</v>
      </c>
      <c r="B456" s="19">
        <v>61.1965</v>
      </c>
      <c r="C456" s="19">
        <v>102.3511</v>
      </c>
      <c r="D456" s="19">
        <v>84.944999999999993</v>
      </c>
      <c r="E456" s="19">
        <v>0.59340000000000004</v>
      </c>
      <c r="F456" s="24">
        <v>1</v>
      </c>
    </row>
    <row r="457" spans="1:6" x14ac:dyDescent="0.3">
      <c r="A457" s="30">
        <v>41916</v>
      </c>
      <c r="B457" s="19">
        <v>60.211500000000001</v>
      </c>
      <c r="C457" s="19">
        <v>101.04689999999999</v>
      </c>
      <c r="D457" s="19">
        <v>83.334000000000003</v>
      </c>
      <c r="E457" s="19">
        <v>0.59179999999999999</v>
      </c>
      <c r="F457" s="24">
        <v>1</v>
      </c>
    </row>
    <row r="458" spans="1:6" x14ac:dyDescent="0.3">
      <c r="A458" s="30">
        <v>41918</v>
      </c>
      <c r="B458" s="19">
        <v>59.264699999999998</v>
      </c>
      <c r="C458" s="19">
        <v>99.629900000000006</v>
      </c>
      <c r="D458" s="19">
        <v>80.593400000000003</v>
      </c>
      <c r="E458" s="19">
        <v>0.57950000000000002</v>
      </c>
      <c r="F458" s="24">
        <v>1</v>
      </c>
    </row>
    <row r="459" spans="1:6" x14ac:dyDescent="0.3">
      <c r="A459" s="30">
        <v>41919</v>
      </c>
      <c r="B459" s="19">
        <v>59.875</v>
      </c>
      <c r="C459" s="19">
        <v>102.5898</v>
      </c>
      <c r="D459" s="19">
        <v>81.692499999999995</v>
      </c>
      <c r="E459" s="19">
        <v>0.59</v>
      </c>
      <c r="F459" s="24">
        <v>1</v>
      </c>
    </row>
    <row r="460" spans="1:6" x14ac:dyDescent="0.3">
      <c r="A460" s="30">
        <v>41921</v>
      </c>
      <c r="B460" s="19">
        <v>60.825600000000001</v>
      </c>
      <c r="C460" s="19">
        <v>98.148200000000003</v>
      </c>
      <c r="D460" s="19">
        <v>78.659700000000001</v>
      </c>
      <c r="E460" s="19">
        <v>0.57119999999999993</v>
      </c>
      <c r="F460" s="24">
        <v>1</v>
      </c>
    </row>
    <row r="461" spans="1:6" x14ac:dyDescent="0.3">
      <c r="A461" s="30">
        <v>41922</v>
      </c>
      <c r="B461" s="19">
        <v>61.162399999999998</v>
      </c>
      <c r="C461" s="19">
        <v>98.624399999999994</v>
      </c>
      <c r="D461" s="19">
        <v>77.670100000000005</v>
      </c>
      <c r="E461" s="19">
        <v>0.56740000000000002</v>
      </c>
      <c r="F461" s="24">
        <v>1</v>
      </c>
    </row>
    <row r="462" spans="1:6" x14ac:dyDescent="0.3">
      <c r="A462" s="30">
        <v>41923</v>
      </c>
      <c r="B462" s="19">
        <v>61.451300000000003</v>
      </c>
      <c r="C462" s="19">
        <v>97.756699999999995</v>
      </c>
      <c r="D462" s="19">
        <v>76.678899999999999</v>
      </c>
      <c r="E462" s="19">
        <v>0.53859999999999997</v>
      </c>
      <c r="F462" s="24">
        <v>1</v>
      </c>
    </row>
    <row r="463" spans="1:6" x14ac:dyDescent="0.3">
      <c r="A463" s="30">
        <v>41924</v>
      </c>
      <c r="B463" s="19">
        <v>61.95</v>
      </c>
      <c r="C463" s="19">
        <v>97.156199999999998</v>
      </c>
      <c r="D463" s="19">
        <v>76.749899999999997</v>
      </c>
      <c r="E463" s="19">
        <v>0.51979999999999993</v>
      </c>
      <c r="F463" s="24">
        <v>1</v>
      </c>
    </row>
    <row r="464" spans="1:6" x14ac:dyDescent="0.3">
      <c r="A464" s="30">
        <v>41925</v>
      </c>
      <c r="B464" s="19">
        <v>61.2455</v>
      </c>
      <c r="C464" s="19">
        <v>98.684899999999999</v>
      </c>
      <c r="D464" s="19">
        <v>77.604200000000006</v>
      </c>
      <c r="E464" s="19">
        <v>0.57079999999999997</v>
      </c>
      <c r="F464" s="24">
        <v>1</v>
      </c>
    </row>
    <row r="465" spans="1:6" x14ac:dyDescent="0.3">
      <c r="A465" s="30">
        <v>41926</v>
      </c>
      <c r="B465" s="19">
        <v>61.107799999999997</v>
      </c>
      <c r="C465" s="19">
        <v>98.151300000000006</v>
      </c>
      <c r="D465" s="19">
        <v>77.680199999999999</v>
      </c>
      <c r="E465" s="19">
        <v>0.57040000000000002</v>
      </c>
      <c r="F465" s="24">
        <v>1</v>
      </c>
    </row>
    <row r="466" spans="1:6" x14ac:dyDescent="0.3">
      <c r="A466" s="13">
        <v>41927</v>
      </c>
      <c r="B466" s="19">
        <f>B465</f>
        <v>61.107799999999997</v>
      </c>
      <c r="C466" s="19">
        <f>C465</f>
        <v>98.151300000000006</v>
      </c>
      <c r="D466" s="19">
        <f>D465</f>
        <v>77.680199999999999</v>
      </c>
      <c r="E466" s="19">
        <f>E465</f>
        <v>0.57040000000000002</v>
      </c>
      <c r="F466" s="24">
        <v>1</v>
      </c>
    </row>
    <row r="467" spans="1:6" x14ac:dyDescent="0.3">
      <c r="A467" s="30">
        <v>41928</v>
      </c>
      <c r="B467" s="19">
        <v>61.479500000000002</v>
      </c>
      <c r="C467" s="19">
        <v>98.238100000000003</v>
      </c>
      <c r="D467" s="19">
        <v>78.662999999999997</v>
      </c>
      <c r="E467" s="19">
        <v>0.57830000000000004</v>
      </c>
      <c r="F467" s="24">
        <v>1</v>
      </c>
    </row>
    <row r="468" spans="1:6" x14ac:dyDescent="0.3">
      <c r="A468" s="30">
        <v>41929</v>
      </c>
      <c r="B468" s="19">
        <v>61.616500000000002</v>
      </c>
      <c r="C468" s="19">
        <v>99.116299999999995</v>
      </c>
      <c r="D468" s="19">
        <v>78.893799999999999</v>
      </c>
      <c r="E468" s="19">
        <v>0.58020000000000005</v>
      </c>
      <c r="F468" s="24">
        <v>1</v>
      </c>
    </row>
    <row r="469" spans="1:6" x14ac:dyDescent="0.3">
      <c r="A469" s="30">
        <v>41932</v>
      </c>
      <c r="B469" s="19">
        <v>61.287300000000002</v>
      </c>
      <c r="C469" s="19">
        <v>98.623500000000007</v>
      </c>
      <c r="D469" s="19">
        <v>78.153599999999997</v>
      </c>
      <c r="E469" s="19">
        <v>0.57140000000000002</v>
      </c>
      <c r="F469" s="24">
        <v>1</v>
      </c>
    </row>
    <row r="470" spans="1:6" x14ac:dyDescent="0.3">
      <c r="A470" s="30">
        <v>41933</v>
      </c>
      <c r="B470" s="19">
        <v>61.296700000000001</v>
      </c>
      <c r="C470" s="19">
        <v>99.159700000000001</v>
      </c>
      <c r="D470" s="19">
        <v>78.588499999999996</v>
      </c>
      <c r="E470" s="19">
        <v>0.57630000000000003</v>
      </c>
      <c r="F470" s="24">
        <v>1</v>
      </c>
    </row>
    <row r="471" spans="1:6" x14ac:dyDescent="0.3">
      <c r="A471" s="30">
        <v>41934</v>
      </c>
      <c r="B471" s="19">
        <v>61.235500000000002</v>
      </c>
      <c r="C471" s="19">
        <v>98.668800000000005</v>
      </c>
      <c r="D471" s="19">
        <v>77.965000000000003</v>
      </c>
      <c r="E471" s="19">
        <v>0.57269999999999999</v>
      </c>
      <c r="F471" s="24">
        <v>1</v>
      </c>
    </row>
    <row r="472" spans="1:6" x14ac:dyDescent="0.3">
      <c r="A472" s="30">
        <v>41939</v>
      </c>
      <c r="B472" s="19">
        <v>61.228999999999999</v>
      </c>
      <c r="C472" s="19">
        <v>98.529700000000005</v>
      </c>
      <c r="D472" s="19">
        <v>77.7547</v>
      </c>
      <c r="E472" s="19">
        <v>0.56710000000000005</v>
      </c>
      <c r="F472" s="24">
        <v>1</v>
      </c>
    </row>
    <row r="473" spans="1:6" x14ac:dyDescent="0.3">
      <c r="A473" s="30">
        <v>41940</v>
      </c>
      <c r="B473" s="19">
        <v>61.352400000000003</v>
      </c>
      <c r="C473" s="19">
        <v>98.930700000000002</v>
      </c>
      <c r="D473" s="19">
        <v>77.923699999999997</v>
      </c>
      <c r="E473" s="19">
        <v>0.56889999999999996</v>
      </c>
      <c r="F473" s="24">
        <v>1</v>
      </c>
    </row>
    <row r="474" spans="1:6" x14ac:dyDescent="0.3">
      <c r="A474" s="30">
        <v>41941</v>
      </c>
      <c r="B474" s="19">
        <v>61.317500000000003</v>
      </c>
      <c r="C474" s="19">
        <v>99.003200000000007</v>
      </c>
      <c r="D474" s="19">
        <v>78.143000000000001</v>
      </c>
      <c r="E474" s="19">
        <v>0.56759999999999999</v>
      </c>
      <c r="F474" s="24">
        <v>1</v>
      </c>
    </row>
    <row r="475" spans="1:6" x14ac:dyDescent="0.3">
      <c r="A475" s="30">
        <v>41942</v>
      </c>
      <c r="B475" s="19">
        <v>61.4636</v>
      </c>
      <c r="C475" s="19">
        <v>98.212699999999998</v>
      </c>
      <c r="D475" s="19">
        <v>77.450299999999999</v>
      </c>
      <c r="E475" s="19">
        <v>0.56340000000000001</v>
      </c>
      <c r="F475" s="24">
        <v>1</v>
      </c>
    </row>
    <row r="476" spans="1:6" x14ac:dyDescent="0.3">
      <c r="A476" s="30">
        <v>41943</v>
      </c>
      <c r="B476" s="19">
        <v>61.408000000000001</v>
      </c>
      <c r="C476" s="19">
        <v>98.062399999999997</v>
      </c>
      <c r="D476" s="19">
        <v>77.189899999999994</v>
      </c>
      <c r="E476" s="19">
        <v>0.55279999999999996</v>
      </c>
      <c r="F476" s="24">
        <v>1</v>
      </c>
    </row>
    <row r="477" spans="1:6" x14ac:dyDescent="0.3">
      <c r="A477" s="30">
        <v>41945</v>
      </c>
      <c r="B477" s="19">
        <v>62.439</v>
      </c>
      <c r="C477" s="19">
        <v>102.4811</v>
      </c>
      <c r="D477" s="19">
        <v>85.281300000000002</v>
      </c>
      <c r="E477" s="19">
        <v>0.61009999999999998</v>
      </c>
      <c r="F477" s="24">
        <v>1</v>
      </c>
    </row>
    <row r="478" spans="1:6" x14ac:dyDescent="0.3">
      <c r="A478" s="30">
        <v>41946</v>
      </c>
      <c r="B478" s="19">
        <v>60.6995</v>
      </c>
      <c r="C478" s="19">
        <v>100.9675</v>
      </c>
      <c r="D478" s="19">
        <v>84.159000000000006</v>
      </c>
      <c r="E478" s="19">
        <v>0.58779999999999999</v>
      </c>
      <c r="F478" s="24">
        <v>1</v>
      </c>
    </row>
    <row r="479" spans="1:6" x14ac:dyDescent="0.3">
      <c r="A479" s="30">
        <v>41947</v>
      </c>
      <c r="B479" s="19">
        <v>60.267000000000003</v>
      </c>
      <c r="C479" s="19">
        <v>101.0979</v>
      </c>
      <c r="D479" s="19">
        <v>83.738500000000002</v>
      </c>
      <c r="E479" s="19">
        <v>0.59200000000000008</v>
      </c>
      <c r="F479" s="24">
        <v>1</v>
      </c>
    </row>
    <row r="480" spans="1:6" x14ac:dyDescent="0.3">
      <c r="A480" s="30">
        <v>41949</v>
      </c>
      <c r="B480" s="19">
        <v>59.325000000000003</v>
      </c>
      <c r="C480" s="19">
        <v>99.416799999999995</v>
      </c>
      <c r="D480" s="19">
        <v>80.319999999999993</v>
      </c>
      <c r="E480" s="19">
        <v>0.57989999999999997</v>
      </c>
      <c r="F480" s="24">
        <v>1</v>
      </c>
    </row>
    <row r="481" spans="1:6" x14ac:dyDescent="0.3">
      <c r="A481" s="30">
        <v>41950</v>
      </c>
      <c r="B481" s="19">
        <v>60.185499999999998</v>
      </c>
      <c r="C481" s="19">
        <v>103.1459</v>
      </c>
      <c r="D481" s="19">
        <v>81.872</v>
      </c>
      <c r="E481" s="19">
        <v>0.59409999999999996</v>
      </c>
      <c r="F481" s="24">
        <v>1</v>
      </c>
    </row>
    <row r="482" spans="1:6" x14ac:dyDescent="0.3">
      <c r="A482" s="30">
        <v>41951</v>
      </c>
      <c r="B482" s="19">
        <v>61.116500000000002</v>
      </c>
      <c r="C482" s="19">
        <v>102.5352</v>
      </c>
      <c r="D482" s="19">
        <v>81.873999999999995</v>
      </c>
      <c r="E482" s="19">
        <v>0.59850000000000003</v>
      </c>
      <c r="F482" s="24">
        <v>1</v>
      </c>
    </row>
    <row r="483" spans="1:6" x14ac:dyDescent="0.3">
      <c r="A483" s="30">
        <v>41952</v>
      </c>
      <c r="B483" s="19">
        <v>60.915500000000002</v>
      </c>
      <c r="C483" s="19">
        <v>98.658699999999996</v>
      </c>
      <c r="D483" s="19">
        <v>78.635800000000003</v>
      </c>
      <c r="E483" s="19">
        <v>0.5696</v>
      </c>
      <c r="F483" s="24">
        <v>1</v>
      </c>
    </row>
    <row r="484" spans="1:6" x14ac:dyDescent="0.3">
      <c r="A484" s="13">
        <v>41953</v>
      </c>
      <c r="B484" s="19">
        <f>B483</f>
        <v>60.915500000000002</v>
      </c>
      <c r="C484" s="19">
        <f>C483</f>
        <v>98.658699999999996</v>
      </c>
      <c r="D484" s="19">
        <f>D483</f>
        <v>78.635800000000003</v>
      </c>
      <c r="E484" s="19">
        <f>E483</f>
        <v>0.5696</v>
      </c>
      <c r="F484" s="24">
        <v>1</v>
      </c>
    </row>
    <row r="485" spans="1:6" x14ac:dyDescent="0.3">
      <c r="A485" s="30">
        <v>41954</v>
      </c>
      <c r="B485" s="19">
        <v>61.55</v>
      </c>
      <c r="C485" s="19">
        <v>97.525999999999996</v>
      </c>
      <c r="D485" s="19">
        <v>76.481999999999999</v>
      </c>
      <c r="E485" s="19">
        <v>0.5343</v>
      </c>
      <c r="F485" s="24">
        <v>1</v>
      </c>
    </row>
    <row r="486" spans="1:6" x14ac:dyDescent="0.3">
      <c r="A486" s="30">
        <v>41955</v>
      </c>
      <c r="B486" s="19">
        <v>62.2059</v>
      </c>
      <c r="C486" s="19">
        <v>97.8001</v>
      </c>
      <c r="D486" s="19">
        <v>77.483699999999999</v>
      </c>
      <c r="E486" s="19">
        <v>0.52680000000000005</v>
      </c>
      <c r="F486" s="24">
        <v>1</v>
      </c>
    </row>
    <row r="487" spans="1:6" x14ac:dyDescent="0.3">
      <c r="A487" s="30">
        <v>41956</v>
      </c>
      <c r="B487" s="19">
        <v>61.555999999999997</v>
      </c>
      <c r="C487" s="19">
        <v>97.098399999999998</v>
      </c>
      <c r="D487" s="19">
        <v>76.6126</v>
      </c>
      <c r="E487" s="19">
        <v>0.53180000000000005</v>
      </c>
      <c r="F487" s="24">
        <v>1</v>
      </c>
    </row>
    <row r="488" spans="1:6" x14ac:dyDescent="0.3">
      <c r="A488" s="30">
        <v>41957</v>
      </c>
      <c r="B488" s="19">
        <v>61.647500000000001</v>
      </c>
      <c r="C488" s="19">
        <v>96.54</v>
      </c>
      <c r="D488" s="19">
        <v>76.695700000000002</v>
      </c>
      <c r="E488" s="19">
        <v>0.53039999999999998</v>
      </c>
      <c r="F488" s="24">
        <v>1</v>
      </c>
    </row>
    <row r="489" spans="1:6" x14ac:dyDescent="0.3">
      <c r="A489" s="30">
        <v>41960</v>
      </c>
      <c r="B489" s="19">
        <v>61.677999999999997</v>
      </c>
      <c r="C489" s="19">
        <v>96.939300000000003</v>
      </c>
      <c r="D489" s="19">
        <v>77.356499999999997</v>
      </c>
      <c r="E489" s="19">
        <v>0.53280000000000005</v>
      </c>
      <c r="F489" s="24">
        <v>1</v>
      </c>
    </row>
    <row r="490" spans="1:6" x14ac:dyDescent="0.3">
      <c r="A490" s="30">
        <v>41961</v>
      </c>
      <c r="B490" s="19">
        <v>61.808</v>
      </c>
      <c r="C490" s="19">
        <v>96.766599999999997</v>
      </c>
      <c r="D490" s="19">
        <v>77.093100000000007</v>
      </c>
      <c r="E490" s="19">
        <v>0.52969999999999995</v>
      </c>
      <c r="F490" s="24">
        <v>1</v>
      </c>
    </row>
    <row r="491" spans="1:6" x14ac:dyDescent="0.3">
      <c r="A491" s="30">
        <v>41962</v>
      </c>
      <c r="B491" s="19">
        <v>61.828000000000003</v>
      </c>
      <c r="C491" s="19">
        <v>96.556799999999996</v>
      </c>
      <c r="D491" s="19">
        <v>77.421000000000006</v>
      </c>
      <c r="E491" s="19">
        <v>0.52710000000000001</v>
      </c>
      <c r="F491" s="24">
        <v>1</v>
      </c>
    </row>
    <row r="492" spans="1:6" x14ac:dyDescent="0.3">
      <c r="A492" s="30">
        <v>41963</v>
      </c>
      <c r="B492" s="19">
        <v>62.104399999999998</v>
      </c>
      <c r="C492" s="19">
        <v>97.317599999999999</v>
      </c>
      <c r="D492" s="19">
        <v>77.91</v>
      </c>
      <c r="E492" s="19">
        <v>0.52340000000000009</v>
      </c>
      <c r="F492" s="24">
        <v>1</v>
      </c>
    </row>
    <row r="493" spans="1:6" x14ac:dyDescent="0.3">
      <c r="A493" s="30">
        <v>41964</v>
      </c>
      <c r="B493" s="19">
        <v>61.850499999999997</v>
      </c>
      <c r="C493" s="19">
        <v>97.012500000000003</v>
      </c>
      <c r="D493" s="19">
        <v>77.622399999999999</v>
      </c>
      <c r="E493" s="19">
        <v>0.52529999999999999</v>
      </c>
      <c r="F493" s="24">
        <v>1</v>
      </c>
    </row>
    <row r="494" spans="1:6" x14ac:dyDescent="0.3">
      <c r="A494" s="30">
        <v>41967</v>
      </c>
      <c r="B494" s="19">
        <v>61.779800000000002</v>
      </c>
      <c r="C494" s="19">
        <v>96.784199999999998</v>
      </c>
      <c r="D494" s="19">
        <v>76.5946</v>
      </c>
      <c r="E494" s="19">
        <v>0.52410000000000001</v>
      </c>
      <c r="F494" s="24">
        <v>1</v>
      </c>
    </row>
    <row r="495" spans="1:6" x14ac:dyDescent="0.3">
      <c r="A495" s="30">
        <v>41968</v>
      </c>
      <c r="B495" s="19">
        <v>61.919499999999999</v>
      </c>
      <c r="C495" s="19">
        <v>97.120699999999999</v>
      </c>
      <c r="D495" s="19">
        <v>76.928799999999995</v>
      </c>
      <c r="E495" s="19">
        <v>0.5252</v>
      </c>
      <c r="F495" s="24">
        <v>1</v>
      </c>
    </row>
    <row r="496" spans="1:6" x14ac:dyDescent="0.3">
      <c r="A496" s="30">
        <v>41969</v>
      </c>
      <c r="B496" s="19">
        <v>61.8658</v>
      </c>
      <c r="C496" s="19">
        <v>97.228300000000004</v>
      </c>
      <c r="D496" s="19">
        <v>77.214699999999993</v>
      </c>
      <c r="E496" s="19">
        <v>0.52560000000000007</v>
      </c>
      <c r="F496" s="24">
        <v>1</v>
      </c>
    </row>
    <row r="497" spans="1:6" x14ac:dyDescent="0.3">
      <c r="A497" s="30">
        <v>41970</v>
      </c>
      <c r="B497" s="19">
        <v>61.865000000000002</v>
      </c>
      <c r="C497" s="19">
        <v>97.691000000000003</v>
      </c>
      <c r="D497" s="19">
        <v>77.374600000000001</v>
      </c>
      <c r="E497" s="19">
        <v>0.52710000000000001</v>
      </c>
      <c r="F497" s="24">
        <v>1</v>
      </c>
    </row>
    <row r="498" spans="1:6" x14ac:dyDescent="0.3">
      <c r="A498" s="30">
        <v>41971</v>
      </c>
      <c r="B498" s="19">
        <v>61.973599999999998</v>
      </c>
      <c r="C498" s="19">
        <v>97.366699999999994</v>
      </c>
      <c r="D498" s="19">
        <v>77.163300000000007</v>
      </c>
      <c r="E498" s="19">
        <v>0.52450000000000008</v>
      </c>
      <c r="F498" s="24">
        <v>1</v>
      </c>
    </row>
    <row r="499" spans="1:6" x14ac:dyDescent="0.3">
      <c r="A499" s="13">
        <v>41973</v>
      </c>
      <c r="B499" s="19">
        <f>B498</f>
        <v>61.973599999999998</v>
      </c>
      <c r="C499" s="19">
        <f>C498</f>
        <v>97.366699999999994</v>
      </c>
      <c r="D499" s="19">
        <f>D498</f>
        <v>77.163300000000007</v>
      </c>
      <c r="E499" s="19">
        <f>E498</f>
        <v>0.52450000000000008</v>
      </c>
      <c r="F499" s="24">
        <v>1</v>
      </c>
    </row>
    <row r="500" spans="1:6" x14ac:dyDescent="0.3">
      <c r="A500" s="30">
        <v>41975</v>
      </c>
      <c r="B500" s="19">
        <v>62.125</v>
      </c>
      <c r="C500" s="19">
        <v>102.25149999999999</v>
      </c>
      <c r="D500" s="19">
        <v>84.721500000000006</v>
      </c>
      <c r="E500" s="19">
        <v>0.60599999999999998</v>
      </c>
      <c r="F500" s="24">
        <v>1</v>
      </c>
    </row>
    <row r="501" spans="1:6" x14ac:dyDescent="0.3">
      <c r="A501" s="30">
        <v>41976</v>
      </c>
      <c r="B501" s="19">
        <v>61.09</v>
      </c>
      <c r="C501" s="19">
        <v>101.59269999999999</v>
      </c>
      <c r="D501" s="19">
        <v>84.654499999999999</v>
      </c>
      <c r="E501" s="19">
        <v>0.59389999999999998</v>
      </c>
      <c r="F501" s="24">
        <v>1</v>
      </c>
    </row>
    <row r="502" spans="1:6" x14ac:dyDescent="0.3">
      <c r="A502" s="30">
        <v>41978</v>
      </c>
      <c r="B502" s="19">
        <v>59.728999999999999</v>
      </c>
      <c r="C502" s="19">
        <v>100.81659999999999</v>
      </c>
      <c r="D502" s="19">
        <v>82.223500000000001</v>
      </c>
      <c r="E502" s="19">
        <v>0.58599999999999997</v>
      </c>
      <c r="F502" s="24">
        <v>1</v>
      </c>
    </row>
    <row r="503" spans="1:6" x14ac:dyDescent="0.3">
      <c r="A503" s="30">
        <v>41979</v>
      </c>
      <c r="B503" s="19">
        <v>59.328299999999999</v>
      </c>
      <c r="C503" s="19">
        <v>99.683400000000006</v>
      </c>
      <c r="D503" s="19">
        <v>80.303600000000003</v>
      </c>
      <c r="E503" s="19">
        <v>0.58130000000000004</v>
      </c>
      <c r="F503" s="24">
        <v>1</v>
      </c>
    </row>
    <row r="504" spans="1:6" x14ac:dyDescent="0.3">
      <c r="A504" s="30">
        <v>41981</v>
      </c>
      <c r="B504" s="19">
        <v>61.184699999999999</v>
      </c>
      <c r="C504" s="19">
        <v>102.5578</v>
      </c>
      <c r="D504" s="19">
        <v>81.776200000000003</v>
      </c>
      <c r="E504" s="19">
        <v>0.59810000000000008</v>
      </c>
      <c r="F504" s="24">
        <v>1</v>
      </c>
    </row>
    <row r="505" spans="1:6" x14ac:dyDescent="0.3">
      <c r="A505" s="30">
        <v>41982</v>
      </c>
      <c r="B505" s="19">
        <v>60.84</v>
      </c>
      <c r="C505" s="19">
        <v>98.725099999999998</v>
      </c>
      <c r="D505" s="19">
        <v>78.641800000000003</v>
      </c>
      <c r="E505" s="19">
        <v>0.56740000000000002</v>
      </c>
      <c r="F505" s="24">
        <v>1</v>
      </c>
    </row>
    <row r="506" spans="1:6" x14ac:dyDescent="0.3">
      <c r="A506" s="30">
        <v>41984</v>
      </c>
      <c r="B506" s="19">
        <v>61.478499999999997</v>
      </c>
      <c r="C506" s="19">
        <v>97.923000000000002</v>
      </c>
      <c r="D506" s="19">
        <v>76.786600000000007</v>
      </c>
      <c r="E506" s="19">
        <v>0.53339999999999999</v>
      </c>
      <c r="F506" s="24">
        <v>1</v>
      </c>
    </row>
    <row r="507" spans="1:6" x14ac:dyDescent="0.3">
      <c r="A507" s="30">
        <v>41985</v>
      </c>
      <c r="B507" s="19">
        <v>62.4422</v>
      </c>
      <c r="C507" s="19">
        <v>98.152900000000002</v>
      </c>
      <c r="D507" s="19">
        <v>77.384600000000006</v>
      </c>
      <c r="E507" s="19">
        <v>0.52490000000000003</v>
      </c>
      <c r="F507" s="24">
        <v>1</v>
      </c>
    </row>
    <row r="508" spans="1:6" x14ac:dyDescent="0.3">
      <c r="A508" s="30">
        <v>41988</v>
      </c>
      <c r="B508" s="19">
        <v>62.652900000000002</v>
      </c>
      <c r="C508" s="19">
        <v>98.534199999999998</v>
      </c>
      <c r="D508" s="19">
        <v>78.0154</v>
      </c>
      <c r="E508" s="19">
        <v>0.52939999999999998</v>
      </c>
      <c r="F508" s="24">
        <v>1</v>
      </c>
    </row>
    <row r="509" spans="1:6" x14ac:dyDescent="0.3">
      <c r="A509" s="30">
        <v>41989</v>
      </c>
      <c r="B509" s="19">
        <v>63.413499999999999</v>
      </c>
      <c r="C509" s="19">
        <v>99.305499999999995</v>
      </c>
      <c r="D509" s="19">
        <v>79.000500000000002</v>
      </c>
      <c r="E509" s="19">
        <v>0.54090000000000005</v>
      </c>
      <c r="F509" s="24">
        <v>1</v>
      </c>
    </row>
    <row r="510" spans="1:6" x14ac:dyDescent="0.3">
      <c r="A510" s="30">
        <v>41990</v>
      </c>
      <c r="B510" s="19">
        <v>63.581299999999999</v>
      </c>
      <c r="C510" s="19">
        <v>99.9816</v>
      </c>
      <c r="D510" s="19">
        <v>79.394000000000005</v>
      </c>
      <c r="E510" s="19">
        <v>0.54339999999999999</v>
      </c>
      <c r="F510" s="24">
        <v>1</v>
      </c>
    </row>
    <row r="511" spans="1:6" x14ac:dyDescent="0.3">
      <c r="A511" s="30">
        <v>41991</v>
      </c>
      <c r="B511" s="19">
        <v>63.316099999999999</v>
      </c>
      <c r="C511" s="19">
        <v>98.678100000000001</v>
      </c>
      <c r="D511" s="19">
        <v>78.106700000000004</v>
      </c>
      <c r="E511" s="19">
        <v>0.53390000000000004</v>
      </c>
      <c r="F511" s="24">
        <v>1</v>
      </c>
    </row>
    <row r="512" spans="1:6" x14ac:dyDescent="0.3">
      <c r="A512" s="30">
        <v>41992</v>
      </c>
      <c r="B512" s="19">
        <v>63.067</v>
      </c>
      <c r="C512" s="19">
        <v>98.731399999999994</v>
      </c>
      <c r="D512" s="19">
        <v>77.4589</v>
      </c>
      <c r="E512" s="19">
        <v>0.52800000000000002</v>
      </c>
      <c r="F512" s="24">
        <v>1</v>
      </c>
    </row>
    <row r="513" spans="1:6" x14ac:dyDescent="0.3">
      <c r="A513" s="30">
        <v>41995</v>
      </c>
      <c r="B513" s="19">
        <v>63.175699999999999</v>
      </c>
      <c r="C513" s="19">
        <v>98.850999999999999</v>
      </c>
      <c r="D513" s="19">
        <v>77.415499999999994</v>
      </c>
      <c r="E513" s="19">
        <v>0.52880000000000005</v>
      </c>
      <c r="F513" s="24">
        <v>1</v>
      </c>
    </row>
    <row r="514" spans="1:6" x14ac:dyDescent="0.3">
      <c r="A514" s="30">
        <v>41996</v>
      </c>
      <c r="B514" s="19">
        <v>63.447499999999998</v>
      </c>
      <c r="C514" s="19">
        <v>98.882900000000006</v>
      </c>
      <c r="D514" s="19">
        <v>77.621700000000004</v>
      </c>
      <c r="E514" s="19">
        <v>0.5282</v>
      </c>
      <c r="F514" s="24">
        <v>1</v>
      </c>
    </row>
    <row r="515" spans="1:6" x14ac:dyDescent="0.3">
      <c r="A515" s="30">
        <v>41997</v>
      </c>
      <c r="B515" s="19">
        <v>63.461399999999998</v>
      </c>
      <c r="C515" s="19">
        <v>98.511099999999999</v>
      </c>
      <c r="D515" s="19">
        <v>77.308700000000002</v>
      </c>
      <c r="E515" s="19">
        <v>0.52729999999999999</v>
      </c>
      <c r="F515" s="24">
        <v>1</v>
      </c>
    </row>
    <row r="516" spans="1:6" x14ac:dyDescent="0.3">
      <c r="A516" s="30">
        <v>41999</v>
      </c>
      <c r="B516" s="19">
        <v>63.6355</v>
      </c>
      <c r="C516" s="19">
        <v>98.978700000000003</v>
      </c>
      <c r="D516" s="19">
        <v>77.743499999999997</v>
      </c>
      <c r="E516" s="19">
        <v>0.52929999999999999</v>
      </c>
      <c r="F516" s="24">
        <v>1</v>
      </c>
    </row>
    <row r="517" spans="1:6" x14ac:dyDescent="0.3">
      <c r="A517" s="30">
        <v>42002</v>
      </c>
      <c r="B517" s="19">
        <v>63.6539</v>
      </c>
      <c r="C517" s="19">
        <v>99.140900000000002</v>
      </c>
      <c r="D517" s="19">
        <v>77.600499999999997</v>
      </c>
      <c r="E517" s="19">
        <v>0.52900000000000003</v>
      </c>
      <c r="F517" s="24">
        <v>1</v>
      </c>
    </row>
    <row r="518" spans="1:6" x14ac:dyDescent="0.3">
      <c r="A518" s="30">
        <v>42003</v>
      </c>
      <c r="B518" s="19">
        <v>63.7498</v>
      </c>
      <c r="C518" s="19">
        <v>98.875900000000001</v>
      </c>
      <c r="D518" s="19">
        <v>77.322100000000006</v>
      </c>
      <c r="E518" s="19">
        <v>0.53</v>
      </c>
      <c r="F518" s="24">
        <v>1</v>
      </c>
    </row>
    <row r="519" spans="1:6" x14ac:dyDescent="0.3">
      <c r="A519" s="30">
        <v>42004</v>
      </c>
      <c r="B519" s="19">
        <v>63.331499999999998</v>
      </c>
      <c r="C519" s="19">
        <v>98.581800000000001</v>
      </c>
      <c r="D519" s="19">
        <v>77.004800000000003</v>
      </c>
      <c r="E519" s="19">
        <v>0.52929999999999999</v>
      </c>
      <c r="F519" s="24">
        <v>1</v>
      </c>
    </row>
    <row r="520" spans="1:6" x14ac:dyDescent="0.3">
      <c r="A520" s="30">
        <v>42005</v>
      </c>
      <c r="B520" s="19">
        <v>63.321300000000001</v>
      </c>
      <c r="C520" s="19">
        <v>98.635599999999997</v>
      </c>
      <c r="D520" s="19">
        <v>76.599800000000002</v>
      </c>
      <c r="E520" s="19">
        <v>0.52910000000000001</v>
      </c>
      <c r="F520" s="24">
        <v>1</v>
      </c>
    </row>
    <row r="521" spans="1:6" x14ac:dyDescent="0.3">
      <c r="A521" s="13">
        <v>42006</v>
      </c>
      <c r="B521" s="19">
        <f t="shared" ref="B521:E522" si="21">B520</f>
        <v>63.321300000000001</v>
      </c>
      <c r="C521" s="19">
        <f t="shared" si="21"/>
        <v>98.635599999999997</v>
      </c>
      <c r="D521" s="19">
        <f t="shared" si="21"/>
        <v>76.599800000000002</v>
      </c>
      <c r="E521" s="19">
        <f t="shared" si="21"/>
        <v>0.52910000000000001</v>
      </c>
      <c r="F521" s="24">
        <v>1</v>
      </c>
    </row>
    <row r="522" spans="1:6" x14ac:dyDescent="0.3">
      <c r="A522" s="13">
        <v>42007</v>
      </c>
      <c r="B522" s="19">
        <f t="shared" si="21"/>
        <v>63.321300000000001</v>
      </c>
      <c r="C522" s="19">
        <f t="shared" si="21"/>
        <v>98.635599999999997</v>
      </c>
      <c r="D522" s="19">
        <f t="shared" si="21"/>
        <v>76.599800000000002</v>
      </c>
      <c r="E522" s="19">
        <f t="shared" si="21"/>
        <v>0.52910000000000001</v>
      </c>
      <c r="F522" s="24">
        <v>1</v>
      </c>
    </row>
    <row r="523" spans="1:6" x14ac:dyDescent="0.3">
      <c r="A523" s="30">
        <v>42010</v>
      </c>
      <c r="B523" s="19">
        <v>63.6083</v>
      </c>
      <c r="C523" s="19">
        <v>97.269800000000004</v>
      </c>
      <c r="D523" s="19">
        <v>69.625600000000006</v>
      </c>
      <c r="E523" s="19">
        <v>0.51200000000000001</v>
      </c>
      <c r="F523" s="24">
        <v>1</v>
      </c>
    </row>
    <row r="524" spans="1:6" x14ac:dyDescent="0.3">
      <c r="A524" s="30">
        <v>42011</v>
      </c>
      <c r="B524" s="19">
        <v>63.622300000000003</v>
      </c>
      <c r="C524" s="19">
        <v>99.8934</v>
      </c>
      <c r="D524" s="19">
        <v>70.767099999999999</v>
      </c>
      <c r="E524" s="19">
        <v>0.51849999999999996</v>
      </c>
      <c r="F524" s="24">
        <v>1</v>
      </c>
    </row>
    <row r="525" spans="1:6" x14ac:dyDescent="0.3">
      <c r="A525" s="30">
        <v>42013</v>
      </c>
      <c r="B525" s="19">
        <v>66.260300000000001</v>
      </c>
      <c r="C525" s="19">
        <v>101.9945</v>
      </c>
      <c r="D525" s="19">
        <v>74.787999999999997</v>
      </c>
      <c r="E525" s="19">
        <v>0.55049999999999999</v>
      </c>
      <c r="F525" s="24">
        <v>1</v>
      </c>
    </row>
    <row r="526" spans="1:6" x14ac:dyDescent="0.3">
      <c r="A526" s="30">
        <v>42014</v>
      </c>
      <c r="B526" s="19">
        <v>65.554000000000002</v>
      </c>
      <c r="C526" s="19">
        <v>99.170100000000005</v>
      </c>
      <c r="D526" s="19">
        <v>73.079599999999999</v>
      </c>
      <c r="E526" s="19">
        <v>0.5454</v>
      </c>
      <c r="F526" s="24">
        <v>1</v>
      </c>
    </row>
    <row r="527" spans="1:6" x14ac:dyDescent="0.3">
      <c r="A527" s="13">
        <v>42015</v>
      </c>
      <c r="B527" s="19">
        <f>B526</f>
        <v>65.554000000000002</v>
      </c>
      <c r="C527" s="19">
        <f>C526</f>
        <v>99.170100000000005</v>
      </c>
      <c r="D527" s="19">
        <f>D526</f>
        <v>73.079599999999999</v>
      </c>
      <c r="E527" s="19">
        <f>E526</f>
        <v>0.5454</v>
      </c>
      <c r="F527" s="24">
        <v>1</v>
      </c>
    </row>
    <row r="528" spans="1:6" x14ac:dyDescent="0.3">
      <c r="A528" s="30">
        <v>42016</v>
      </c>
      <c r="B528" s="19">
        <v>66.518000000000001</v>
      </c>
      <c r="C528" s="19">
        <v>100.4355</v>
      </c>
      <c r="D528" s="19">
        <v>70.435900000000004</v>
      </c>
      <c r="E528" s="19">
        <v>0.5413</v>
      </c>
      <c r="F528" s="24">
        <v>1</v>
      </c>
    </row>
    <row r="529" spans="1:6" x14ac:dyDescent="0.3">
      <c r="A529" s="30">
        <v>42017</v>
      </c>
      <c r="B529" s="19">
        <v>62.1021</v>
      </c>
      <c r="C529" s="19">
        <v>94.097099999999998</v>
      </c>
      <c r="D529" s="19">
        <v>73.417100000000005</v>
      </c>
      <c r="E529" s="19">
        <v>0.52280000000000004</v>
      </c>
      <c r="F529" s="24">
        <v>1</v>
      </c>
    </row>
    <row r="530" spans="1:6" x14ac:dyDescent="0.3">
      <c r="A530" s="30">
        <v>42018</v>
      </c>
      <c r="B530" s="19">
        <v>62.152999999999999</v>
      </c>
      <c r="C530" s="19">
        <v>94.242599999999996</v>
      </c>
      <c r="D530" s="19">
        <v>73.296999999999997</v>
      </c>
      <c r="E530" s="19">
        <v>0.53079999999999994</v>
      </c>
      <c r="F530" s="24">
        <v>1</v>
      </c>
    </row>
    <row r="531" spans="1:6" x14ac:dyDescent="0.3">
      <c r="A531" s="30">
        <v>42019</v>
      </c>
      <c r="B531" s="19">
        <v>61.758800000000001</v>
      </c>
      <c r="C531" s="19">
        <v>94.0154</v>
      </c>
      <c r="D531" s="19">
        <v>72.634500000000003</v>
      </c>
      <c r="E531" s="19">
        <v>0.52400000000000002</v>
      </c>
      <c r="F531" s="24">
        <v>1</v>
      </c>
    </row>
    <row r="532" spans="1:6" x14ac:dyDescent="0.3">
      <c r="A532" s="30">
        <v>42020</v>
      </c>
      <c r="B532" s="19">
        <v>61.893300000000004</v>
      </c>
      <c r="C532" s="19">
        <v>93.923100000000005</v>
      </c>
      <c r="D532" s="19">
        <v>72.006699999999995</v>
      </c>
      <c r="E532" s="19">
        <v>0.53079999999999994</v>
      </c>
      <c r="F532" s="24">
        <v>1</v>
      </c>
    </row>
    <row r="533" spans="1:6" x14ac:dyDescent="0.3">
      <c r="A533" s="30">
        <v>42023</v>
      </c>
      <c r="B533" s="19">
        <v>61.698999999999998</v>
      </c>
      <c r="C533" s="19">
        <v>93.412300000000002</v>
      </c>
      <c r="D533" s="19">
        <v>71.330200000000005</v>
      </c>
      <c r="E533" s="19">
        <v>0.52680000000000005</v>
      </c>
      <c r="F533" s="24">
        <v>1</v>
      </c>
    </row>
    <row r="534" spans="1:6" x14ac:dyDescent="0.3">
      <c r="A534" s="30">
        <v>42024</v>
      </c>
      <c r="B534" s="19">
        <v>61.847499999999997</v>
      </c>
      <c r="C534" s="19">
        <v>93.266000000000005</v>
      </c>
      <c r="D534" s="19">
        <v>71.569900000000004</v>
      </c>
      <c r="E534" s="19">
        <v>0.52229999999999999</v>
      </c>
      <c r="F534" s="24">
        <v>1</v>
      </c>
    </row>
    <row r="535" spans="1:6" x14ac:dyDescent="0.3">
      <c r="A535" s="30">
        <v>42025</v>
      </c>
      <c r="B535" s="19">
        <v>61.613999999999997</v>
      </c>
      <c r="C535" s="19">
        <v>93.493099999999998</v>
      </c>
      <c r="D535" s="19">
        <v>71.379800000000003</v>
      </c>
      <c r="E535" s="19">
        <v>0.52390000000000003</v>
      </c>
      <c r="F535" s="24">
        <v>1</v>
      </c>
    </row>
    <row r="536" spans="1:6" x14ac:dyDescent="0.3">
      <c r="A536" s="30">
        <v>42026</v>
      </c>
      <c r="B536" s="19">
        <v>61.691000000000003</v>
      </c>
      <c r="C536" s="19">
        <v>93.326099999999997</v>
      </c>
      <c r="D536" s="19">
        <v>71.487499999999997</v>
      </c>
      <c r="E536" s="19">
        <v>0.52170000000000005</v>
      </c>
      <c r="F536" s="24">
        <v>1</v>
      </c>
    </row>
    <row r="537" spans="1:6" x14ac:dyDescent="0.3">
      <c r="A537" s="30">
        <v>42027</v>
      </c>
      <c r="B537" s="19">
        <v>61.498800000000003</v>
      </c>
      <c r="C537" s="19">
        <v>92.162099999999995</v>
      </c>
      <c r="D537" s="19">
        <v>69.616600000000005</v>
      </c>
      <c r="E537" s="19">
        <v>0.51950000000000007</v>
      </c>
      <c r="F537" s="24">
        <v>1</v>
      </c>
    </row>
    <row r="538" spans="1:6" x14ac:dyDescent="0.3">
      <c r="A538" s="13">
        <v>42028</v>
      </c>
      <c r="B538" s="19">
        <f>B537</f>
        <v>61.498800000000003</v>
      </c>
      <c r="C538" s="19">
        <f>C537</f>
        <v>92.162099999999995</v>
      </c>
      <c r="D538" s="19">
        <f>D537</f>
        <v>69.616600000000005</v>
      </c>
      <c r="E538" s="19">
        <f>E537</f>
        <v>0.51950000000000007</v>
      </c>
      <c r="F538" s="24">
        <v>1</v>
      </c>
    </row>
    <row r="539" spans="1:6" x14ac:dyDescent="0.3">
      <c r="A539" s="30">
        <v>42031</v>
      </c>
      <c r="B539" s="19">
        <v>61.463999999999999</v>
      </c>
      <c r="C539" s="19">
        <v>92.767600000000002</v>
      </c>
      <c r="D539" s="19">
        <v>69.030199999999994</v>
      </c>
      <c r="E539" s="19">
        <v>0.52</v>
      </c>
      <c r="F539" s="24">
        <v>1</v>
      </c>
    </row>
    <row r="540" spans="1:6" x14ac:dyDescent="0.3">
      <c r="A540" s="30">
        <v>42032</v>
      </c>
      <c r="B540" s="19">
        <v>61.410499999999999</v>
      </c>
      <c r="C540" s="19">
        <v>93.184299999999993</v>
      </c>
      <c r="D540" s="19">
        <v>69.823700000000002</v>
      </c>
      <c r="E540" s="19">
        <v>0.52060000000000006</v>
      </c>
      <c r="F540" s="24">
        <v>1</v>
      </c>
    </row>
    <row r="541" spans="1:6" x14ac:dyDescent="0.3">
      <c r="A541" s="30">
        <v>42033</v>
      </c>
      <c r="B541" s="19">
        <v>61.4998</v>
      </c>
      <c r="C541" s="19">
        <v>93.123000000000005</v>
      </c>
      <c r="D541" s="19">
        <v>69.328699999999998</v>
      </c>
      <c r="E541" s="19">
        <v>0.52249999999999996</v>
      </c>
      <c r="F541" s="24">
        <v>1</v>
      </c>
    </row>
    <row r="542" spans="1:6" x14ac:dyDescent="0.3">
      <c r="A542" s="30">
        <v>42034</v>
      </c>
      <c r="B542" s="19">
        <v>61.7575</v>
      </c>
      <c r="C542" s="19">
        <v>93.130300000000005</v>
      </c>
      <c r="D542" s="19">
        <v>70.026799999999994</v>
      </c>
      <c r="E542" s="19">
        <v>0.52400000000000002</v>
      </c>
      <c r="F542" s="24">
        <v>1</v>
      </c>
    </row>
    <row r="543" spans="1:6" x14ac:dyDescent="0.3">
      <c r="A543" s="13">
        <v>42035</v>
      </c>
      <c r="B543" s="19">
        <f>B542</f>
        <v>61.7575</v>
      </c>
      <c r="C543" s="19">
        <f>C542</f>
        <v>93.130300000000005</v>
      </c>
      <c r="D543" s="19">
        <f>D542</f>
        <v>70.026799999999994</v>
      </c>
      <c r="E543" s="19">
        <f>E542</f>
        <v>0.52400000000000002</v>
      </c>
      <c r="F543" s="24">
        <v>1</v>
      </c>
    </row>
    <row r="544" spans="1:6" x14ac:dyDescent="0.3">
      <c r="A544" s="30">
        <v>42036</v>
      </c>
      <c r="B544" s="19">
        <v>63.287799999999997</v>
      </c>
      <c r="C544" s="19">
        <v>98.387200000000007</v>
      </c>
      <c r="D544" s="19">
        <v>76.306100000000001</v>
      </c>
      <c r="E544" s="19">
        <v>0.52590000000000003</v>
      </c>
      <c r="F544" s="24">
        <v>1</v>
      </c>
    </row>
    <row r="545" spans="1:6" x14ac:dyDescent="0.3">
      <c r="A545" s="30">
        <v>42037</v>
      </c>
      <c r="B545" s="19">
        <v>61.884</v>
      </c>
      <c r="C545" s="19">
        <v>93.271600000000007</v>
      </c>
      <c r="D545" s="19">
        <v>69.941299999999998</v>
      </c>
      <c r="E545" s="19">
        <v>0.52610000000000001</v>
      </c>
      <c r="F545" s="24">
        <v>1</v>
      </c>
    </row>
    <row r="546" spans="1:6" x14ac:dyDescent="0.3">
      <c r="A546" s="30">
        <v>42038</v>
      </c>
      <c r="B546" s="19">
        <v>61.824800000000003</v>
      </c>
      <c r="C546" s="19">
        <v>95.265799999999999</v>
      </c>
      <c r="D546" s="19">
        <v>69.1387</v>
      </c>
      <c r="E546" s="19">
        <v>0.51619999999999999</v>
      </c>
      <c r="F546" s="24">
        <v>1</v>
      </c>
    </row>
    <row r="547" spans="1:6" x14ac:dyDescent="0.3">
      <c r="A547" s="13">
        <v>42040</v>
      </c>
      <c r="B547" s="19">
        <f>B546</f>
        <v>61.824800000000003</v>
      </c>
      <c r="C547" s="19">
        <f>C546</f>
        <v>95.265799999999999</v>
      </c>
      <c r="D547" s="19">
        <f>D546</f>
        <v>69.1387</v>
      </c>
      <c r="E547" s="19">
        <f>E546</f>
        <v>0.51619999999999999</v>
      </c>
      <c r="F547" s="24">
        <v>1</v>
      </c>
    </row>
    <row r="548" spans="1:6" x14ac:dyDescent="0.3">
      <c r="A548" s="30">
        <v>42041</v>
      </c>
      <c r="B548" s="19">
        <v>63.832999999999998</v>
      </c>
      <c r="C548" s="19">
        <v>97.102800000000002</v>
      </c>
      <c r="D548" s="19">
        <v>69.7376</v>
      </c>
      <c r="E548" s="19">
        <v>0.5121</v>
      </c>
      <c r="F548" s="24">
        <v>1</v>
      </c>
    </row>
    <row r="549" spans="1:6" x14ac:dyDescent="0.3">
      <c r="A549" s="30">
        <v>42042</v>
      </c>
      <c r="B549" s="19">
        <v>63.570500000000003</v>
      </c>
      <c r="C549" s="19">
        <v>99.201800000000006</v>
      </c>
      <c r="D549" s="19">
        <v>70.353499999999997</v>
      </c>
      <c r="E549" s="19">
        <v>0.51519999999999999</v>
      </c>
      <c r="F549" s="24">
        <v>1</v>
      </c>
    </row>
    <row r="550" spans="1:6" x14ac:dyDescent="0.3">
      <c r="A550" s="30">
        <v>42044</v>
      </c>
      <c r="B550" s="19">
        <v>66.163799999999995</v>
      </c>
      <c r="C550" s="19">
        <v>101.2174</v>
      </c>
      <c r="D550" s="19">
        <v>74.606300000000005</v>
      </c>
      <c r="E550" s="19">
        <v>0.55090000000000006</v>
      </c>
      <c r="F550" s="24">
        <v>1</v>
      </c>
    </row>
    <row r="551" spans="1:6" x14ac:dyDescent="0.3">
      <c r="A551" s="30">
        <v>42046</v>
      </c>
      <c r="B551" s="19">
        <v>65.479299999999995</v>
      </c>
      <c r="C551" s="19">
        <v>101.0608</v>
      </c>
      <c r="D551" s="19">
        <v>72.217100000000002</v>
      </c>
      <c r="E551" s="19">
        <v>0.54380000000000006</v>
      </c>
      <c r="F551" s="24">
        <v>1</v>
      </c>
    </row>
    <row r="552" spans="1:6" x14ac:dyDescent="0.3">
      <c r="A552" s="30">
        <v>42047</v>
      </c>
      <c r="B552" s="19">
        <v>66.615799999999993</v>
      </c>
      <c r="C552" s="19">
        <v>100.3434</v>
      </c>
      <c r="D552" s="19">
        <v>70.665999999999997</v>
      </c>
      <c r="E552" s="19">
        <v>0.54120000000000001</v>
      </c>
      <c r="F552" s="24">
        <v>1</v>
      </c>
    </row>
    <row r="553" spans="1:6" x14ac:dyDescent="0.3">
      <c r="A553" s="30">
        <v>42048</v>
      </c>
      <c r="B553" s="19">
        <v>62.136000000000003</v>
      </c>
      <c r="C553" s="19">
        <v>95.776399999999995</v>
      </c>
      <c r="D553" s="19">
        <v>71.052499999999995</v>
      </c>
      <c r="E553" s="19">
        <v>0.52340000000000009</v>
      </c>
      <c r="F553" s="24">
        <v>1</v>
      </c>
    </row>
    <row r="554" spans="1:6" x14ac:dyDescent="0.3">
      <c r="A554" s="30">
        <v>42051</v>
      </c>
      <c r="B554" s="19">
        <v>62.202300000000001</v>
      </c>
      <c r="C554" s="19">
        <v>95.996799999999993</v>
      </c>
      <c r="D554" s="19">
        <v>71.003900000000002</v>
      </c>
      <c r="E554" s="19">
        <v>0.52459999999999996</v>
      </c>
      <c r="F554" s="24">
        <v>1</v>
      </c>
    </row>
    <row r="555" spans="1:6" x14ac:dyDescent="0.3">
      <c r="A555" s="13">
        <v>42052</v>
      </c>
      <c r="B555" s="19">
        <f>B554</f>
        <v>62.202300000000001</v>
      </c>
      <c r="C555" s="19">
        <f>C554</f>
        <v>95.996799999999993</v>
      </c>
      <c r="D555" s="19">
        <f>D554</f>
        <v>71.003900000000002</v>
      </c>
      <c r="E555" s="19">
        <f>E554</f>
        <v>0.52459999999999996</v>
      </c>
      <c r="F555" s="24">
        <v>1</v>
      </c>
    </row>
    <row r="556" spans="1:6" x14ac:dyDescent="0.3">
      <c r="A556" s="30">
        <v>42053</v>
      </c>
      <c r="B556" s="19">
        <v>62.244999999999997</v>
      </c>
      <c r="C556" s="19">
        <v>95.570999999999998</v>
      </c>
      <c r="D556" s="19">
        <v>71.009100000000004</v>
      </c>
      <c r="E556" s="19">
        <v>0.5232</v>
      </c>
      <c r="F556" s="24">
        <v>1</v>
      </c>
    </row>
    <row r="557" spans="1:6" x14ac:dyDescent="0.3">
      <c r="A557" s="13">
        <v>42054</v>
      </c>
      <c r="B557" s="19">
        <f>B556</f>
        <v>62.244999999999997</v>
      </c>
      <c r="C557" s="19">
        <f>C556</f>
        <v>95.570999999999998</v>
      </c>
      <c r="D557" s="19">
        <f>D556</f>
        <v>71.009100000000004</v>
      </c>
      <c r="E557" s="19">
        <f>E556</f>
        <v>0.5232</v>
      </c>
      <c r="F557" s="24">
        <v>1</v>
      </c>
    </row>
    <row r="558" spans="1:6" x14ac:dyDescent="0.3">
      <c r="A558" s="30">
        <v>42055</v>
      </c>
      <c r="B558" s="19">
        <v>62.255000000000003</v>
      </c>
      <c r="C558" s="19">
        <v>96.009699999999995</v>
      </c>
      <c r="D558" s="19">
        <v>70.721699999999998</v>
      </c>
      <c r="E558" s="19">
        <v>0.52349999999999997</v>
      </c>
      <c r="F558" s="24">
        <v>1</v>
      </c>
    </row>
    <row r="559" spans="1:6" x14ac:dyDescent="0.3">
      <c r="A559" s="13">
        <v>42056</v>
      </c>
      <c r="B559" s="19">
        <f>B558</f>
        <v>62.255000000000003</v>
      </c>
      <c r="C559" s="19">
        <f>C558</f>
        <v>96.009699999999995</v>
      </c>
      <c r="D559" s="19">
        <f>D558</f>
        <v>70.721699999999998</v>
      </c>
      <c r="E559" s="19">
        <f>E558</f>
        <v>0.52349999999999997</v>
      </c>
      <c r="F559" s="24">
        <v>1</v>
      </c>
    </row>
    <row r="560" spans="1:6" x14ac:dyDescent="0.3">
      <c r="A560" s="30">
        <v>42058</v>
      </c>
      <c r="B560" s="19">
        <v>62.183799999999998</v>
      </c>
      <c r="C560" s="19">
        <v>95.707099999999997</v>
      </c>
      <c r="D560" s="19">
        <v>70.758899999999997</v>
      </c>
      <c r="E560" s="19">
        <v>0.52280000000000004</v>
      </c>
      <c r="F560" s="24">
        <v>1</v>
      </c>
    </row>
    <row r="561" spans="1:6" x14ac:dyDescent="0.3">
      <c r="A561" s="30">
        <v>42059</v>
      </c>
      <c r="B561" s="19">
        <v>62.275799999999997</v>
      </c>
      <c r="C561" s="19">
        <v>96.209900000000005</v>
      </c>
      <c r="D561" s="19">
        <v>70.602099999999993</v>
      </c>
      <c r="E561" s="19">
        <v>0.52239999999999998</v>
      </c>
      <c r="F561" s="24">
        <v>1</v>
      </c>
    </row>
    <row r="562" spans="1:6" x14ac:dyDescent="0.3">
      <c r="A562" s="30">
        <v>42060</v>
      </c>
      <c r="B562" s="19">
        <v>62.046799999999998</v>
      </c>
      <c r="C562" s="19">
        <v>96.029799999999994</v>
      </c>
      <c r="D562" s="19">
        <v>70.429299999999998</v>
      </c>
      <c r="E562" s="19">
        <v>0.52280000000000004</v>
      </c>
      <c r="F562" s="24">
        <v>1</v>
      </c>
    </row>
    <row r="563" spans="1:6" x14ac:dyDescent="0.3">
      <c r="A563" s="30">
        <v>42061</v>
      </c>
      <c r="B563" s="19">
        <v>61.939500000000002</v>
      </c>
      <c r="C563" s="19">
        <v>96.241600000000005</v>
      </c>
      <c r="D563" s="19">
        <v>70.388000000000005</v>
      </c>
      <c r="E563" s="19">
        <v>0.52060000000000006</v>
      </c>
      <c r="F563" s="24">
        <v>1</v>
      </c>
    </row>
    <row r="564" spans="1:6" x14ac:dyDescent="0.3">
      <c r="A564" s="30">
        <v>42062</v>
      </c>
      <c r="B564" s="19">
        <v>61.790799999999997</v>
      </c>
      <c r="C564" s="19">
        <v>95.423500000000004</v>
      </c>
      <c r="D564" s="19">
        <v>69.286000000000001</v>
      </c>
      <c r="E564" s="19">
        <v>0.51849999999999996</v>
      </c>
      <c r="F564" s="24">
        <v>1</v>
      </c>
    </row>
    <row r="565" spans="1:6" x14ac:dyDescent="0.3">
      <c r="A565" s="13">
        <v>42063</v>
      </c>
      <c r="B565" s="19">
        <f>B564</f>
        <v>61.790799999999997</v>
      </c>
      <c r="C565" s="19">
        <f>C564</f>
        <v>95.423500000000004</v>
      </c>
      <c r="D565" s="19">
        <f>D564</f>
        <v>69.286000000000001</v>
      </c>
      <c r="E565" s="19">
        <f>E564</f>
        <v>0.51849999999999996</v>
      </c>
      <c r="F565" s="24">
        <v>1</v>
      </c>
    </row>
    <row r="566" spans="1:6" x14ac:dyDescent="0.3">
      <c r="A566" s="30">
        <v>42065</v>
      </c>
      <c r="B566" s="19">
        <v>61.738900000000001</v>
      </c>
      <c r="C566" s="19">
        <v>92.707099999999997</v>
      </c>
      <c r="D566" s="19">
        <v>69.937799999999996</v>
      </c>
      <c r="E566" s="19">
        <v>0.52759999999999996</v>
      </c>
      <c r="F566" s="24">
        <v>1</v>
      </c>
    </row>
    <row r="567" spans="1:6" x14ac:dyDescent="0.3">
      <c r="A567" s="30">
        <v>42066</v>
      </c>
      <c r="B567" s="19">
        <v>61.838700000000003</v>
      </c>
      <c r="C567" s="19">
        <v>95.138800000000003</v>
      </c>
      <c r="D567" s="19">
        <v>69.247</v>
      </c>
      <c r="E567" s="19">
        <v>0.51680000000000004</v>
      </c>
      <c r="F567" s="24">
        <v>1</v>
      </c>
    </row>
    <row r="568" spans="1:6" x14ac:dyDescent="0.3">
      <c r="A568" s="13">
        <v>42068</v>
      </c>
      <c r="B568" s="19">
        <f>B567</f>
        <v>61.838700000000003</v>
      </c>
      <c r="C568" s="19">
        <f>C567</f>
        <v>95.138800000000003</v>
      </c>
      <c r="D568" s="19">
        <f>D567</f>
        <v>69.247</v>
      </c>
      <c r="E568" s="19">
        <f>E567</f>
        <v>0.51680000000000004</v>
      </c>
      <c r="F568" s="24">
        <v>1</v>
      </c>
    </row>
    <row r="569" spans="1:6" x14ac:dyDescent="0.3">
      <c r="A569" s="30">
        <v>42069</v>
      </c>
      <c r="B569" s="19">
        <v>63.851500000000001</v>
      </c>
      <c r="C569" s="19">
        <v>98.120599999999996</v>
      </c>
      <c r="D569" s="19">
        <v>71.283799999999999</v>
      </c>
      <c r="E569" s="19">
        <v>0.51519999999999999</v>
      </c>
      <c r="F569" s="24">
        <v>1</v>
      </c>
    </row>
    <row r="570" spans="1:6" x14ac:dyDescent="0.3">
      <c r="A570" s="30">
        <v>42070</v>
      </c>
      <c r="B570" s="19">
        <v>63.396299999999997</v>
      </c>
      <c r="C570" s="19">
        <v>98.942599999999999</v>
      </c>
      <c r="D570" s="19">
        <v>70.331900000000005</v>
      </c>
      <c r="E570" s="19">
        <v>0.51490000000000002</v>
      </c>
      <c r="F570" s="24">
        <v>1</v>
      </c>
    </row>
    <row r="571" spans="1:6" x14ac:dyDescent="0.3">
      <c r="A571" s="30">
        <v>42071</v>
      </c>
      <c r="B571" s="19">
        <v>63.962299999999999</v>
      </c>
      <c r="C571" s="19">
        <v>99.934700000000007</v>
      </c>
      <c r="D571" s="19">
        <v>70.160200000000003</v>
      </c>
      <c r="E571" s="19">
        <v>0.51560000000000006</v>
      </c>
      <c r="F571" s="24">
        <v>1</v>
      </c>
    </row>
    <row r="572" spans="1:6" x14ac:dyDescent="0.3">
      <c r="A572" s="30">
        <v>42072</v>
      </c>
      <c r="B572" s="19">
        <v>66.227999999999994</v>
      </c>
      <c r="C572" s="19">
        <v>101.2229</v>
      </c>
      <c r="D572" s="19">
        <v>74.334299999999999</v>
      </c>
      <c r="E572" s="19">
        <v>0.54979999999999996</v>
      </c>
      <c r="F572" s="24">
        <v>1</v>
      </c>
    </row>
    <row r="573" spans="1:6" x14ac:dyDescent="0.3">
      <c r="A573" s="30">
        <v>42074</v>
      </c>
      <c r="B573" s="19">
        <v>65.450999999999993</v>
      </c>
      <c r="C573" s="19">
        <v>100.96469999999999</v>
      </c>
      <c r="D573" s="19">
        <v>72.100800000000007</v>
      </c>
      <c r="E573" s="19">
        <v>0.54239999999999999</v>
      </c>
      <c r="F573" s="24">
        <v>1</v>
      </c>
    </row>
    <row r="574" spans="1:6" x14ac:dyDescent="0.3">
      <c r="A574" s="30">
        <v>42075</v>
      </c>
      <c r="B574" s="19">
        <v>66.745000000000005</v>
      </c>
      <c r="C574" s="19">
        <v>99.610200000000006</v>
      </c>
      <c r="D574" s="19">
        <v>70.669600000000003</v>
      </c>
      <c r="E574" s="19">
        <v>0.54079999999999995</v>
      </c>
      <c r="F574" s="24">
        <v>1</v>
      </c>
    </row>
    <row r="575" spans="1:6" x14ac:dyDescent="0.3">
      <c r="A575" s="30">
        <v>42076</v>
      </c>
      <c r="B575" s="19">
        <v>62.673299999999998</v>
      </c>
      <c r="C575" s="19">
        <v>93.163899999999998</v>
      </c>
      <c r="D575" s="19">
        <v>66.421199999999999</v>
      </c>
      <c r="E575" s="19">
        <v>0.51600000000000001</v>
      </c>
      <c r="F575" s="24">
        <v>1</v>
      </c>
    </row>
    <row r="576" spans="1:6" x14ac:dyDescent="0.3">
      <c r="A576" s="13">
        <v>42077</v>
      </c>
      <c r="B576" s="19">
        <f>B575</f>
        <v>62.673299999999998</v>
      </c>
      <c r="C576" s="19">
        <f>C575</f>
        <v>93.163899999999998</v>
      </c>
      <c r="D576" s="19">
        <f>D575</f>
        <v>66.421199999999999</v>
      </c>
      <c r="E576" s="19">
        <f>E575</f>
        <v>0.51600000000000001</v>
      </c>
      <c r="F576" s="24">
        <v>1</v>
      </c>
    </row>
    <row r="577" spans="1:6" x14ac:dyDescent="0.3">
      <c r="A577" s="30">
        <v>42079</v>
      </c>
      <c r="B577" s="19">
        <v>62.8215</v>
      </c>
      <c r="C577" s="19">
        <v>92.825000000000003</v>
      </c>
      <c r="D577" s="19">
        <v>66.169899999999998</v>
      </c>
      <c r="E577" s="19">
        <v>0.51840000000000008</v>
      </c>
      <c r="F577" s="24">
        <v>1</v>
      </c>
    </row>
    <row r="578" spans="1:6" x14ac:dyDescent="0.3">
      <c r="A578" s="30">
        <v>42080</v>
      </c>
      <c r="B578" s="19">
        <v>62.692</v>
      </c>
      <c r="C578" s="19">
        <v>92.991</v>
      </c>
      <c r="D578" s="19">
        <v>66.372</v>
      </c>
      <c r="E578" s="19">
        <v>0.51690000000000003</v>
      </c>
      <c r="F578" s="24">
        <v>1</v>
      </c>
    </row>
    <row r="579" spans="1:6" x14ac:dyDescent="0.3">
      <c r="A579" s="30">
        <v>42081</v>
      </c>
      <c r="B579" s="19">
        <v>62.671999999999997</v>
      </c>
      <c r="C579" s="19">
        <v>92.46</v>
      </c>
      <c r="D579" s="19">
        <v>66.338300000000004</v>
      </c>
      <c r="E579" s="19">
        <v>0.51639999999999997</v>
      </c>
      <c r="F579" s="24">
        <v>1</v>
      </c>
    </row>
    <row r="580" spans="1:6" x14ac:dyDescent="0.3">
      <c r="A580" s="30">
        <v>42082</v>
      </c>
      <c r="B580" s="19">
        <v>62.4208</v>
      </c>
      <c r="C580" s="19">
        <v>92.994500000000002</v>
      </c>
      <c r="D580" s="19">
        <v>67.289599999999993</v>
      </c>
      <c r="E580" s="19">
        <v>0.51790000000000003</v>
      </c>
      <c r="F580" s="24">
        <v>1</v>
      </c>
    </row>
    <row r="581" spans="1:6" x14ac:dyDescent="0.3">
      <c r="A581" s="30">
        <v>42083</v>
      </c>
      <c r="B581" s="19">
        <v>62.4923</v>
      </c>
      <c r="C581" s="19">
        <v>92.263599999999997</v>
      </c>
      <c r="D581" s="19">
        <v>66.804299999999998</v>
      </c>
      <c r="E581" s="19">
        <v>0.51790000000000003</v>
      </c>
      <c r="F581" s="24">
        <v>1</v>
      </c>
    </row>
    <row r="582" spans="1:6" x14ac:dyDescent="0.3">
      <c r="A582" s="30">
        <v>42086</v>
      </c>
      <c r="B582" s="19">
        <v>62.2879</v>
      </c>
      <c r="C582" s="19">
        <v>93.020700000000005</v>
      </c>
      <c r="D582" s="19">
        <v>67.364400000000003</v>
      </c>
      <c r="E582" s="19">
        <v>0.51950000000000007</v>
      </c>
      <c r="F582" s="24">
        <v>1</v>
      </c>
    </row>
    <row r="583" spans="1:6" x14ac:dyDescent="0.3">
      <c r="A583" s="30">
        <v>42087</v>
      </c>
      <c r="B583" s="19">
        <v>62.198799999999999</v>
      </c>
      <c r="C583" s="19">
        <v>92.931200000000004</v>
      </c>
      <c r="D583" s="19">
        <v>68.033000000000001</v>
      </c>
      <c r="E583" s="19">
        <v>0.51990000000000003</v>
      </c>
      <c r="F583" s="24">
        <v>1</v>
      </c>
    </row>
    <row r="584" spans="1:6" x14ac:dyDescent="0.3">
      <c r="A584" s="30">
        <v>42088</v>
      </c>
      <c r="B584" s="19">
        <v>62.341900000000003</v>
      </c>
      <c r="C584" s="19">
        <v>92.646299999999997</v>
      </c>
      <c r="D584" s="19">
        <v>68.120999999999995</v>
      </c>
      <c r="E584" s="19">
        <v>0.52070000000000005</v>
      </c>
      <c r="F584" s="24">
        <v>1</v>
      </c>
    </row>
    <row r="585" spans="1:6" x14ac:dyDescent="0.3">
      <c r="A585" s="30">
        <v>42089</v>
      </c>
      <c r="B585" s="19">
        <v>62.672800000000002</v>
      </c>
      <c r="C585" s="19">
        <v>93.263400000000004</v>
      </c>
      <c r="D585" s="19">
        <v>68.8523</v>
      </c>
      <c r="E585" s="19">
        <v>0.52749999999999997</v>
      </c>
      <c r="F585" s="24">
        <v>1</v>
      </c>
    </row>
    <row r="586" spans="1:6" x14ac:dyDescent="0.3">
      <c r="A586" s="30">
        <v>42090</v>
      </c>
      <c r="B586" s="19">
        <v>62.606900000000003</v>
      </c>
      <c r="C586" s="19">
        <v>92.952500000000001</v>
      </c>
      <c r="D586" s="19">
        <v>68.147599999999997</v>
      </c>
      <c r="E586" s="19">
        <v>0.52529999999999999</v>
      </c>
      <c r="F586" s="24">
        <v>1</v>
      </c>
    </row>
    <row r="587" spans="1:6" x14ac:dyDescent="0.3">
      <c r="A587" s="30">
        <v>42093</v>
      </c>
      <c r="B587" s="19">
        <v>62.630499999999998</v>
      </c>
      <c r="C587" s="19">
        <v>92.943700000000007</v>
      </c>
      <c r="D587" s="19">
        <v>68.060599999999994</v>
      </c>
      <c r="E587" s="19">
        <v>0.5252</v>
      </c>
      <c r="F587" s="24">
        <v>1</v>
      </c>
    </row>
    <row r="588" spans="1:6" x14ac:dyDescent="0.3">
      <c r="A588" s="30">
        <v>42094</v>
      </c>
      <c r="B588" s="19">
        <v>62.590800000000002</v>
      </c>
      <c r="C588" s="19">
        <v>92.459100000000007</v>
      </c>
      <c r="D588" s="19">
        <v>67.510400000000004</v>
      </c>
      <c r="E588" s="19">
        <v>0.52110000000000001</v>
      </c>
      <c r="F588" s="24">
        <v>1</v>
      </c>
    </row>
    <row r="589" spans="1:6" x14ac:dyDescent="0.3">
      <c r="A589" s="30">
        <v>42096</v>
      </c>
      <c r="B589" s="19">
        <v>61.68</v>
      </c>
      <c r="C589" s="19">
        <v>93.531599999999997</v>
      </c>
      <c r="D589" s="19">
        <v>70.747</v>
      </c>
      <c r="E589" s="19">
        <v>0.5242</v>
      </c>
      <c r="F589" s="24">
        <v>1</v>
      </c>
    </row>
    <row r="590" spans="1:6" x14ac:dyDescent="0.3">
      <c r="A590" s="30">
        <v>42097</v>
      </c>
      <c r="B590" s="19">
        <v>61.854300000000002</v>
      </c>
      <c r="C590" s="19">
        <v>94.9649</v>
      </c>
      <c r="D590" s="19">
        <v>69.097399999999993</v>
      </c>
      <c r="E590" s="19">
        <v>0.51700000000000002</v>
      </c>
      <c r="F590" s="24">
        <v>1</v>
      </c>
    </row>
    <row r="591" spans="1:6" x14ac:dyDescent="0.3">
      <c r="A591" s="30">
        <v>42100</v>
      </c>
      <c r="B591" s="19">
        <v>64.177499999999995</v>
      </c>
      <c r="C591" s="19">
        <v>98.300700000000006</v>
      </c>
      <c r="D591" s="19">
        <v>72.251000000000005</v>
      </c>
      <c r="E591" s="19">
        <v>0.51600000000000001</v>
      </c>
      <c r="F591" s="24">
        <v>1</v>
      </c>
    </row>
    <row r="592" spans="1:6" x14ac:dyDescent="0.3">
      <c r="A592" s="30">
        <v>42102</v>
      </c>
      <c r="B592" s="19">
        <v>63.9315</v>
      </c>
      <c r="C592" s="19">
        <v>99.822599999999994</v>
      </c>
      <c r="D592" s="19">
        <v>70.049700000000001</v>
      </c>
      <c r="E592" s="19">
        <v>0.51590000000000003</v>
      </c>
      <c r="F592" s="24">
        <v>1</v>
      </c>
    </row>
    <row r="593" spans="1:6" x14ac:dyDescent="0.3">
      <c r="A593" s="30">
        <v>42103</v>
      </c>
      <c r="B593" s="19">
        <v>66.400300000000001</v>
      </c>
      <c r="C593" s="19">
        <v>101.19410000000001</v>
      </c>
      <c r="D593" s="19">
        <v>73.890299999999996</v>
      </c>
      <c r="E593" s="19">
        <v>0.55569999999999997</v>
      </c>
      <c r="F593" s="24">
        <v>1</v>
      </c>
    </row>
    <row r="594" spans="1:6" x14ac:dyDescent="0.3">
      <c r="A594" s="30">
        <v>42105</v>
      </c>
      <c r="B594" s="19">
        <v>65.567999999999998</v>
      </c>
      <c r="C594" s="19">
        <v>101.1255</v>
      </c>
      <c r="D594" s="19">
        <v>71.796999999999997</v>
      </c>
      <c r="E594" s="19">
        <v>0.54170000000000007</v>
      </c>
      <c r="F594" s="24">
        <v>1</v>
      </c>
    </row>
    <row r="595" spans="1:6" x14ac:dyDescent="0.3">
      <c r="A595" s="30">
        <v>42106</v>
      </c>
      <c r="B595" s="19">
        <v>66.836500000000001</v>
      </c>
      <c r="C595" s="19">
        <v>101.04340000000001</v>
      </c>
      <c r="D595" s="19">
        <v>73.045599999999993</v>
      </c>
      <c r="E595" s="19">
        <v>0.54510000000000003</v>
      </c>
      <c r="F595" s="24">
        <v>1</v>
      </c>
    </row>
    <row r="596" spans="1:6" x14ac:dyDescent="0.3">
      <c r="A596" s="30">
        <v>42107</v>
      </c>
      <c r="B596" s="19">
        <v>62.388500000000001</v>
      </c>
      <c r="C596" s="19">
        <v>91.055999999999997</v>
      </c>
      <c r="D596" s="19">
        <v>66.162999999999997</v>
      </c>
      <c r="E596" s="19">
        <v>0.51829999999999998</v>
      </c>
      <c r="F596" s="24">
        <v>1</v>
      </c>
    </row>
    <row r="597" spans="1:6" x14ac:dyDescent="0.3">
      <c r="A597" s="30">
        <v>42109</v>
      </c>
      <c r="B597" s="19">
        <v>62.4026</v>
      </c>
      <c r="C597" s="19">
        <v>92.149900000000002</v>
      </c>
      <c r="D597" s="19">
        <v>66.483699999999999</v>
      </c>
      <c r="E597" s="19">
        <v>0.52190000000000003</v>
      </c>
      <c r="F597" s="24">
        <v>1</v>
      </c>
    </row>
    <row r="598" spans="1:6" x14ac:dyDescent="0.3">
      <c r="A598" s="30">
        <v>42110</v>
      </c>
      <c r="B598" s="19">
        <v>62.368499999999997</v>
      </c>
      <c r="C598" s="19">
        <v>92.442599999999999</v>
      </c>
      <c r="D598" s="19">
        <v>66.559700000000007</v>
      </c>
      <c r="E598" s="19">
        <v>0.52270000000000005</v>
      </c>
      <c r="F598" s="24">
        <v>1</v>
      </c>
    </row>
    <row r="599" spans="1:6" x14ac:dyDescent="0.3">
      <c r="A599" s="30">
        <v>42111</v>
      </c>
      <c r="B599" s="19">
        <v>62.345999999999997</v>
      </c>
      <c r="C599" s="19">
        <v>93.094999999999999</v>
      </c>
      <c r="D599" s="19">
        <v>67.134200000000007</v>
      </c>
      <c r="E599" s="19">
        <v>0.52410000000000001</v>
      </c>
      <c r="F599" s="24">
        <v>1</v>
      </c>
    </row>
    <row r="600" spans="1:6" x14ac:dyDescent="0.3">
      <c r="A600" s="30">
        <v>42114</v>
      </c>
      <c r="B600" s="19">
        <v>62.563299999999998</v>
      </c>
      <c r="C600" s="19">
        <v>93.563400000000001</v>
      </c>
      <c r="D600" s="19">
        <v>67.493300000000005</v>
      </c>
      <c r="E600" s="19">
        <v>0.52739999999999998</v>
      </c>
      <c r="F600" s="24">
        <v>1</v>
      </c>
    </row>
    <row r="601" spans="1:6" x14ac:dyDescent="0.3">
      <c r="A601" s="30">
        <v>42115</v>
      </c>
      <c r="B601" s="19">
        <v>62.92</v>
      </c>
      <c r="C601" s="19">
        <v>93.574600000000004</v>
      </c>
      <c r="D601" s="19">
        <v>67.343299999999999</v>
      </c>
      <c r="E601" s="19">
        <v>0.52649999999999997</v>
      </c>
      <c r="F601" s="24">
        <v>1</v>
      </c>
    </row>
    <row r="602" spans="1:6" x14ac:dyDescent="0.3">
      <c r="A602" s="30">
        <v>42116</v>
      </c>
      <c r="B602" s="19">
        <v>62.818300000000001</v>
      </c>
      <c r="C602" s="19">
        <v>93.850499999999997</v>
      </c>
      <c r="D602" s="19">
        <v>67.586200000000005</v>
      </c>
      <c r="E602" s="19">
        <v>0.52549999999999997</v>
      </c>
      <c r="F602" s="24">
        <v>1</v>
      </c>
    </row>
    <row r="603" spans="1:6" x14ac:dyDescent="0.3">
      <c r="A603" s="30">
        <v>42117</v>
      </c>
      <c r="B603" s="19">
        <v>63.185000000000002</v>
      </c>
      <c r="C603" s="19">
        <v>94.935500000000005</v>
      </c>
      <c r="D603" s="19">
        <v>67.658500000000004</v>
      </c>
      <c r="E603" s="19">
        <v>0.52749999999999997</v>
      </c>
      <c r="F603" s="24">
        <v>1</v>
      </c>
    </row>
    <row r="604" spans="1:6" x14ac:dyDescent="0.3">
      <c r="A604" s="30">
        <v>42118</v>
      </c>
      <c r="B604" s="19">
        <v>63.400599999999997</v>
      </c>
      <c r="C604" s="19">
        <v>95.424199999999999</v>
      </c>
      <c r="D604" s="19">
        <v>68.485299999999995</v>
      </c>
      <c r="E604" s="19">
        <v>0.53039999999999998</v>
      </c>
      <c r="F604" s="24">
        <v>1</v>
      </c>
    </row>
    <row r="605" spans="1:6" x14ac:dyDescent="0.3">
      <c r="A605" s="30">
        <v>42121</v>
      </c>
      <c r="B605" s="19">
        <v>63.611499999999999</v>
      </c>
      <c r="C605" s="19">
        <v>96.555899999999994</v>
      </c>
      <c r="D605" s="19">
        <v>69.183899999999994</v>
      </c>
      <c r="E605" s="19">
        <v>0.53449999999999998</v>
      </c>
      <c r="F605" s="24">
        <v>1</v>
      </c>
    </row>
    <row r="606" spans="1:6" x14ac:dyDescent="0.3">
      <c r="A606" s="30">
        <v>42122</v>
      </c>
      <c r="B606" s="19">
        <v>63.330500000000001</v>
      </c>
      <c r="C606" s="19">
        <v>96.515699999999995</v>
      </c>
      <c r="D606" s="19">
        <v>68.928899999999999</v>
      </c>
      <c r="E606" s="19">
        <v>0.53200000000000003</v>
      </c>
      <c r="F606" s="24">
        <v>1</v>
      </c>
    </row>
    <row r="607" spans="1:6" x14ac:dyDescent="0.3">
      <c r="A607" s="30">
        <v>42123</v>
      </c>
      <c r="B607" s="19">
        <v>63.202500000000001</v>
      </c>
      <c r="C607" s="19">
        <v>97.009500000000003</v>
      </c>
      <c r="D607" s="19">
        <v>69.339500000000001</v>
      </c>
      <c r="E607" s="19">
        <v>0.53079999999999994</v>
      </c>
      <c r="F607" s="24">
        <v>1</v>
      </c>
    </row>
    <row r="608" spans="1:6" x14ac:dyDescent="0.3">
      <c r="A608" s="30">
        <v>42124</v>
      </c>
      <c r="B608" s="19">
        <v>63.578000000000003</v>
      </c>
      <c r="C608" s="19">
        <v>97.986400000000003</v>
      </c>
      <c r="D608" s="19">
        <v>70.5334</v>
      </c>
      <c r="E608" s="19">
        <v>0.5353</v>
      </c>
      <c r="F608" s="24">
        <v>1</v>
      </c>
    </row>
    <row r="609" spans="1:6" x14ac:dyDescent="0.3">
      <c r="A609" s="30">
        <v>42125</v>
      </c>
      <c r="B609" s="19">
        <v>63.388800000000003</v>
      </c>
      <c r="C609" s="19">
        <v>96.845399999999998</v>
      </c>
      <c r="D609" s="19">
        <v>75.667199999999994</v>
      </c>
      <c r="E609" s="19">
        <v>0.52610000000000001</v>
      </c>
      <c r="F609" s="24">
        <v>1</v>
      </c>
    </row>
    <row r="610" spans="1:6" x14ac:dyDescent="0.3">
      <c r="A610" s="30">
        <v>42126</v>
      </c>
      <c r="B610" s="19">
        <v>61.8748</v>
      </c>
      <c r="C610" s="19">
        <v>94.068299999999994</v>
      </c>
      <c r="D610" s="19">
        <v>70.190799999999996</v>
      </c>
      <c r="E610" s="19">
        <v>0.52800000000000002</v>
      </c>
      <c r="F610" s="24">
        <v>1</v>
      </c>
    </row>
    <row r="611" spans="1:6" x14ac:dyDescent="0.3">
      <c r="A611" s="30">
        <v>42127</v>
      </c>
      <c r="B611" s="19">
        <v>62.201500000000003</v>
      </c>
      <c r="C611" s="19">
        <v>94.714200000000005</v>
      </c>
      <c r="D611" s="19">
        <v>68.602000000000004</v>
      </c>
      <c r="E611" s="19">
        <v>0.51890000000000003</v>
      </c>
      <c r="F611" s="24">
        <v>1</v>
      </c>
    </row>
    <row r="612" spans="1:6" x14ac:dyDescent="0.3">
      <c r="A612" s="30">
        <v>42129</v>
      </c>
      <c r="B612" s="19">
        <v>63.519399999999997</v>
      </c>
      <c r="C612" s="19">
        <v>95.958799999999997</v>
      </c>
      <c r="D612" s="19">
        <v>70.538300000000007</v>
      </c>
      <c r="E612" s="19">
        <v>0.52859999999999996</v>
      </c>
      <c r="F612" s="24">
        <v>1</v>
      </c>
    </row>
    <row r="613" spans="1:6" x14ac:dyDescent="0.3">
      <c r="A613" s="30">
        <v>42130</v>
      </c>
      <c r="B613" s="19">
        <v>63.895499999999998</v>
      </c>
      <c r="C613" s="19">
        <v>97.977400000000003</v>
      </c>
      <c r="D613" s="19">
        <v>71.8185</v>
      </c>
      <c r="E613" s="19">
        <v>0.51329999999999998</v>
      </c>
      <c r="F613" s="24">
        <v>1</v>
      </c>
    </row>
    <row r="614" spans="1:6" x14ac:dyDescent="0.3">
      <c r="A614" s="13">
        <v>42131</v>
      </c>
      <c r="B614" s="19">
        <f>B613</f>
        <v>63.895499999999998</v>
      </c>
      <c r="C614" s="19">
        <f>C613</f>
        <v>97.977400000000003</v>
      </c>
      <c r="D614" s="19">
        <f>D613</f>
        <v>71.8185</v>
      </c>
      <c r="E614" s="19">
        <f>E613</f>
        <v>0.51329999999999998</v>
      </c>
      <c r="F614" s="24">
        <v>1</v>
      </c>
    </row>
    <row r="615" spans="1:6" x14ac:dyDescent="0.3">
      <c r="A615" s="30">
        <v>42132</v>
      </c>
      <c r="B615" s="19">
        <v>63.815899999999999</v>
      </c>
      <c r="C615" s="19">
        <v>99.150800000000004</v>
      </c>
      <c r="D615" s="19">
        <v>69.310400000000001</v>
      </c>
      <c r="E615" s="19">
        <v>0.51290000000000002</v>
      </c>
      <c r="F615" s="24">
        <v>1</v>
      </c>
    </row>
    <row r="616" spans="1:6" x14ac:dyDescent="0.3">
      <c r="A616" s="30">
        <v>42134</v>
      </c>
      <c r="B616" s="19">
        <v>65.290499999999994</v>
      </c>
      <c r="C616" s="19">
        <v>99.313400000000001</v>
      </c>
      <c r="D616" s="19">
        <v>73.393100000000004</v>
      </c>
      <c r="E616" s="19">
        <v>0.54390000000000005</v>
      </c>
      <c r="F616" s="24">
        <v>1</v>
      </c>
    </row>
    <row r="617" spans="1:6" x14ac:dyDescent="0.3">
      <c r="A617" s="30">
        <v>42135</v>
      </c>
      <c r="B617" s="19">
        <v>65.6755</v>
      </c>
      <c r="C617" s="19">
        <v>101.02209999999999</v>
      </c>
      <c r="D617" s="19">
        <v>71.349900000000005</v>
      </c>
      <c r="E617" s="19">
        <v>0.54049999999999998</v>
      </c>
      <c r="F617" s="24">
        <v>1</v>
      </c>
    </row>
    <row r="618" spans="1:6" x14ac:dyDescent="0.3">
      <c r="A618" s="13">
        <v>42136</v>
      </c>
      <c r="B618" s="19">
        <f>B617</f>
        <v>65.6755</v>
      </c>
      <c r="C618" s="19">
        <f>C617</f>
        <v>101.02209999999999</v>
      </c>
      <c r="D618" s="19">
        <f>D617</f>
        <v>71.349900000000005</v>
      </c>
      <c r="E618" s="19">
        <f>E617</f>
        <v>0.54049999999999998</v>
      </c>
      <c r="F618" s="24">
        <v>1</v>
      </c>
    </row>
    <row r="619" spans="1:6" x14ac:dyDescent="0.3">
      <c r="A619" s="30">
        <v>42137</v>
      </c>
      <c r="B619" s="19">
        <v>64.189499999999995</v>
      </c>
      <c r="C619" s="19">
        <v>100.57850000000001</v>
      </c>
      <c r="D619" s="19">
        <v>72.078400000000002</v>
      </c>
      <c r="E619" s="19">
        <v>0.53539999999999999</v>
      </c>
      <c r="F619" s="24">
        <v>1</v>
      </c>
    </row>
    <row r="620" spans="1:6" x14ac:dyDescent="0.3">
      <c r="A620" s="30">
        <v>42138</v>
      </c>
      <c r="B620" s="19">
        <v>63.838000000000001</v>
      </c>
      <c r="C620" s="19">
        <v>100.64700000000001</v>
      </c>
      <c r="D620" s="19">
        <v>72.877499999999998</v>
      </c>
      <c r="E620" s="19">
        <v>0.53679999999999994</v>
      </c>
      <c r="F620" s="24">
        <v>1</v>
      </c>
    </row>
    <row r="621" spans="1:6" x14ac:dyDescent="0.3">
      <c r="A621" s="30">
        <v>42139</v>
      </c>
      <c r="B621" s="19">
        <v>63.578800000000001</v>
      </c>
      <c r="C621" s="19">
        <v>100.29559999999999</v>
      </c>
      <c r="D621" s="19">
        <v>72.378100000000003</v>
      </c>
      <c r="E621" s="19">
        <v>0.53200000000000003</v>
      </c>
      <c r="F621" s="24">
        <v>1</v>
      </c>
    </row>
    <row r="622" spans="1:6" x14ac:dyDescent="0.3">
      <c r="A622" s="30">
        <v>42142</v>
      </c>
      <c r="B622" s="19">
        <v>63.554299999999998</v>
      </c>
      <c r="C622" s="19">
        <v>99.862899999999996</v>
      </c>
      <c r="D622" s="19">
        <v>72.674300000000002</v>
      </c>
      <c r="E622" s="19">
        <v>0.53120000000000001</v>
      </c>
      <c r="F622" s="24">
        <v>1</v>
      </c>
    </row>
    <row r="623" spans="1:6" x14ac:dyDescent="0.3">
      <c r="A623" s="30">
        <v>42143</v>
      </c>
      <c r="B623" s="19">
        <v>63.686799999999998</v>
      </c>
      <c r="C623" s="19">
        <v>99.727199999999996</v>
      </c>
      <c r="D623" s="19">
        <v>71.9024</v>
      </c>
      <c r="E623" s="19">
        <v>0.53090000000000004</v>
      </c>
      <c r="F623" s="24">
        <v>1</v>
      </c>
    </row>
    <row r="624" spans="1:6" x14ac:dyDescent="0.3">
      <c r="A624" s="30">
        <v>42144</v>
      </c>
      <c r="B624" s="19">
        <v>63.865499999999997</v>
      </c>
      <c r="C624" s="19">
        <v>98.889300000000006</v>
      </c>
      <c r="D624" s="19">
        <v>70.730999999999995</v>
      </c>
      <c r="E624" s="19">
        <v>0.52759999999999996</v>
      </c>
      <c r="F624" s="24">
        <v>1</v>
      </c>
    </row>
    <row r="625" spans="1:6" x14ac:dyDescent="0.3">
      <c r="A625" s="30">
        <v>42145</v>
      </c>
      <c r="B625" s="19">
        <v>63.7</v>
      </c>
      <c r="C625" s="19">
        <v>98.919700000000006</v>
      </c>
      <c r="D625" s="19">
        <v>70.668800000000005</v>
      </c>
      <c r="E625" s="19">
        <v>0.52590000000000003</v>
      </c>
      <c r="F625" s="24">
        <v>1</v>
      </c>
    </row>
    <row r="626" spans="1:6" x14ac:dyDescent="0.3">
      <c r="A626" s="30">
        <v>42146</v>
      </c>
      <c r="B626" s="19">
        <v>63.572800000000001</v>
      </c>
      <c r="C626" s="19">
        <v>99.669399999999996</v>
      </c>
      <c r="D626" s="19">
        <v>70.928200000000004</v>
      </c>
      <c r="E626" s="19">
        <v>0.52659999999999996</v>
      </c>
      <c r="F626" s="24">
        <v>1</v>
      </c>
    </row>
    <row r="627" spans="1:6" x14ac:dyDescent="0.3">
      <c r="A627" s="30">
        <v>42149</v>
      </c>
      <c r="B627" s="19">
        <v>63.622799999999998</v>
      </c>
      <c r="C627" s="19">
        <v>98.507199999999997</v>
      </c>
      <c r="D627" s="19">
        <v>69.934200000000004</v>
      </c>
      <c r="E627" s="19">
        <v>0.52340000000000009</v>
      </c>
      <c r="F627" s="24">
        <v>1</v>
      </c>
    </row>
    <row r="628" spans="1:6" x14ac:dyDescent="0.3">
      <c r="A628" s="30">
        <v>42150</v>
      </c>
      <c r="B628" s="19">
        <v>63.844999999999999</v>
      </c>
      <c r="C628" s="19">
        <v>98.378799999999998</v>
      </c>
      <c r="D628" s="19">
        <v>69.642099999999999</v>
      </c>
      <c r="E628" s="19">
        <v>0.52110000000000001</v>
      </c>
      <c r="F628" s="24">
        <v>1</v>
      </c>
    </row>
    <row r="629" spans="1:6" x14ac:dyDescent="0.3">
      <c r="A629" s="30">
        <v>42151</v>
      </c>
      <c r="B629" s="19">
        <v>63.947499999999998</v>
      </c>
      <c r="C629" s="19">
        <v>98.638999999999996</v>
      </c>
      <c r="D629" s="19">
        <v>69.856200000000001</v>
      </c>
      <c r="E629" s="19">
        <v>0.5202</v>
      </c>
      <c r="F629" s="24">
        <v>1</v>
      </c>
    </row>
    <row r="630" spans="1:6" x14ac:dyDescent="0.3">
      <c r="A630" s="30">
        <v>42152</v>
      </c>
      <c r="B630" s="19">
        <v>63.901000000000003</v>
      </c>
      <c r="C630" s="19">
        <v>98.164699999999996</v>
      </c>
      <c r="D630" s="19">
        <v>69.735200000000006</v>
      </c>
      <c r="E630" s="19">
        <v>0.51600000000000001</v>
      </c>
      <c r="F630" s="24">
        <v>1</v>
      </c>
    </row>
    <row r="631" spans="1:6" x14ac:dyDescent="0.3">
      <c r="A631" s="30">
        <v>42153</v>
      </c>
      <c r="B631" s="19">
        <v>63.761499999999998</v>
      </c>
      <c r="C631" s="19">
        <v>97.797399999999996</v>
      </c>
      <c r="D631" s="19">
        <v>69.908100000000005</v>
      </c>
      <c r="E631" s="19">
        <v>0.51479999999999992</v>
      </c>
      <c r="F631" s="24">
        <v>1</v>
      </c>
    </row>
    <row r="632" spans="1:6" x14ac:dyDescent="0.3">
      <c r="A632" s="13">
        <v>42154</v>
      </c>
      <c r="B632" s="19">
        <f t="shared" ref="B632:E633" si="22">B631</f>
        <v>63.761499999999998</v>
      </c>
      <c r="C632" s="19">
        <f t="shared" si="22"/>
        <v>97.797399999999996</v>
      </c>
      <c r="D632" s="19">
        <f t="shared" si="22"/>
        <v>69.908100000000005</v>
      </c>
      <c r="E632" s="19">
        <f t="shared" si="22"/>
        <v>0.51479999999999992</v>
      </c>
      <c r="F632" s="24">
        <v>1</v>
      </c>
    </row>
    <row r="633" spans="1:6" x14ac:dyDescent="0.3">
      <c r="A633" s="13">
        <v>42155</v>
      </c>
      <c r="B633" s="19">
        <f t="shared" si="22"/>
        <v>63.761499999999998</v>
      </c>
      <c r="C633" s="19">
        <f t="shared" si="22"/>
        <v>97.797399999999996</v>
      </c>
      <c r="D633" s="19">
        <f t="shared" si="22"/>
        <v>69.908100000000005</v>
      </c>
      <c r="E633" s="19">
        <f t="shared" si="22"/>
        <v>0.51479999999999992</v>
      </c>
      <c r="F633" s="24">
        <v>1</v>
      </c>
    </row>
    <row r="634" spans="1:6" x14ac:dyDescent="0.3">
      <c r="A634" s="30">
        <v>42156</v>
      </c>
      <c r="B634" s="19">
        <v>63.384999999999998</v>
      </c>
      <c r="C634" s="19">
        <v>96.719200000000001</v>
      </c>
      <c r="D634" s="19">
        <v>75.7958</v>
      </c>
      <c r="E634" s="19">
        <v>0.53249999999999997</v>
      </c>
      <c r="F634" s="24">
        <v>1</v>
      </c>
    </row>
    <row r="635" spans="1:6" x14ac:dyDescent="0.3">
      <c r="A635" s="30">
        <v>42157</v>
      </c>
      <c r="B635" s="19">
        <v>61.7363</v>
      </c>
      <c r="C635" s="19">
        <v>94.6541</v>
      </c>
      <c r="D635" s="19">
        <v>70.786799999999999</v>
      </c>
      <c r="E635" s="19">
        <v>0.52629999999999999</v>
      </c>
      <c r="F635" s="24">
        <v>1</v>
      </c>
    </row>
    <row r="636" spans="1:6" x14ac:dyDescent="0.3">
      <c r="A636" s="30">
        <v>42159</v>
      </c>
      <c r="B636" s="19">
        <v>62.158000000000001</v>
      </c>
      <c r="C636" s="19">
        <v>92.733500000000006</v>
      </c>
      <c r="D636" s="19">
        <v>68.230800000000002</v>
      </c>
      <c r="E636" s="19">
        <v>0.52229999999999999</v>
      </c>
      <c r="F636" s="24">
        <v>1</v>
      </c>
    </row>
    <row r="637" spans="1:6" x14ac:dyDescent="0.3">
      <c r="A637" s="30">
        <v>42160</v>
      </c>
      <c r="B637" s="19">
        <v>63.642499999999998</v>
      </c>
      <c r="C637" s="19">
        <v>96.806600000000003</v>
      </c>
      <c r="D637" s="19">
        <v>71.508700000000005</v>
      </c>
      <c r="E637" s="19">
        <v>0.53100000000000003</v>
      </c>
      <c r="F637" s="24">
        <v>1</v>
      </c>
    </row>
    <row r="638" spans="1:6" x14ac:dyDescent="0.3">
      <c r="A638" s="30">
        <v>42162</v>
      </c>
      <c r="B638" s="19">
        <v>63.578499999999998</v>
      </c>
      <c r="C638" s="19">
        <v>99.106200000000001</v>
      </c>
      <c r="D638" s="19">
        <v>70.292400000000001</v>
      </c>
      <c r="E638" s="19">
        <v>0.51890000000000003</v>
      </c>
      <c r="F638" s="24">
        <v>1</v>
      </c>
    </row>
    <row r="639" spans="1:6" x14ac:dyDescent="0.3">
      <c r="A639" s="30">
        <v>42163</v>
      </c>
      <c r="B639" s="19">
        <v>63.760300000000001</v>
      </c>
      <c r="C639" s="19">
        <v>99.6</v>
      </c>
      <c r="D639" s="19">
        <v>69.709100000000007</v>
      </c>
      <c r="E639" s="19">
        <v>0.5111</v>
      </c>
      <c r="F639" s="24">
        <v>1</v>
      </c>
    </row>
    <row r="640" spans="1:6" x14ac:dyDescent="0.3">
      <c r="A640" s="30">
        <v>42165</v>
      </c>
      <c r="B640" s="19">
        <v>65.390799999999999</v>
      </c>
      <c r="C640" s="19">
        <v>99.054000000000002</v>
      </c>
      <c r="D640" s="19">
        <v>73.191900000000004</v>
      </c>
      <c r="E640" s="19">
        <v>0.54409999999999992</v>
      </c>
      <c r="F640" s="24">
        <v>1</v>
      </c>
    </row>
    <row r="641" spans="1:6" x14ac:dyDescent="0.3">
      <c r="A641" s="30">
        <v>42166</v>
      </c>
      <c r="B641" s="19">
        <v>65.790999999999997</v>
      </c>
      <c r="C641" s="19">
        <v>99.949700000000007</v>
      </c>
      <c r="D641" s="19">
        <v>71.547700000000006</v>
      </c>
      <c r="E641" s="19">
        <v>0.54</v>
      </c>
      <c r="F641" s="24">
        <v>1</v>
      </c>
    </row>
    <row r="642" spans="1:6" x14ac:dyDescent="0.3">
      <c r="A642" s="13">
        <v>42167</v>
      </c>
      <c r="B642" s="19">
        <f>B641</f>
        <v>65.790999999999997</v>
      </c>
      <c r="C642" s="19">
        <f>C641</f>
        <v>99.949700000000007</v>
      </c>
      <c r="D642" s="19">
        <f>D641</f>
        <v>71.547700000000006</v>
      </c>
      <c r="E642" s="19">
        <f>E641</f>
        <v>0.54</v>
      </c>
      <c r="F642" s="24">
        <v>1</v>
      </c>
    </row>
    <row r="643" spans="1:6" x14ac:dyDescent="0.3">
      <c r="A643" s="30">
        <v>42170</v>
      </c>
      <c r="B643" s="19">
        <v>64.086799999999997</v>
      </c>
      <c r="C643" s="19">
        <v>99.571700000000007</v>
      </c>
      <c r="D643" s="19">
        <v>71.841300000000004</v>
      </c>
      <c r="E643" s="19">
        <v>0.51929999999999998</v>
      </c>
      <c r="F643" s="24">
        <v>1</v>
      </c>
    </row>
    <row r="644" spans="1:6" x14ac:dyDescent="0.3">
      <c r="A644" s="30">
        <v>42171</v>
      </c>
      <c r="B644" s="19">
        <v>64.150499999999994</v>
      </c>
      <c r="C644" s="19">
        <v>100.0363</v>
      </c>
      <c r="D644" s="19">
        <v>72.272000000000006</v>
      </c>
      <c r="E644" s="19">
        <v>0.51910000000000001</v>
      </c>
      <c r="F644" s="24">
        <v>1</v>
      </c>
    </row>
    <row r="645" spans="1:6" x14ac:dyDescent="0.3">
      <c r="A645" s="30">
        <v>42172</v>
      </c>
      <c r="B645" s="19">
        <v>64.113500000000002</v>
      </c>
      <c r="C645" s="19">
        <v>100.3184</v>
      </c>
      <c r="D645" s="19">
        <v>72.166200000000003</v>
      </c>
      <c r="E645" s="19">
        <v>0.51910000000000001</v>
      </c>
      <c r="F645" s="24">
        <v>1</v>
      </c>
    </row>
    <row r="646" spans="1:6" x14ac:dyDescent="0.3">
      <c r="A646" s="30">
        <v>42173</v>
      </c>
      <c r="B646" s="19">
        <v>63.849499999999999</v>
      </c>
      <c r="C646" s="19">
        <v>100.9971</v>
      </c>
      <c r="D646" s="19">
        <v>72.456400000000002</v>
      </c>
      <c r="E646" s="19">
        <v>0.51890000000000003</v>
      </c>
      <c r="F646" s="24">
        <v>1</v>
      </c>
    </row>
    <row r="647" spans="1:6" x14ac:dyDescent="0.3">
      <c r="A647" s="30">
        <v>42174</v>
      </c>
      <c r="B647" s="19">
        <v>63.819499999999998</v>
      </c>
      <c r="C647" s="19">
        <v>101.256</v>
      </c>
      <c r="D647" s="19">
        <v>72.358500000000006</v>
      </c>
      <c r="E647" s="19">
        <v>0.51829999999999998</v>
      </c>
      <c r="F647" s="24">
        <v>1</v>
      </c>
    </row>
    <row r="648" spans="1:6" x14ac:dyDescent="0.3">
      <c r="A648" s="30">
        <v>42177</v>
      </c>
      <c r="B648" s="19">
        <v>63.509799999999998</v>
      </c>
      <c r="C648" s="19">
        <v>100.9361</v>
      </c>
      <c r="D648" s="19">
        <v>72.318600000000004</v>
      </c>
      <c r="E648" s="19">
        <v>0.51729999999999998</v>
      </c>
      <c r="F648" s="24">
        <v>1</v>
      </c>
    </row>
    <row r="649" spans="1:6" x14ac:dyDescent="0.3">
      <c r="A649" s="30">
        <v>42178</v>
      </c>
      <c r="B649" s="19">
        <v>63.640599999999999</v>
      </c>
      <c r="C649" s="19">
        <v>100.4121</v>
      </c>
      <c r="D649" s="19">
        <v>71.627499999999998</v>
      </c>
      <c r="E649" s="19">
        <v>0.51460000000000006</v>
      </c>
      <c r="F649" s="24">
        <v>1</v>
      </c>
    </row>
    <row r="650" spans="1:6" x14ac:dyDescent="0.3">
      <c r="A650" s="30">
        <v>42179</v>
      </c>
      <c r="B650" s="19">
        <v>63.66</v>
      </c>
      <c r="C650" s="19">
        <v>100.5</v>
      </c>
      <c r="D650" s="19">
        <v>71.311899999999994</v>
      </c>
      <c r="E650" s="19">
        <v>0.51380000000000003</v>
      </c>
      <c r="F650" s="24">
        <v>1</v>
      </c>
    </row>
    <row r="651" spans="1:6" x14ac:dyDescent="0.3">
      <c r="A651" s="30">
        <v>42180</v>
      </c>
      <c r="B651" s="19">
        <v>63.612099999999998</v>
      </c>
      <c r="C651" s="19">
        <v>99.794700000000006</v>
      </c>
      <c r="D651" s="19">
        <v>71.169200000000004</v>
      </c>
      <c r="E651" s="19">
        <v>0.51400000000000001</v>
      </c>
      <c r="F651" s="24">
        <v>1</v>
      </c>
    </row>
    <row r="652" spans="1:6" x14ac:dyDescent="0.3">
      <c r="A652" s="30">
        <v>42181</v>
      </c>
      <c r="B652" s="19">
        <v>63.604199999999999</v>
      </c>
      <c r="C652" s="19">
        <v>100.0939</v>
      </c>
      <c r="D652" s="19">
        <v>71.2303</v>
      </c>
      <c r="E652" s="19">
        <v>0.51539999999999997</v>
      </c>
      <c r="F652" s="24">
        <v>1</v>
      </c>
    </row>
    <row r="653" spans="1:6" x14ac:dyDescent="0.3">
      <c r="A653" s="30">
        <v>42184</v>
      </c>
      <c r="B653" s="19">
        <v>63.917000000000002</v>
      </c>
      <c r="C653" s="19">
        <v>100.4008</v>
      </c>
      <c r="D653" s="19">
        <v>70.411000000000001</v>
      </c>
      <c r="E653" s="19">
        <v>0.52170000000000005</v>
      </c>
      <c r="F653" s="24">
        <v>1</v>
      </c>
    </row>
    <row r="654" spans="1:6" x14ac:dyDescent="0.3">
      <c r="A654" s="30">
        <v>42185</v>
      </c>
      <c r="B654" s="19">
        <v>63.754899999999999</v>
      </c>
      <c r="C654" s="19">
        <v>100.1207</v>
      </c>
      <c r="D654" s="19">
        <v>71.201499999999996</v>
      </c>
      <c r="E654" s="19">
        <v>0.52070000000000005</v>
      </c>
      <c r="F654" s="24">
        <v>1</v>
      </c>
    </row>
    <row r="655" spans="1:6" x14ac:dyDescent="0.3">
      <c r="A655" s="30">
        <v>42186</v>
      </c>
      <c r="B655" s="19">
        <v>63.4495</v>
      </c>
      <c r="C655" s="19">
        <v>95.986400000000003</v>
      </c>
      <c r="D655" s="19">
        <v>75.276499999999999</v>
      </c>
      <c r="E655" s="19">
        <v>0.53299999999999992</v>
      </c>
      <c r="F655" s="24">
        <v>1</v>
      </c>
    </row>
    <row r="656" spans="1:6" x14ac:dyDescent="0.3">
      <c r="A656" s="13">
        <v>42187</v>
      </c>
      <c r="B656" s="19">
        <f t="shared" ref="B656:E657" si="23">B655</f>
        <v>63.4495</v>
      </c>
      <c r="C656" s="19">
        <f t="shared" si="23"/>
        <v>95.986400000000003</v>
      </c>
      <c r="D656" s="19">
        <f t="shared" si="23"/>
        <v>75.276499999999999</v>
      </c>
      <c r="E656" s="19">
        <f t="shared" si="23"/>
        <v>0.53299999999999992</v>
      </c>
      <c r="F656" s="24">
        <v>1</v>
      </c>
    </row>
    <row r="657" spans="1:6" x14ac:dyDescent="0.3">
      <c r="A657" s="13">
        <v>42188</v>
      </c>
      <c r="B657" s="19">
        <f t="shared" si="23"/>
        <v>63.4495</v>
      </c>
      <c r="C657" s="19">
        <f t="shared" si="23"/>
        <v>95.986400000000003</v>
      </c>
      <c r="D657" s="19">
        <f t="shared" si="23"/>
        <v>75.276499999999999</v>
      </c>
      <c r="E657" s="19">
        <f t="shared" si="23"/>
        <v>0.53299999999999992</v>
      </c>
      <c r="F657" s="24">
        <v>1</v>
      </c>
    </row>
    <row r="658" spans="1:6" x14ac:dyDescent="0.3">
      <c r="A658" s="30">
        <v>42189</v>
      </c>
      <c r="B658" s="19">
        <v>62.332099999999997</v>
      </c>
      <c r="C658" s="19">
        <v>92.831199999999995</v>
      </c>
      <c r="D658" s="19">
        <v>68.079099999999997</v>
      </c>
      <c r="E658" s="19">
        <v>0.52139999999999997</v>
      </c>
      <c r="F658" s="24">
        <v>1</v>
      </c>
    </row>
    <row r="659" spans="1:6" x14ac:dyDescent="0.3">
      <c r="A659" s="30">
        <v>42190</v>
      </c>
      <c r="B659" s="19">
        <v>63.88</v>
      </c>
      <c r="C659" s="19">
        <v>97.206199999999995</v>
      </c>
      <c r="D659" s="19">
        <v>72.510199999999998</v>
      </c>
      <c r="E659" s="19">
        <v>0.53469999999999995</v>
      </c>
      <c r="F659" s="24">
        <v>1</v>
      </c>
    </row>
    <row r="660" spans="1:6" x14ac:dyDescent="0.3">
      <c r="A660" s="30">
        <v>42192</v>
      </c>
      <c r="B660" s="19">
        <v>63.374899999999997</v>
      </c>
      <c r="C660" s="19">
        <v>98.858500000000006</v>
      </c>
      <c r="D660" s="19">
        <v>69.965900000000005</v>
      </c>
      <c r="E660" s="19">
        <v>0.51670000000000005</v>
      </c>
      <c r="F660" s="24">
        <v>1</v>
      </c>
    </row>
    <row r="661" spans="1:6" x14ac:dyDescent="0.3">
      <c r="A661" s="30">
        <v>42193</v>
      </c>
      <c r="B661" s="19">
        <v>63.806100000000001</v>
      </c>
      <c r="C661" s="19">
        <v>98.924999999999997</v>
      </c>
      <c r="D661" s="19">
        <v>69.6571</v>
      </c>
      <c r="E661" s="19">
        <v>0.51129999999999998</v>
      </c>
      <c r="F661" s="24">
        <v>1</v>
      </c>
    </row>
    <row r="662" spans="1:6" x14ac:dyDescent="0.3">
      <c r="A662" s="30">
        <v>42194</v>
      </c>
      <c r="B662" s="19">
        <v>66.744500000000002</v>
      </c>
      <c r="C662" s="19">
        <v>101.36490000000001</v>
      </c>
      <c r="D662" s="19">
        <v>74.273300000000006</v>
      </c>
      <c r="E662" s="19">
        <v>0.55930000000000002</v>
      </c>
      <c r="F662" s="24">
        <v>1</v>
      </c>
    </row>
    <row r="663" spans="1:6" x14ac:dyDescent="0.3">
      <c r="A663" s="30">
        <v>42195</v>
      </c>
      <c r="B663" s="19">
        <v>65.257099999999994</v>
      </c>
      <c r="C663" s="19">
        <v>99.530100000000004</v>
      </c>
      <c r="D663" s="19">
        <v>73.466399999999993</v>
      </c>
      <c r="E663" s="19">
        <v>0.54339999999999999</v>
      </c>
      <c r="F663" s="24">
        <v>1</v>
      </c>
    </row>
    <row r="664" spans="1:6" x14ac:dyDescent="0.3">
      <c r="A664" s="30">
        <v>42197</v>
      </c>
      <c r="B664" s="19">
        <v>66.626300000000001</v>
      </c>
      <c r="C664" s="19">
        <v>100.6524</v>
      </c>
      <c r="D664" s="19">
        <v>72.402799999999999</v>
      </c>
      <c r="E664" s="19">
        <v>0.54049999999999998</v>
      </c>
      <c r="F664" s="24">
        <v>1</v>
      </c>
    </row>
    <row r="665" spans="1:6" x14ac:dyDescent="0.3">
      <c r="A665" s="30">
        <v>42198</v>
      </c>
      <c r="B665" s="19">
        <v>63.465499999999999</v>
      </c>
      <c r="C665" s="19">
        <v>98.473100000000002</v>
      </c>
      <c r="D665" s="19">
        <v>70.694199999999995</v>
      </c>
      <c r="E665" s="19">
        <v>0.51770000000000005</v>
      </c>
      <c r="F665" s="24">
        <v>1</v>
      </c>
    </row>
    <row r="666" spans="1:6" x14ac:dyDescent="0.3">
      <c r="A666" s="30">
        <v>42199</v>
      </c>
      <c r="B666" s="19">
        <v>63.497799999999998</v>
      </c>
      <c r="C666" s="19">
        <v>98.199299999999994</v>
      </c>
      <c r="D666" s="19">
        <v>69.726900000000001</v>
      </c>
      <c r="E666" s="19">
        <v>0.51479999999999992</v>
      </c>
      <c r="F666" s="24">
        <v>1</v>
      </c>
    </row>
    <row r="667" spans="1:6" x14ac:dyDescent="0.3">
      <c r="A667" s="30">
        <v>42200</v>
      </c>
      <c r="B667" s="19">
        <v>63.384700000000002</v>
      </c>
      <c r="C667" s="19">
        <v>99.133700000000005</v>
      </c>
      <c r="D667" s="19">
        <v>69.685100000000006</v>
      </c>
      <c r="E667" s="19">
        <v>0.51340000000000008</v>
      </c>
      <c r="F667" s="24">
        <v>1</v>
      </c>
    </row>
    <row r="668" spans="1:6" x14ac:dyDescent="0.3">
      <c r="A668" s="30">
        <v>42201</v>
      </c>
      <c r="B668" s="19">
        <v>63.4955</v>
      </c>
      <c r="C668" s="19">
        <v>99.173599999999993</v>
      </c>
      <c r="D668" s="19">
        <v>69.394199999999998</v>
      </c>
      <c r="E668" s="19">
        <v>0.51280000000000003</v>
      </c>
      <c r="F668" s="24">
        <v>1</v>
      </c>
    </row>
    <row r="669" spans="1:6" x14ac:dyDescent="0.3">
      <c r="A669" s="30">
        <v>42202</v>
      </c>
      <c r="B669" s="19">
        <v>63.492800000000003</v>
      </c>
      <c r="C669" s="19">
        <v>99.429699999999997</v>
      </c>
      <c r="D669" s="19">
        <v>69.143699999999995</v>
      </c>
      <c r="E669" s="19">
        <v>0.51200000000000001</v>
      </c>
      <c r="F669" s="24">
        <v>1</v>
      </c>
    </row>
    <row r="670" spans="1:6" x14ac:dyDescent="0.3">
      <c r="A670" s="30">
        <v>42205</v>
      </c>
      <c r="B670" s="19">
        <v>63.551000000000002</v>
      </c>
      <c r="C670" s="19">
        <v>99.101399999999998</v>
      </c>
      <c r="D670" s="19">
        <v>68.832099999999997</v>
      </c>
      <c r="E670" s="19">
        <v>0.51200000000000001</v>
      </c>
      <c r="F670" s="24">
        <v>1</v>
      </c>
    </row>
    <row r="671" spans="1:6" x14ac:dyDescent="0.3">
      <c r="A671" s="30">
        <v>42206</v>
      </c>
      <c r="B671" s="19">
        <v>63.650599999999997</v>
      </c>
      <c r="C671" s="19">
        <v>99.135800000000003</v>
      </c>
      <c r="D671" s="19">
        <v>68.908100000000005</v>
      </c>
      <c r="E671" s="19">
        <v>0.51170000000000004</v>
      </c>
      <c r="F671" s="24">
        <v>1</v>
      </c>
    </row>
    <row r="672" spans="1:6" x14ac:dyDescent="0.3">
      <c r="A672" s="30">
        <v>42207</v>
      </c>
      <c r="B672" s="19">
        <v>63.528300000000002</v>
      </c>
      <c r="C672" s="19">
        <v>99.193100000000001</v>
      </c>
      <c r="D672" s="19">
        <v>69.601600000000005</v>
      </c>
      <c r="E672" s="19">
        <v>0.51380000000000003</v>
      </c>
      <c r="F672" s="24">
        <v>1</v>
      </c>
    </row>
    <row r="673" spans="1:6" x14ac:dyDescent="0.3">
      <c r="A673" s="30">
        <v>42208</v>
      </c>
      <c r="B673" s="19">
        <v>63.713799999999999</v>
      </c>
      <c r="C673" s="19">
        <v>99.571899999999999</v>
      </c>
      <c r="D673" s="19">
        <v>69.626400000000004</v>
      </c>
      <c r="E673" s="19">
        <v>0.51369999999999993</v>
      </c>
      <c r="F673" s="24">
        <v>1</v>
      </c>
    </row>
    <row r="674" spans="1:6" x14ac:dyDescent="0.3">
      <c r="A674" s="30">
        <v>42209</v>
      </c>
      <c r="B674" s="19">
        <v>63.891599999999997</v>
      </c>
      <c r="C674" s="19">
        <v>99.1023</v>
      </c>
      <c r="D674" s="19">
        <v>70.120999999999995</v>
      </c>
      <c r="E674" s="19">
        <v>0.51560000000000006</v>
      </c>
      <c r="F674" s="24">
        <v>1</v>
      </c>
    </row>
    <row r="675" spans="1:6" x14ac:dyDescent="0.3">
      <c r="A675" s="13">
        <v>42210</v>
      </c>
      <c r="B675" s="19">
        <f>B674</f>
        <v>63.891599999999997</v>
      </c>
      <c r="C675" s="19">
        <f>C674</f>
        <v>99.1023</v>
      </c>
      <c r="D675" s="19">
        <f>D674</f>
        <v>70.120999999999995</v>
      </c>
      <c r="E675" s="19">
        <f>E674</f>
        <v>0.51560000000000006</v>
      </c>
      <c r="F675" s="24">
        <v>1</v>
      </c>
    </row>
    <row r="676" spans="1:6" x14ac:dyDescent="0.3">
      <c r="A676" s="30">
        <v>42212</v>
      </c>
      <c r="B676" s="19">
        <v>64.002799999999993</v>
      </c>
      <c r="C676" s="19">
        <v>99.434799999999996</v>
      </c>
      <c r="D676" s="19">
        <v>70.6143</v>
      </c>
      <c r="E676" s="19">
        <v>0.51849999999999996</v>
      </c>
      <c r="F676" s="24">
        <v>1</v>
      </c>
    </row>
    <row r="677" spans="1:6" x14ac:dyDescent="0.3">
      <c r="A677" s="30">
        <v>42213</v>
      </c>
      <c r="B677" s="19">
        <v>64.027000000000001</v>
      </c>
      <c r="C677" s="19">
        <v>99.715599999999995</v>
      </c>
      <c r="D677" s="19">
        <v>70.884299999999996</v>
      </c>
      <c r="E677" s="19">
        <v>0.51840000000000008</v>
      </c>
      <c r="F677" s="24">
        <v>1</v>
      </c>
    </row>
    <row r="678" spans="1:6" x14ac:dyDescent="0.3">
      <c r="A678" s="30">
        <v>42214</v>
      </c>
      <c r="B678" s="19">
        <v>63.894300000000001</v>
      </c>
      <c r="C678" s="19">
        <v>99.713399999999993</v>
      </c>
      <c r="D678" s="19">
        <v>70.628799999999998</v>
      </c>
      <c r="E678" s="19">
        <v>0.51749999999999996</v>
      </c>
      <c r="F678" s="24">
        <v>1</v>
      </c>
    </row>
    <row r="679" spans="1:6" x14ac:dyDescent="0.3">
      <c r="A679" s="30">
        <v>42215</v>
      </c>
      <c r="B679" s="19">
        <v>64.006100000000004</v>
      </c>
      <c r="C679" s="19">
        <v>99.830299999999994</v>
      </c>
      <c r="D679" s="19">
        <v>70.073899999999995</v>
      </c>
      <c r="E679" s="19">
        <v>0.51529999999999998</v>
      </c>
      <c r="F679" s="24">
        <v>1</v>
      </c>
    </row>
    <row r="680" spans="1:6" x14ac:dyDescent="0.3">
      <c r="A680" s="30">
        <v>42216</v>
      </c>
      <c r="B680" s="19">
        <v>64.005399999999995</v>
      </c>
      <c r="C680" s="19">
        <v>99.835599999999999</v>
      </c>
      <c r="D680" s="19">
        <v>70.162700000000001</v>
      </c>
      <c r="E680" s="19">
        <v>0.51549999999999996</v>
      </c>
      <c r="F680" s="24">
        <v>1</v>
      </c>
    </row>
    <row r="681" spans="1:6" x14ac:dyDescent="0.3">
      <c r="A681" s="30">
        <v>42217</v>
      </c>
      <c r="B681" s="19">
        <v>62.966999999999999</v>
      </c>
      <c r="C681" s="19">
        <v>94.973100000000002</v>
      </c>
      <c r="D681" s="19">
        <v>74.427000000000007</v>
      </c>
      <c r="E681" s="19">
        <v>0.52529999999999999</v>
      </c>
      <c r="F681" s="24">
        <v>1</v>
      </c>
    </row>
    <row r="682" spans="1:6" x14ac:dyDescent="0.3">
      <c r="A682" s="30">
        <v>42220</v>
      </c>
      <c r="B682" s="19">
        <v>62.329500000000003</v>
      </c>
      <c r="C682" s="19">
        <v>92.528099999999995</v>
      </c>
      <c r="D682" s="19">
        <v>67.596299999999999</v>
      </c>
      <c r="E682" s="19">
        <v>0.51979999999999993</v>
      </c>
      <c r="F682" s="24">
        <v>1</v>
      </c>
    </row>
    <row r="683" spans="1:6" x14ac:dyDescent="0.3">
      <c r="A683" s="30">
        <v>42221</v>
      </c>
      <c r="B683" s="19">
        <v>64.049300000000002</v>
      </c>
      <c r="C683" s="19">
        <v>99.039400000000001</v>
      </c>
      <c r="D683" s="19">
        <v>71.760800000000003</v>
      </c>
      <c r="E683" s="19">
        <v>0.53410000000000002</v>
      </c>
      <c r="F683" s="24">
        <v>1</v>
      </c>
    </row>
    <row r="684" spans="1:6" x14ac:dyDescent="0.3">
      <c r="A684" s="30">
        <v>42222</v>
      </c>
      <c r="B684" s="19">
        <v>64.11</v>
      </c>
      <c r="C684" s="19">
        <v>97.844700000000003</v>
      </c>
      <c r="D684" s="19">
        <v>71.117199999999997</v>
      </c>
      <c r="E684" s="19">
        <v>0.51060000000000005</v>
      </c>
      <c r="F684" s="24">
        <v>1</v>
      </c>
    </row>
    <row r="685" spans="1:6" x14ac:dyDescent="0.3">
      <c r="A685" s="30">
        <v>42223</v>
      </c>
      <c r="B685" s="19">
        <v>63.569000000000003</v>
      </c>
      <c r="C685" s="19">
        <v>98.220500000000001</v>
      </c>
      <c r="D685" s="19">
        <v>69.932299999999998</v>
      </c>
      <c r="E685" s="19">
        <v>0.52170000000000005</v>
      </c>
      <c r="F685" s="24">
        <v>1</v>
      </c>
    </row>
    <row r="686" spans="1:6" x14ac:dyDescent="0.3">
      <c r="A686" s="30">
        <v>42225</v>
      </c>
      <c r="B686" s="19">
        <v>66.605999999999995</v>
      </c>
      <c r="C686" s="19">
        <v>102.3002</v>
      </c>
      <c r="D686" s="19">
        <v>74.605400000000003</v>
      </c>
      <c r="E686" s="19">
        <v>0.55600000000000005</v>
      </c>
      <c r="F686" s="24">
        <v>1</v>
      </c>
    </row>
    <row r="687" spans="1:6" x14ac:dyDescent="0.3">
      <c r="A687" s="30">
        <v>42226</v>
      </c>
      <c r="B687" s="19">
        <v>65.156999999999996</v>
      </c>
      <c r="C687" s="19">
        <v>99.781400000000005</v>
      </c>
      <c r="D687" s="19">
        <v>73.327699999999993</v>
      </c>
      <c r="E687" s="19">
        <v>0.54409999999999992</v>
      </c>
      <c r="F687" s="24">
        <v>1</v>
      </c>
    </row>
    <row r="688" spans="1:6" x14ac:dyDescent="0.3">
      <c r="A688" s="30">
        <v>42228</v>
      </c>
      <c r="B688" s="19">
        <v>66.798299999999998</v>
      </c>
      <c r="C688" s="19">
        <v>100.4914</v>
      </c>
      <c r="D688" s="19">
        <v>72.516199999999998</v>
      </c>
      <c r="E688" s="19">
        <v>0.54270000000000007</v>
      </c>
      <c r="F688" s="24">
        <v>1</v>
      </c>
    </row>
    <row r="689" spans="1:6" x14ac:dyDescent="0.3">
      <c r="A689" s="30">
        <v>42229</v>
      </c>
      <c r="B689" s="19">
        <v>64.921199999999999</v>
      </c>
      <c r="C689" s="19">
        <v>101.43940000000001</v>
      </c>
      <c r="D689" s="19">
        <v>72.257300000000001</v>
      </c>
      <c r="E689" s="19">
        <v>0.52159999999999995</v>
      </c>
      <c r="F689" s="24">
        <v>1</v>
      </c>
    </row>
    <row r="690" spans="1:6" x14ac:dyDescent="0.3">
      <c r="A690" s="30">
        <v>42230</v>
      </c>
      <c r="B690" s="19">
        <v>65.122500000000002</v>
      </c>
      <c r="C690" s="19">
        <v>101.61709999999999</v>
      </c>
      <c r="D690" s="19">
        <v>72.5595</v>
      </c>
      <c r="E690" s="19">
        <v>0.52349999999999997</v>
      </c>
      <c r="F690" s="24">
        <v>1</v>
      </c>
    </row>
    <row r="691" spans="1:6" x14ac:dyDescent="0.3">
      <c r="A691" s="30">
        <v>42233</v>
      </c>
      <c r="B691" s="19">
        <v>65.22</v>
      </c>
      <c r="C691" s="19">
        <v>102.2324</v>
      </c>
      <c r="D691" s="19">
        <v>72.394199999999998</v>
      </c>
      <c r="E691" s="19">
        <v>0.5242</v>
      </c>
      <c r="F691" s="24">
        <v>1</v>
      </c>
    </row>
    <row r="692" spans="1:6" x14ac:dyDescent="0.3">
      <c r="A692" s="13">
        <v>42234</v>
      </c>
      <c r="B692" s="19">
        <f>B691</f>
        <v>65.22</v>
      </c>
      <c r="C692" s="19">
        <f>C691</f>
        <v>102.2324</v>
      </c>
      <c r="D692" s="19">
        <f>D691</f>
        <v>72.394199999999998</v>
      </c>
      <c r="E692" s="19">
        <f>E691</f>
        <v>0.5242</v>
      </c>
      <c r="F692" s="24">
        <v>1</v>
      </c>
    </row>
    <row r="693" spans="1:6" x14ac:dyDescent="0.3">
      <c r="A693" s="30">
        <v>42235</v>
      </c>
      <c r="B693" s="19">
        <v>65.252499999999998</v>
      </c>
      <c r="C693" s="19">
        <v>102.25069999999999</v>
      </c>
      <c r="D693" s="19">
        <v>72.195400000000006</v>
      </c>
      <c r="E693" s="19">
        <v>0.52500000000000002</v>
      </c>
      <c r="F693" s="24">
        <v>1</v>
      </c>
    </row>
    <row r="694" spans="1:6" x14ac:dyDescent="0.3">
      <c r="A694" s="30">
        <v>42236</v>
      </c>
      <c r="B694" s="19">
        <v>65.238500000000002</v>
      </c>
      <c r="C694" s="19">
        <v>102.2092</v>
      </c>
      <c r="D694" s="19">
        <v>72.571299999999994</v>
      </c>
      <c r="E694" s="19">
        <v>0.52590000000000003</v>
      </c>
      <c r="F694" s="24">
        <v>1</v>
      </c>
    </row>
    <row r="695" spans="1:6" x14ac:dyDescent="0.3">
      <c r="A695" s="30">
        <v>42237</v>
      </c>
      <c r="B695" s="19">
        <v>65.829800000000006</v>
      </c>
      <c r="C695" s="19">
        <v>103.3857</v>
      </c>
      <c r="D695" s="19">
        <v>74.269199999999998</v>
      </c>
      <c r="E695" s="19">
        <v>0.53549999999999998</v>
      </c>
      <c r="F695" s="24">
        <v>1</v>
      </c>
    </row>
    <row r="696" spans="1:6" x14ac:dyDescent="0.3">
      <c r="A696" s="30">
        <v>42240</v>
      </c>
      <c r="B696" s="19">
        <v>66.509299999999996</v>
      </c>
      <c r="C696" s="19">
        <v>104.0072</v>
      </c>
      <c r="D696" s="19">
        <v>76.272900000000007</v>
      </c>
      <c r="E696" s="19">
        <v>0.54969999999999997</v>
      </c>
      <c r="F696" s="24">
        <v>1</v>
      </c>
    </row>
    <row r="697" spans="1:6" x14ac:dyDescent="0.3">
      <c r="A697" s="30">
        <v>42241</v>
      </c>
      <c r="B697" s="19">
        <v>66.709000000000003</v>
      </c>
      <c r="C697" s="19">
        <v>105.1</v>
      </c>
      <c r="D697" s="19">
        <v>77.108900000000006</v>
      </c>
      <c r="E697" s="19">
        <v>0.56009999999999993</v>
      </c>
      <c r="F697" s="24">
        <v>1</v>
      </c>
    </row>
    <row r="698" spans="1:6" x14ac:dyDescent="0.3">
      <c r="A698" s="30">
        <v>42242</v>
      </c>
      <c r="B698" s="19">
        <v>66.161000000000001</v>
      </c>
      <c r="C698" s="19">
        <v>103.8794</v>
      </c>
      <c r="D698" s="19">
        <v>75.886700000000005</v>
      </c>
      <c r="E698" s="19">
        <v>0.55279999999999996</v>
      </c>
      <c r="F698" s="24">
        <v>1</v>
      </c>
    </row>
    <row r="699" spans="1:6" x14ac:dyDescent="0.3">
      <c r="A699" s="30">
        <v>42243</v>
      </c>
      <c r="B699" s="19">
        <v>66.060500000000005</v>
      </c>
      <c r="C699" s="19">
        <v>102.3475</v>
      </c>
      <c r="D699" s="19">
        <v>74.965500000000006</v>
      </c>
      <c r="E699" s="19">
        <v>0.55079999999999996</v>
      </c>
      <c r="F699" s="24">
        <v>1</v>
      </c>
    </row>
    <row r="700" spans="1:6" x14ac:dyDescent="0.3">
      <c r="A700" s="30">
        <v>42244</v>
      </c>
      <c r="B700" s="19">
        <v>66.080799999999996</v>
      </c>
      <c r="C700" s="19">
        <v>101.923</v>
      </c>
      <c r="D700" s="19">
        <v>74.3673</v>
      </c>
      <c r="E700" s="19">
        <v>0.5454</v>
      </c>
      <c r="F700" s="24">
        <v>1</v>
      </c>
    </row>
    <row r="701" spans="1:6" x14ac:dyDescent="0.3">
      <c r="A701" s="13">
        <v>42245</v>
      </c>
      <c r="B701" s="19">
        <f>B700</f>
        <v>66.080799999999996</v>
      </c>
      <c r="C701" s="19">
        <f>C700</f>
        <v>101.923</v>
      </c>
      <c r="D701" s="19">
        <f>D700</f>
        <v>74.3673</v>
      </c>
      <c r="E701" s="19">
        <f>E700</f>
        <v>0.5454</v>
      </c>
      <c r="F701" s="24">
        <v>1</v>
      </c>
    </row>
    <row r="702" spans="1:6" x14ac:dyDescent="0.3">
      <c r="A702" s="30">
        <v>42247</v>
      </c>
      <c r="B702" s="19">
        <v>66.306200000000004</v>
      </c>
      <c r="C702" s="19">
        <v>102.3105</v>
      </c>
      <c r="D702" s="19">
        <v>74.495000000000005</v>
      </c>
      <c r="E702" s="19">
        <v>0.54749999999999999</v>
      </c>
      <c r="F702" s="24">
        <v>1</v>
      </c>
    </row>
    <row r="703" spans="1:6" x14ac:dyDescent="0.3">
      <c r="A703" s="30">
        <v>42248</v>
      </c>
      <c r="B703" s="19">
        <v>62.395299999999999</v>
      </c>
      <c r="C703" s="19">
        <v>94.167000000000002</v>
      </c>
      <c r="D703" s="19">
        <v>73.614000000000004</v>
      </c>
      <c r="E703" s="19">
        <v>0.52229999999999999</v>
      </c>
      <c r="F703" s="24">
        <v>1</v>
      </c>
    </row>
    <row r="704" spans="1:6" x14ac:dyDescent="0.3">
      <c r="A704" s="30">
        <v>42249</v>
      </c>
      <c r="B704" s="19">
        <v>62.140999999999998</v>
      </c>
      <c r="C704" s="19">
        <v>94.789900000000003</v>
      </c>
      <c r="D704" s="19">
        <v>70.380899999999997</v>
      </c>
      <c r="E704" s="19">
        <v>0.52290000000000003</v>
      </c>
      <c r="F704" s="24">
        <v>1</v>
      </c>
    </row>
    <row r="705" spans="1:6" x14ac:dyDescent="0.3">
      <c r="A705" s="30">
        <v>42250</v>
      </c>
      <c r="B705" s="19">
        <v>62.616</v>
      </c>
      <c r="C705" s="19">
        <v>94.393600000000006</v>
      </c>
      <c r="D705" s="19">
        <v>67.963399999999993</v>
      </c>
      <c r="E705" s="19">
        <v>0.51759999999999995</v>
      </c>
      <c r="F705" s="24">
        <v>1</v>
      </c>
    </row>
    <row r="706" spans="1:6" x14ac:dyDescent="0.3">
      <c r="A706" s="30">
        <v>42251</v>
      </c>
      <c r="B706" s="19">
        <v>62.256</v>
      </c>
      <c r="C706" s="19">
        <v>92.493700000000004</v>
      </c>
      <c r="D706" s="19">
        <v>66.993700000000004</v>
      </c>
      <c r="E706" s="19">
        <v>0.51770000000000005</v>
      </c>
      <c r="F706" s="24">
        <v>1</v>
      </c>
    </row>
    <row r="707" spans="1:6" x14ac:dyDescent="0.3">
      <c r="A707" s="30">
        <v>42253</v>
      </c>
      <c r="B707" s="19">
        <v>63.936</v>
      </c>
      <c r="C707" s="19">
        <v>98.269599999999997</v>
      </c>
      <c r="D707" s="19">
        <v>72.369200000000006</v>
      </c>
      <c r="E707" s="19">
        <v>0.51460000000000006</v>
      </c>
      <c r="F707" s="24">
        <v>1</v>
      </c>
    </row>
    <row r="708" spans="1:6" x14ac:dyDescent="0.3">
      <c r="A708" s="30">
        <v>42254</v>
      </c>
      <c r="B708" s="19">
        <v>63.506500000000003</v>
      </c>
      <c r="C708" s="19">
        <v>97.850800000000007</v>
      </c>
      <c r="D708" s="19">
        <v>70.498599999999996</v>
      </c>
      <c r="E708" s="19">
        <v>0.52300000000000002</v>
      </c>
      <c r="F708" s="24">
        <v>1</v>
      </c>
    </row>
    <row r="709" spans="1:6" x14ac:dyDescent="0.3">
      <c r="A709" s="30">
        <v>42256</v>
      </c>
      <c r="B709" s="19">
        <v>66.294499999999999</v>
      </c>
      <c r="C709" s="19">
        <v>101.88800000000001</v>
      </c>
      <c r="D709" s="19">
        <v>73.984700000000004</v>
      </c>
      <c r="E709" s="19">
        <v>0.55069999999999997</v>
      </c>
      <c r="F709" s="24">
        <v>1</v>
      </c>
    </row>
    <row r="710" spans="1:6" x14ac:dyDescent="0.3">
      <c r="A710" s="30">
        <v>42257</v>
      </c>
      <c r="B710" s="19">
        <v>64.784800000000004</v>
      </c>
      <c r="C710" s="19">
        <v>99.541799999999995</v>
      </c>
      <c r="D710" s="19">
        <v>73.083699999999993</v>
      </c>
      <c r="E710" s="19">
        <v>0.53959999999999997</v>
      </c>
      <c r="F710" s="24">
        <v>1</v>
      </c>
    </row>
    <row r="711" spans="1:6" x14ac:dyDescent="0.3">
      <c r="A711" s="30">
        <v>42258</v>
      </c>
      <c r="B711" s="19">
        <v>66.337800000000001</v>
      </c>
      <c r="C711" s="19">
        <v>100.0308</v>
      </c>
      <c r="D711" s="19">
        <v>71.445800000000006</v>
      </c>
      <c r="E711" s="19">
        <v>0.53790000000000004</v>
      </c>
      <c r="F711" s="24">
        <v>1</v>
      </c>
    </row>
    <row r="712" spans="1:6" x14ac:dyDescent="0.3">
      <c r="A712" s="30">
        <v>42259</v>
      </c>
      <c r="B712" s="19">
        <v>66.75</v>
      </c>
      <c r="C712" s="19">
        <v>100.2919</v>
      </c>
      <c r="D712" s="19">
        <v>72.891000000000005</v>
      </c>
      <c r="E712" s="19">
        <v>0.54400000000000004</v>
      </c>
      <c r="F712" s="24">
        <v>1</v>
      </c>
    </row>
    <row r="713" spans="1:6" x14ac:dyDescent="0.3">
      <c r="A713" s="30">
        <v>42261</v>
      </c>
      <c r="B713" s="19">
        <v>66.370800000000003</v>
      </c>
      <c r="C713" s="19">
        <v>102.5429</v>
      </c>
      <c r="D713" s="19">
        <v>75.324200000000005</v>
      </c>
      <c r="E713" s="19">
        <v>0.55179999999999996</v>
      </c>
      <c r="F713" s="24">
        <v>1</v>
      </c>
    </row>
    <row r="714" spans="1:6" x14ac:dyDescent="0.3">
      <c r="A714" s="30">
        <v>42262</v>
      </c>
      <c r="B714" s="19">
        <v>66.438299999999998</v>
      </c>
      <c r="C714" s="19">
        <v>102.408</v>
      </c>
      <c r="D714" s="19">
        <v>75.048699999999997</v>
      </c>
      <c r="E714" s="19">
        <v>0.55549999999999999</v>
      </c>
      <c r="F714" s="24">
        <v>1</v>
      </c>
    </row>
    <row r="715" spans="1:6" x14ac:dyDescent="0.3">
      <c r="A715" s="30">
        <v>42263</v>
      </c>
      <c r="B715" s="19">
        <v>66.5</v>
      </c>
      <c r="C715" s="19">
        <v>101.99769999999999</v>
      </c>
      <c r="D715" s="19">
        <v>75.025300000000001</v>
      </c>
      <c r="E715" s="19">
        <v>0.5534</v>
      </c>
      <c r="F715" s="24">
        <v>1</v>
      </c>
    </row>
    <row r="716" spans="1:6" x14ac:dyDescent="0.3">
      <c r="A716" s="30">
        <v>42265</v>
      </c>
      <c r="B716" s="19">
        <v>65.9255</v>
      </c>
      <c r="C716" s="19">
        <v>102.75149999999999</v>
      </c>
      <c r="D716" s="19">
        <v>75.128699999999995</v>
      </c>
      <c r="E716" s="19">
        <v>0.55010000000000003</v>
      </c>
      <c r="F716" s="24">
        <v>1</v>
      </c>
    </row>
    <row r="717" spans="1:6" x14ac:dyDescent="0.3">
      <c r="A717" s="30">
        <v>42268</v>
      </c>
      <c r="B717" s="19">
        <v>65.753100000000003</v>
      </c>
      <c r="C717" s="19">
        <v>102.16719999999999</v>
      </c>
      <c r="D717" s="19">
        <v>74.379900000000006</v>
      </c>
      <c r="E717" s="19">
        <v>0.54830000000000001</v>
      </c>
      <c r="F717" s="24">
        <v>1</v>
      </c>
    </row>
    <row r="718" spans="1:6" x14ac:dyDescent="0.3">
      <c r="A718" s="30">
        <v>42269</v>
      </c>
      <c r="B718" s="19">
        <v>65.625</v>
      </c>
      <c r="C718" s="19">
        <v>101.7319</v>
      </c>
      <c r="D718" s="19">
        <v>73.263800000000003</v>
      </c>
      <c r="E718" s="19">
        <v>0.54500000000000004</v>
      </c>
      <c r="F718" s="24">
        <v>1</v>
      </c>
    </row>
    <row r="719" spans="1:6" x14ac:dyDescent="0.3">
      <c r="A719" s="30">
        <v>42270</v>
      </c>
      <c r="B719" s="19">
        <v>65.9696</v>
      </c>
      <c r="C719" s="19">
        <v>101.1908</v>
      </c>
      <c r="D719" s="19">
        <v>73.378</v>
      </c>
      <c r="E719" s="19">
        <v>0.54920000000000002</v>
      </c>
      <c r="F719" s="24">
        <v>1</v>
      </c>
    </row>
    <row r="720" spans="1:6" x14ac:dyDescent="0.3">
      <c r="A720" s="30">
        <v>42271</v>
      </c>
      <c r="B720" s="19">
        <v>66.099299999999999</v>
      </c>
      <c r="C720" s="19">
        <v>100.8874</v>
      </c>
      <c r="D720" s="19">
        <v>73.958500000000001</v>
      </c>
      <c r="E720" s="19">
        <v>0.55079999999999996</v>
      </c>
      <c r="F720" s="24">
        <v>1</v>
      </c>
    </row>
    <row r="721" spans="1:6" x14ac:dyDescent="0.3">
      <c r="A721" s="13">
        <v>42272</v>
      </c>
      <c r="B721" s="19">
        <f>B720</f>
        <v>66.099299999999999</v>
      </c>
      <c r="C721" s="19">
        <f>C720</f>
        <v>100.8874</v>
      </c>
      <c r="D721" s="19">
        <f>D720</f>
        <v>73.958500000000001</v>
      </c>
      <c r="E721" s="19">
        <f>E720</f>
        <v>0.55079999999999996</v>
      </c>
      <c r="F721" s="24">
        <v>1</v>
      </c>
    </row>
    <row r="722" spans="1:6" x14ac:dyDescent="0.3">
      <c r="A722" s="30">
        <v>42275</v>
      </c>
      <c r="B722" s="19">
        <v>66.080500000000001</v>
      </c>
      <c r="C722" s="19">
        <v>100.3168</v>
      </c>
      <c r="D722" s="19">
        <v>73.811899999999994</v>
      </c>
      <c r="E722" s="19">
        <v>0.54920000000000002</v>
      </c>
      <c r="F722" s="24">
        <v>1</v>
      </c>
    </row>
    <row r="723" spans="1:6" x14ac:dyDescent="0.3">
      <c r="A723" s="30">
        <v>42276</v>
      </c>
      <c r="B723" s="19">
        <v>66.184299999999993</v>
      </c>
      <c r="C723" s="19">
        <v>100.4611</v>
      </c>
      <c r="D723" s="19">
        <v>74.6096</v>
      </c>
      <c r="E723" s="19">
        <v>0.55420000000000003</v>
      </c>
      <c r="F723" s="24">
        <v>1</v>
      </c>
    </row>
    <row r="724" spans="1:6" x14ac:dyDescent="0.3">
      <c r="A724" s="30">
        <v>42277</v>
      </c>
      <c r="B724" s="19">
        <v>65.741799999999998</v>
      </c>
      <c r="C724" s="19">
        <v>99.533100000000005</v>
      </c>
      <c r="D724" s="19">
        <v>73.795199999999994</v>
      </c>
      <c r="E724" s="19">
        <v>0.54799999999999993</v>
      </c>
      <c r="F724" s="24">
        <v>1</v>
      </c>
    </row>
    <row r="725" spans="1:6" x14ac:dyDescent="0.3">
      <c r="A725" s="30">
        <v>42279</v>
      </c>
      <c r="B725" s="19">
        <v>61.9634</v>
      </c>
      <c r="C725" s="19">
        <v>94.413600000000002</v>
      </c>
      <c r="D725" s="19">
        <v>70.204499999999996</v>
      </c>
      <c r="E725" s="19">
        <v>0.52249999999999996</v>
      </c>
      <c r="F725" s="24">
        <v>1</v>
      </c>
    </row>
    <row r="726" spans="1:6" x14ac:dyDescent="0.3">
      <c r="A726" s="30">
        <v>42280</v>
      </c>
      <c r="B726" s="19">
        <v>62.698300000000003</v>
      </c>
      <c r="C726" s="19">
        <v>94.549000000000007</v>
      </c>
      <c r="D726" s="19">
        <v>67.657700000000006</v>
      </c>
      <c r="E726" s="19">
        <v>0.51469999999999994</v>
      </c>
      <c r="F726" s="24">
        <v>1</v>
      </c>
    </row>
    <row r="727" spans="1:6" x14ac:dyDescent="0.3">
      <c r="A727" s="30">
        <v>42281</v>
      </c>
      <c r="B727" s="19">
        <v>62.366</v>
      </c>
      <c r="C727" s="19">
        <v>91.603200000000001</v>
      </c>
      <c r="D727" s="19">
        <v>66.488399999999999</v>
      </c>
      <c r="E727" s="19">
        <v>0.51739999999999997</v>
      </c>
      <c r="F727" s="24">
        <v>1</v>
      </c>
    </row>
    <row r="728" spans="1:6" x14ac:dyDescent="0.3">
      <c r="A728" s="30">
        <v>42283</v>
      </c>
      <c r="B728" s="19">
        <v>63.884900000000002</v>
      </c>
      <c r="C728" s="19">
        <v>98.472200000000001</v>
      </c>
      <c r="D728" s="19">
        <v>72.145200000000003</v>
      </c>
      <c r="E728" s="19">
        <v>0.51939999999999997</v>
      </c>
      <c r="F728" s="24">
        <v>1</v>
      </c>
    </row>
    <row r="729" spans="1:6" x14ac:dyDescent="0.3">
      <c r="A729" s="30">
        <v>42284</v>
      </c>
      <c r="B729" s="19">
        <v>63.379300000000001</v>
      </c>
      <c r="C729" s="19">
        <v>97.654799999999994</v>
      </c>
      <c r="D729" s="19">
        <v>70.433400000000006</v>
      </c>
      <c r="E729" s="19">
        <v>0.51969999999999994</v>
      </c>
      <c r="F729" s="24">
        <v>1</v>
      </c>
    </row>
    <row r="730" spans="1:6" x14ac:dyDescent="0.3">
      <c r="A730" s="30">
        <v>42285</v>
      </c>
      <c r="B730" s="19">
        <v>63.759</v>
      </c>
      <c r="C730" s="19">
        <v>98.756299999999996</v>
      </c>
      <c r="D730" s="19">
        <v>69.879900000000006</v>
      </c>
      <c r="E730" s="19">
        <v>0.51219999999999999</v>
      </c>
      <c r="F730" s="24">
        <v>1</v>
      </c>
    </row>
    <row r="731" spans="1:6" x14ac:dyDescent="0.3">
      <c r="A731" s="30">
        <v>42286</v>
      </c>
      <c r="B731" s="19">
        <v>66.584000000000003</v>
      </c>
      <c r="C731" s="19">
        <v>102.29300000000001</v>
      </c>
      <c r="D731" s="19">
        <v>74.713899999999995</v>
      </c>
      <c r="E731" s="19">
        <v>0.5514</v>
      </c>
      <c r="F731" s="24">
        <v>1</v>
      </c>
    </row>
    <row r="732" spans="1:6" x14ac:dyDescent="0.3">
      <c r="A732" s="30">
        <v>42288</v>
      </c>
      <c r="B732" s="19">
        <v>66.349500000000006</v>
      </c>
      <c r="C732" s="19">
        <v>100.28060000000001</v>
      </c>
      <c r="D732" s="19">
        <v>71.299199999999999</v>
      </c>
      <c r="E732" s="19">
        <v>0.53799999999999992</v>
      </c>
      <c r="F732" s="24">
        <v>1</v>
      </c>
    </row>
    <row r="733" spans="1:6" x14ac:dyDescent="0.3">
      <c r="A733" s="30">
        <v>42289</v>
      </c>
      <c r="B733" s="19">
        <v>66.790499999999994</v>
      </c>
      <c r="C733" s="19">
        <v>101.36790000000001</v>
      </c>
      <c r="D733" s="19">
        <v>73.462900000000005</v>
      </c>
      <c r="E733" s="19">
        <v>0.54909999999999992</v>
      </c>
      <c r="F733" s="24">
        <v>1</v>
      </c>
    </row>
    <row r="734" spans="1:6" x14ac:dyDescent="0.3">
      <c r="A734" s="30">
        <v>42290</v>
      </c>
      <c r="B734" s="19">
        <v>65.021500000000003</v>
      </c>
      <c r="C734" s="19">
        <v>99.885999999999996</v>
      </c>
      <c r="D734" s="19">
        <v>73.916399999999996</v>
      </c>
      <c r="E734" s="19">
        <v>0.54259999999999997</v>
      </c>
      <c r="F734" s="24">
        <v>1</v>
      </c>
    </row>
    <row r="735" spans="1:6" x14ac:dyDescent="0.3">
      <c r="A735" s="30">
        <v>42291</v>
      </c>
      <c r="B735" s="19">
        <v>65.112300000000005</v>
      </c>
      <c r="C735" s="19">
        <v>99.498099999999994</v>
      </c>
      <c r="D735" s="19">
        <v>74.241</v>
      </c>
      <c r="E735" s="19">
        <v>0.54409999999999992</v>
      </c>
      <c r="F735" s="24">
        <v>1</v>
      </c>
    </row>
    <row r="736" spans="1:6" x14ac:dyDescent="0.3">
      <c r="A736" s="30">
        <v>42292</v>
      </c>
      <c r="B736" s="19">
        <v>64.823999999999998</v>
      </c>
      <c r="C736" s="19">
        <v>100.41240000000001</v>
      </c>
      <c r="D736" s="19">
        <v>74.502200000000002</v>
      </c>
      <c r="E736" s="19">
        <v>0.54610000000000003</v>
      </c>
      <c r="F736" s="24">
        <v>1</v>
      </c>
    </row>
    <row r="737" spans="1:6" x14ac:dyDescent="0.3">
      <c r="A737" s="30">
        <v>42293</v>
      </c>
      <c r="B737" s="19">
        <v>64.969700000000003</v>
      </c>
      <c r="C737" s="19">
        <v>100.5536</v>
      </c>
      <c r="D737" s="19">
        <v>73.994</v>
      </c>
      <c r="E737" s="19">
        <v>0.5454</v>
      </c>
      <c r="F737" s="24">
        <v>1</v>
      </c>
    </row>
    <row r="738" spans="1:6" x14ac:dyDescent="0.3">
      <c r="A738" s="13">
        <v>42294</v>
      </c>
      <c r="B738" s="19">
        <f>B737</f>
        <v>64.969700000000003</v>
      </c>
      <c r="C738" s="19">
        <f>C737</f>
        <v>100.5536</v>
      </c>
      <c r="D738" s="19">
        <f>D737</f>
        <v>73.994</v>
      </c>
      <c r="E738" s="19">
        <f>E737</f>
        <v>0.5454</v>
      </c>
      <c r="F738" s="24">
        <v>1</v>
      </c>
    </row>
    <row r="739" spans="1:6" x14ac:dyDescent="0.3">
      <c r="A739" s="30">
        <v>42296</v>
      </c>
      <c r="B739" s="19">
        <v>64.817800000000005</v>
      </c>
      <c r="C739" s="19">
        <v>100.1176</v>
      </c>
      <c r="D739" s="19">
        <v>73.749700000000004</v>
      </c>
      <c r="E739" s="19">
        <v>0.54359999999999997</v>
      </c>
      <c r="F739" s="24">
        <v>1</v>
      </c>
    </row>
    <row r="740" spans="1:6" x14ac:dyDescent="0.3">
      <c r="A740" s="30">
        <v>42297</v>
      </c>
      <c r="B740" s="19">
        <v>64.890799999999999</v>
      </c>
      <c r="C740" s="19">
        <v>100.3926</v>
      </c>
      <c r="D740" s="19">
        <v>73.521299999999997</v>
      </c>
      <c r="E740" s="19">
        <v>0.54330000000000001</v>
      </c>
      <c r="F740" s="24">
        <v>1</v>
      </c>
    </row>
    <row r="741" spans="1:6" x14ac:dyDescent="0.3">
      <c r="A741" s="30">
        <v>42298</v>
      </c>
      <c r="B741" s="19">
        <v>65.151300000000006</v>
      </c>
      <c r="C741" s="19">
        <v>100.535</v>
      </c>
      <c r="D741" s="19">
        <v>73.972800000000007</v>
      </c>
      <c r="E741" s="19">
        <v>0.54310000000000003</v>
      </c>
      <c r="F741" s="24">
        <v>1</v>
      </c>
    </row>
    <row r="742" spans="1:6" x14ac:dyDescent="0.3">
      <c r="A742" s="30">
        <v>42300</v>
      </c>
      <c r="B742" s="19">
        <v>64.881500000000003</v>
      </c>
      <c r="C742" s="19">
        <v>99.885099999999994</v>
      </c>
      <c r="D742" s="19">
        <v>72.063900000000004</v>
      </c>
      <c r="E742" s="19">
        <v>0.53790000000000004</v>
      </c>
      <c r="F742" s="24">
        <v>1</v>
      </c>
    </row>
    <row r="743" spans="1:6" x14ac:dyDescent="0.3">
      <c r="A743" s="30">
        <v>42303</v>
      </c>
      <c r="B743" s="19">
        <v>64.960300000000004</v>
      </c>
      <c r="C743" s="19">
        <v>99.545199999999994</v>
      </c>
      <c r="D743" s="19">
        <v>71.6447</v>
      </c>
      <c r="E743" s="19">
        <v>0.5363</v>
      </c>
      <c r="F743" s="24">
        <v>1</v>
      </c>
    </row>
    <row r="744" spans="1:6" x14ac:dyDescent="0.3">
      <c r="A744" s="30">
        <v>42304</v>
      </c>
      <c r="B744" s="19">
        <v>64.955299999999994</v>
      </c>
      <c r="C744" s="19">
        <v>99.732399999999998</v>
      </c>
      <c r="D744" s="19">
        <v>71.840599999999995</v>
      </c>
      <c r="E744" s="19">
        <v>0.5383</v>
      </c>
      <c r="F744" s="24">
        <v>1</v>
      </c>
    </row>
    <row r="745" spans="1:6" x14ac:dyDescent="0.3">
      <c r="A745" s="30">
        <v>42305</v>
      </c>
      <c r="B745" s="19">
        <v>65.040800000000004</v>
      </c>
      <c r="C745" s="19">
        <v>99.584000000000003</v>
      </c>
      <c r="D745" s="19">
        <v>71.753</v>
      </c>
      <c r="E745" s="19">
        <v>0.54010000000000002</v>
      </c>
      <c r="F745" s="24">
        <v>1</v>
      </c>
    </row>
    <row r="746" spans="1:6" x14ac:dyDescent="0.3">
      <c r="A746" s="30">
        <v>42306</v>
      </c>
      <c r="B746" s="19">
        <v>65.151499999999999</v>
      </c>
      <c r="C746" s="19">
        <v>99.3626</v>
      </c>
      <c r="D746" s="19">
        <v>71.249700000000004</v>
      </c>
      <c r="E746" s="19">
        <v>0.5393</v>
      </c>
      <c r="F746" s="24">
        <v>1</v>
      </c>
    </row>
    <row r="747" spans="1:6" x14ac:dyDescent="0.3">
      <c r="A747" s="30">
        <v>42307</v>
      </c>
      <c r="B747" s="19">
        <v>65.223100000000002</v>
      </c>
      <c r="C747" s="19">
        <v>99.934799999999996</v>
      </c>
      <c r="D747" s="19">
        <v>71.667100000000005</v>
      </c>
      <c r="E747" s="19">
        <v>0.53920000000000001</v>
      </c>
      <c r="F747" s="24">
        <v>1</v>
      </c>
    </row>
    <row r="748" spans="1:6" x14ac:dyDescent="0.3">
      <c r="A748" s="13">
        <v>42308</v>
      </c>
      <c r="B748" s="19">
        <f>B747</f>
        <v>65.223100000000002</v>
      </c>
      <c r="C748" s="19">
        <f>C747</f>
        <v>99.934799999999996</v>
      </c>
      <c r="D748" s="19">
        <f>D747</f>
        <v>71.667100000000005</v>
      </c>
      <c r="E748" s="19">
        <f>E747</f>
        <v>0.53920000000000001</v>
      </c>
      <c r="F748" s="24">
        <v>1</v>
      </c>
    </row>
    <row r="749" spans="1:6" x14ac:dyDescent="0.3">
      <c r="A749" s="30">
        <v>42310</v>
      </c>
      <c r="B749" s="19">
        <v>62.153599999999997</v>
      </c>
      <c r="C749" s="19">
        <v>94.722099999999998</v>
      </c>
      <c r="D749" s="19">
        <v>70.332999999999998</v>
      </c>
      <c r="E749" s="19">
        <v>0.52</v>
      </c>
      <c r="F749" s="24">
        <v>1</v>
      </c>
    </row>
    <row r="750" spans="1:6" x14ac:dyDescent="0.3">
      <c r="A750" s="30">
        <v>42311</v>
      </c>
      <c r="B750" s="19">
        <v>62.744999999999997</v>
      </c>
      <c r="C750" s="19">
        <v>94.6006</v>
      </c>
      <c r="D750" s="19">
        <v>67.099500000000006</v>
      </c>
      <c r="E750" s="19">
        <v>0.51739999999999997</v>
      </c>
      <c r="F750" s="24">
        <v>1</v>
      </c>
    </row>
    <row r="751" spans="1:6" x14ac:dyDescent="0.3">
      <c r="A751" s="13">
        <v>42312</v>
      </c>
      <c r="B751" s="19">
        <f>B750</f>
        <v>62.744999999999997</v>
      </c>
      <c r="C751" s="19">
        <f>C750</f>
        <v>94.6006</v>
      </c>
      <c r="D751" s="19">
        <f>D750</f>
        <v>67.099500000000006</v>
      </c>
      <c r="E751" s="19">
        <f>E750</f>
        <v>0.51739999999999997</v>
      </c>
      <c r="F751" s="24">
        <v>1</v>
      </c>
    </row>
    <row r="752" spans="1:6" x14ac:dyDescent="0.3">
      <c r="A752" s="30">
        <v>42313</v>
      </c>
      <c r="B752" s="19">
        <v>63.849499999999999</v>
      </c>
      <c r="C752" s="19">
        <v>98.468699999999998</v>
      </c>
      <c r="D752" s="19">
        <v>71.511399999999995</v>
      </c>
      <c r="E752" s="19">
        <v>0.53249999999999997</v>
      </c>
      <c r="F752" s="24">
        <v>1</v>
      </c>
    </row>
    <row r="753" spans="1:6" x14ac:dyDescent="0.3">
      <c r="A753" s="30">
        <v>42314</v>
      </c>
      <c r="B753" s="19">
        <v>63.890999999999998</v>
      </c>
      <c r="C753" s="19">
        <v>98.896900000000002</v>
      </c>
      <c r="D753" s="19">
        <v>72.311800000000005</v>
      </c>
      <c r="E753" s="19">
        <v>0.51849999999999996</v>
      </c>
      <c r="F753" s="24">
        <v>1</v>
      </c>
    </row>
    <row r="754" spans="1:6" x14ac:dyDescent="0.3">
      <c r="A754" s="13">
        <v>42315</v>
      </c>
      <c r="B754" s="19">
        <f>B753</f>
        <v>63.890999999999998</v>
      </c>
      <c r="C754" s="19">
        <f>C753</f>
        <v>98.896900000000002</v>
      </c>
      <c r="D754" s="19">
        <f>D753</f>
        <v>72.311800000000005</v>
      </c>
      <c r="E754" s="19">
        <f>E753</f>
        <v>0.51849999999999996</v>
      </c>
      <c r="F754" s="24">
        <v>1</v>
      </c>
    </row>
    <row r="755" spans="1:6" x14ac:dyDescent="0.3">
      <c r="A755" s="30">
        <v>42316</v>
      </c>
      <c r="B755" s="19">
        <v>64.173199999999994</v>
      </c>
      <c r="C755" s="19">
        <v>99.847099999999998</v>
      </c>
      <c r="D755" s="19">
        <v>70.359499999999997</v>
      </c>
      <c r="E755" s="19">
        <v>0.51369999999999993</v>
      </c>
      <c r="F755" s="24">
        <v>1</v>
      </c>
    </row>
    <row r="756" spans="1:6" x14ac:dyDescent="0.3">
      <c r="A756" s="30">
        <v>42317</v>
      </c>
      <c r="B756" s="19">
        <v>66.386600000000001</v>
      </c>
      <c r="C756" s="19">
        <v>102.5939</v>
      </c>
      <c r="D756" s="19">
        <v>74.897400000000005</v>
      </c>
      <c r="E756" s="19">
        <v>0.55000000000000004</v>
      </c>
      <c r="F756" s="24">
        <v>1</v>
      </c>
    </row>
    <row r="757" spans="1:6" x14ac:dyDescent="0.3">
      <c r="A757" s="13">
        <v>42319</v>
      </c>
      <c r="B757" s="19">
        <f>B756</f>
        <v>66.386600000000001</v>
      </c>
      <c r="C757" s="19">
        <f>C756</f>
        <v>102.5939</v>
      </c>
      <c r="D757" s="19">
        <f>D756</f>
        <v>74.897400000000005</v>
      </c>
      <c r="E757" s="19">
        <f>E756</f>
        <v>0.55000000000000004</v>
      </c>
      <c r="F757" s="24">
        <v>1</v>
      </c>
    </row>
    <row r="758" spans="1:6" x14ac:dyDescent="0.3">
      <c r="A758" s="30">
        <v>42320</v>
      </c>
      <c r="B758" s="19">
        <v>66.786000000000001</v>
      </c>
      <c r="C758" s="19">
        <v>101.1006</v>
      </c>
      <c r="D758" s="19">
        <v>73.103999999999999</v>
      </c>
      <c r="E758" s="19">
        <v>0.54749999999999999</v>
      </c>
      <c r="F758" s="24">
        <v>1</v>
      </c>
    </row>
    <row r="759" spans="1:6" x14ac:dyDescent="0.3">
      <c r="A759" s="30">
        <v>42321</v>
      </c>
      <c r="B759" s="19">
        <v>66.138999999999996</v>
      </c>
      <c r="C759" s="19">
        <v>100.55110000000001</v>
      </c>
      <c r="D759" s="19">
        <v>71.264799999999994</v>
      </c>
      <c r="E759" s="19">
        <v>0.53900000000000003</v>
      </c>
      <c r="F759" s="24">
        <v>1</v>
      </c>
    </row>
    <row r="760" spans="1:6" x14ac:dyDescent="0.3">
      <c r="A760" s="30">
        <v>42324</v>
      </c>
      <c r="B760" s="19">
        <v>66.168999999999997</v>
      </c>
      <c r="C760" s="19">
        <v>100.6563</v>
      </c>
      <c r="D760" s="19">
        <v>70.972899999999996</v>
      </c>
      <c r="E760" s="19">
        <v>0.54049999999999998</v>
      </c>
      <c r="F760" s="24">
        <v>1</v>
      </c>
    </row>
    <row r="761" spans="1:6" x14ac:dyDescent="0.3">
      <c r="A761" s="30">
        <v>42325</v>
      </c>
      <c r="B761" s="19">
        <v>65.980500000000006</v>
      </c>
      <c r="C761" s="19">
        <v>100.1056</v>
      </c>
      <c r="D761" s="19">
        <v>70.348399999999998</v>
      </c>
      <c r="E761" s="19">
        <v>0.53479999999999994</v>
      </c>
      <c r="F761" s="24">
        <v>1</v>
      </c>
    </row>
    <row r="762" spans="1:6" x14ac:dyDescent="0.3">
      <c r="A762" s="30">
        <v>42326</v>
      </c>
      <c r="B762" s="19">
        <v>66.113799999999998</v>
      </c>
      <c r="C762" s="19">
        <v>100.5128</v>
      </c>
      <c r="D762" s="19">
        <v>70.391400000000004</v>
      </c>
      <c r="E762" s="19">
        <v>0.5363</v>
      </c>
      <c r="F762" s="24">
        <v>1</v>
      </c>
    </row>
    <row r="763" spans="1:6" x14ac:dyDescent="0.3">
      <c r="A763" s="30">
        <v>42327</v>
      </c>
      <c r="B763" s="19">
        <v>66.110500000000002</v>
      </c>
      <c r="C763" s="19">
        <v>101.0301</v>
      </c>
      <c r="D763" s="19">
        <v>70.777900000000002</v>
      </c>
      <c r="E763" s="19">
        <v>0.53620000000000001</v>
      </c>
      <c r="F763" s="24">
        <v>1</v>
      </c>
    </row>
    <row r="764" spans="1:6" x14ac:dyDescent="0.3">
      <c r="A764" s="30">
        <v>42328</v>
      </c>
      <c r="B764" s="19">
        <v>66.093999999999994</v>
      </c>
      <c r="C764" s="19">
        <v>101.03789999999999</v>
      </c>
      <c r="D764" s="19">
        <v>70.859399999999994</v>
      </c>
      <c r="E764" s="19">
        <v>0.53820000000000001</v>
      </c>
      <c r="F764" s="24">
        <v>1</v>
      </c>
    </row>
    <row r="765" spans="1:6" x14ac:dyDescent="0.3">
      <c r="A765" s="30">
        <v>42331</v>
      </c>
      <c r="B765" s="19">
        <v>66.349000000000004</v>
      </c>
      <c r="C765" s="19">
        <v>100.6647</v>
      </c>
      <c r="D765" s="19">
        <v>70.469300000000004</v>
      </c>
      <c r="E765" s="19">
        <v>0.53869999999999996</v>
      </c>
      <c r="F765" s="24">
        <v>1</v>
      </c>
    </row>
    <row r="766" spans="1:6" x14ac:dyDescent="0.3">
      <c r="A766" s="30">
        <v>42332</v>
      </c>
      <c r="B766" s="19">
        <v>66.384</v>
      </c>
      <c r="C766" s="19">
        <v>100.45229999999999</v>
      </c>
      <c r="D766" s="19">
        <v>70.552899999999994</v>
      </c>
      <c r="E766" s="19">
        <v>0.54100000000000004</v>
      </c>
      <c r="F766" s="24">
        <v>1</v>
      </c>
    </row>
    <row r="767" spans="1:6" x14ac:dyDescent="0.3">
      <c r="A767" s="13">
        <v>42333</v>
      </c>
      <c r="B767" s="19">
        <f>B766</f>
        <v>66.384</v>
      </c>
      <c r="C767" s="19">
        <f>C766</f>
        <v>100.45229999999999</v>
      </c>
      <c r="D767" s="19">
        <f>D766</f>
        <v>70.552899999999994</v>
      </c>
      <c r="E767" s="19">
        <f>E766</f>
        <v>0.54100000000000004</v>
      </c>
      <c r="F767" s="24">
        <v>1</v>
      </c>
    </row>
    <row r="768" spans="1:6" x14ac:dyDescent="0.3">
      <c r="A768" s="30">
        <v>42334</v>
      </c>
      <c r="B768" s="19">
        <v>66.550700000000006</v>
      </c>
      <c r="C768" s="19">
        <v>100.6446</v>
      </c>
      <c r="D768" s="19">
        <v>70.696799999999996</v>
      </c>
      <c r="E768" s="19">
        <v>0.54299999999999993</v>
      </c>
      <c r="F768" s="24">
        <v>1</v>
      </c>
    </row>
    <row r="769" spans="1:6" x14ac:dyDescent="0.3">
      <c r="A769" s="30">
        <v>42335</v>
      </c>
      <c r="B769" s="19">
        <v>66.750299999999996</v>
      </c>
      <c r="C769" s="19">
        <v>100.6795</v>
      </c>
      <c r="D769" s="19">
        <v>70.875500000000002</v>
      </c>
      <c r="E769" s="19">
        <v>0.54530000000000001</v>
      </c>
      <c r="F769" s="24">
        <v>1</v>
      </c>
    </row>
    <row r="770" spans="1:6" x14ac:dyDescent="0.3">
      <c r="A770" s="30">
        <v>42338</v>
      </c>
      <c r="B770" s="19">
        <v>66.814800000000005</v>
      </c>
      <c r="C770" s="19">
        <v>100.36920000000001</v>
      </c>
      <c r="D770" s="19">
        <v>70.683400000000006</v>
      </c>
      <c r="E770" s="19">
        <v>0.54409999999999992</v>
      </c>
      <c r="F770" s="24">
        <v>1</v>
      </c>
    </row>
    <row r="771" spans="1:6" x14ac:dyDescent="0.3">
      <c r="A771" s="30">
        <v>42339</v>
      </c>
      <c r="B771" s="19">
        <v>62.160499999999999</v>
      </c>
      <c r="C771" s="19">
        <v>94.278800000000004</v>
      </c>
      <c r="D771" s="19">
        <v>73.734800000000007</v>
      </c>
      <c r="E771" s="19">
        <v>0.5262</v>
      </c>
      <c r="F771" s="24">
        <v>1</v>
      </c>
    </row>
    <row r="772" spans="1:6" x14ac:dyDescent="0.3">
      <c r="A772" s="30">
        <v>42340</v>
      </c>
      <c r="B772" s="19">
        <v>62.43</v>
      </c>
      <c r="C772" s="19">
        <v>95.018500000000003</v>
      </c>
      <c r="D772" s="19">
        <v>70.633300000000006</v>
      </c>
      <c r="E772" s="19">
        <v>0.51950000000000007</v>
      </c>
      <c r="F772" s="24">
        <v>1</v>
      </c>
    </row>
    <row r="773" spans="1:6" x14ac:dyDescent="0.3">
      <c r="A773" s="30">
        <v>42341</v>
      </c>
      <c r="B773" s="19">
        <v>62.566499999999998</v>
      </c>
      <c r="C773" s="19">
        <v>93.568200000000004</v>
      </c>
      <c r="D773" s="19">
        <v>65.945099999999996</v>
      </c>
      <c r="E773" s="19">
        <v>0.51570000000000005</v>
      </c>
      <c r="F773" s="24">
        <v>1</v>
      </c>
    </row>
    <row r="774" spans="1:6" x14ac:dyDescent="0.3">
      <c r="A774" s="13">
        <v>42342</v>
      </c>
      <c r="B774" s="19">
        <f>B773</f>
        <v>62.566499999999998</v>
      </c>
      <c r="C774" s="19">
        <f>C773</f>
        <v>93.568200000000004</v>
      </c>
      <c r="D774" s="19">
        <f>D773</f>
        <v>65.945099999999996</v>
      </c>
      <c r="E774" s="19">
        <f>E773</f>
        <v>0.51570000000000005</v>
      </c>
      <c r="F774" s="24">
        <v>1</v>
      </c>
    </row>
    <row r="775" spans="1:6" x14ac:dyDescent="0.3">
      <c r="A775" s="30">
        <v>42343</v>
      </c>
      <c r="B775" s="19">
        <v>64.201999999999998</v>
      </c>
      <c r="C775" s="19">
        <v>100.0331</v>
      </c>
      <c r="D775" s="19">
        <v>71.912700000000001</v>
      </c>
      <c r="E775" s="19">
        <v>0.5343</v>
      </c>
      <c r="F775" s="24">
        <v>1</v>
      </c>
    </row>
    <row r="776" spans="1:6" x14ac:dyDescent="0.3">
      <c r="A776" s="30">
        <v>42344</v>
      </c>
      <c r="B776" s="19">
        <v>64.030100000000004</v>
      </c>
      <c r="C776" s="19">
        <v>99.272300000000001</v>
      </c>
      <c r="D776" s="19">
        <v>71.8994</v>
      </c>
      <c r="E776" s="19">
        <v>0.51849999999999996</v>
      </c>
      <c r="F776" s="24">
        <v>1</v>
      </c>
    </row>
    <row r="777" spans="1:6" x14ac:dyDescent="0.3">
      <c r="A777" s="13">
        <v>42345</v>
      </c>
      <c r="B777" s="19">
        <f>B776</f>
        <v>64.030100000000004</v>
      </c>
      <c r="C777" s="19">
        <f>C776</f>
        <v>99.272300000000001</v>
      </c>
      <c r="D777" s="19">
        <f>D776</f>
        <v>71.8994</v>
      </c>
      <c r="E777" s="19">
        <f>E776</f>
        <v>0.51849999999999996</v>
      </c>
      <c r="F777" s="24">
        <v>1</v>
      </c>
    </row>
    <row r="778" spans="1:6" x14ac:dyDescent="0.3">
      <c r="A778" s="30">
        <v>42346</v>
      </c>
      <c r="B778" s="19">
        <v>64.826999999999998</v>
      </c>
      <c r="C778" s="19">
        <v>101.0005</v>
      </c>
      <c r="D778" s="19">
        <v>71.821799999999996</v>
      </c>
      <c r="E778" s="19">
        <v>0.51910000000000001</v>
      </c>
      <c r="F778" s="24">
        <v>1</v>
      </c>
    </row>
    <row r="779" spans="1:6" x14ac:dyDescent="0.3">
      <c r="A779" s="13">
        <v>42347</v>
      </c>
      <c r="B779" s="19">
        <f>B778</f>
        <v>64.826999999999998</v>
      </c>
      <c r="C779" s="19">
        <f>C778</f>
        <v>101.0005</v>
      </c>
      <c r="D779" s="19">
        <f>D778</f>
        <v>71.821799999999996</v>
      </c>
      <c r="E779" s="19">
        <f>E778</f>
        <v>0.51910000000000001</v>
      </c>
      <c r="F779" s="24">
        <v>1</v>
      </c>
    </row>
    <row r="780" spans="1:6" x14ac:dyDescent="0.3">
      <c r="A780" s="30">
        <v>42348</v>
      </c>
      <c r="B780" s="19">
        <v>64.725999999999999</v>
      </c>
      <c r="C780" s="19">
        <v>99.296199999999999</v>
      </c>
      <c r="D780" s="19">
        <v>73.599900000000005</v>
      </c>
      <c r="E780" s="19">
        <v>0.53859999999999997</v>
      </c>
      <c r="F780" s="24">
        <v>1</v>
      </c>
    </row>
    <row r="781" spans="1:6" x14ac:dyDescent="0.3">
      <c r="A781" s="30">
        <v>42352</v>
      </c>
      <c r="B781" s="19">
        <v>66.994</v>
      </c>
      <c r="C781" s="19">
        <v>101.78400000000001</v>
      </c>
      <c r="D781" s="19">
        <v>73.465599999999995</v>
      </c>
      <c r="E781" s="19">
        <v>0.55289999999999995</v>
      </c>
      <c r="F781" s="24">
        <v>1</v>
      </c>
    </row>
    <row r="782" spans="1:6" x14ac:dyDescent="0.3">
      <c r="A782" s="30">
        <v>42353</v>
      </c>
      <c r="B782" s="19">
        <v>67.043499999999995</v>
      </c>
      <c r="C782" s="19">
        <v>101.67149999999999</v>
      </c>
      <c r="D782" s="19">
        <v>73.928899999999999</v>
      </c>
      <c r="E782" s="19">
        <v>0.55490000000000006</v>
      </c>
      <c r="F782" s="24">
        <v>1</v>
      </c>
    </row>
    <row r="783" spans="1:6" x14ac:dyDescent="0.3">
      <c r="A783" s="30">
        <v>42354</v>
      </c>
      <c r="B783" s="19">
        <v>66.846800000000002</v>
      </c>
      <c r="C783" s="19">
        <v>100.57769999999999</v>
      </c>
      <c r="D783" s="19">
        <v>73.1571</v>
      </c>
      <c r="E783" s="19">
        <v>0.5484</v>
      </c>
      <c r="F783" s="24">
        <v>1</v>
      </c>
    </row>
    <row r="784" spans="1:6" x14ac:dyDescent="0.3">
      <c r="A784" s="30">
        <v>42355</v>
      </c>
      <c r="B784" s="19">
        <v>66.648799999999994</v>
      </c>
      <c r="C784" s="19">
        <v>99.613299999999995</v>
      </c>
      <c r="D784" s="19">
        <v>72.327299999999994</v>
      </c>
      <c r="E784" s="19">
        <v>0.54430000000000001</v>
      </c>
      <c r="F784" s="24">
        <v>1</v>
      </c>
    </row>
    <row r="785" spans="1:6" x14ac:dyDescent="0.3">
      <c r="A785" s="30">
        <v>42356</v>
      </c>
      <c r="B785" s="19">
        <v>66.423500000000004</v>
      </c>
      <c r="C785" s="19">
        <v>99.170299999999997</v>
      </c>
      <c r="D785" s="19">
        <v>72.135900000000007</v>
      </c>
      <c r="E785" s="19">
        <v>0.54479999999999995</v>
      </c>
      <c r="F785" s="24">
        <v>1</v>
      </c>
    </row>
    <row r="786" spans="1:6" x14ac:dyDescent="0.3">
      <c r="A786" s="30">
        <v>42359</v>
      </c>
      <c r="B786" s="19">
        <v>66.323999999999998</v>
      </c>
      <c r="C786" s="19">
        <v>98.988600000000005</v>
      </c>
      <c r="D786" s="19">
        <v>72.134</v>
      </c>
      <c r="E786" s="19">
        <v>0.54669999999999996</v>
      </c>
      <c r="F786" s="24">
        <v>1</v>
      </c>
    </row>
    <row r="787" spans="1:6" x14ac:dyDescent="0.3">
      <c r="A787" s="30">
        <v>42360</v>
      </c>
      <c r="B787" s="19">
        <v>66.298500000000004</v>
      </c>
      <c r="C787" s="19">
        <v>98.705200000000005</v>
      </c>
      <c r="D787" s="19">
        <v>72.331699999999998</v>
      </c>
      <c r="E787" s="19">
        <v>0.54679999999999995</v>
      </c>
      <c r="F787" s="24">
        <v>1</v>
      </c>
    </row>
    <row r="788" spans="1:6" x14ac:dyDescent="0.3">
      <c r="A788" s="30">
        <v>42361</v>
      </c>
      <c r="B788" s="19">
        <v>66.201999999999998</v>
      </c>
      <c r="C788" s="19">
        <v>98.296700000000001</v>
      </c>
      <c r="D788" s="19">
        <v>72.411699999999996</v>
      </c>
      <c r="E788" s="19">
        <v>0.5474</v>
      </c>
      <c r="F788" s="24">
        <v>1</v>
      </c>
    </row>
    <row r="789" spans="1:6" x14ac:dyDescent="0.3">
      <c r="A789" s="13">
        <v>42362</v>
      </c>
      <c r="B789" s="19">
        <f t="shared" ref="B789:E790" si="24">B788</f>
        <v>66.201999999999998</v>
      </c>
      <c r="C789" s="19">
        <f t="shared" si="24"/>
        <v>98.296700000000001</v>
      </c>
      <c r="D789" s="19">
        <f t="shared" si="24"/>
        <v>72.411699999999996</v>
      </c>
      <c r="E789" s="19">
        <f t="shared" si="24"/>
        <v>0.5474</v>
      </c>
      <c r="F789" s="24">
        <v>1</v>
      </c>
    </row>
    <row r="790" spans="1:6" x14ac:dyDescent="0.3">
      <c r="A790" s="13">
        <v>42363</v>
      </c>
      <c r="B790" s="19">
        <f t="shared" si="24"/>
        <v>66.201999999999998</v>
      </c>
      <c r="C790" s="19">
        <f t="shared" si="24"/>
        <v>98.296700000000001</v>
      </c>
      <c r="D790" s="19">
        <f t="shared" si="24"/>
        <v>72.411699999999996</v>
      </c>
      <c r="E790" s="19">
        <f t="shared" si="24"/>
        <v>0.5474</v>
      </c>
      <c r="F790" s="24">
        <v>1</v>
      </c>
    </row>
    <row r="791" spans="1:6" x14ac:dyDescent="0.3">
      <c r="A791" s="30">
        <v>42366</v>
      </c>
      <c r="B791" s="19">
        <v>66.138000000000005</v>
      </c>
      <c r="C791" s="19">
        <v>98.691100000000006</v>
      </c>
      <c r="D791" s="19">
        <v>72.553399999999996</v>
      </c>
      <c r="E791" s="19">
        <v>0.54920000000000002</v>
      </c>
      <c r="F791" s="24">
        <v>1</v>
      </c>
    </row>
    <row r="792" spans="1:6" x14ac:dyDescent="0.3">
      <c r="A792" s="30">
        <v>42367</v>
      </c>
      <c r="B792" s="19">
        <v>66.37</v>
      </c>
      <c r="C792" s="19">
        <v>98.911199999999994</v>
      </c>
      <c r="D792" s="19">
        <v>72.847700000000003</v>
      </c>
      <c r="E792" s="19">
        <v>0.55159999999999998</v>
      </c>
      <c r="F792" s="24">
        <v>1</v>
      </c>
    </row>
    <row r="793" spans="1:6" x14ac:dyDescent="0.3">
      <c r="A793" s="30">
        <v>42368</v>
      </c>
      <c r="B793" s="19">
        <v>66.424300000000002</v>
      </c>
      <c r="C793" s="19">
        <v>98.5471</v>
      </c>
      <c r="D793" s="19">
        <v>72.601799999999997</v>
      </c>
      <c r="E793" s="19">
        <v>0.55169999999999997</v>
      </c>
      <c r="F793" s="24">
        <v>1</v>
      </c>
    </row>
    <row r="794" spans="1:6" x14ac:dyDescent="0.3">
      <c r="A794" s="30">
        <v>42369</v>
      </c>
      <c r="B794" s="19">
        <v>66.325999999999993</v>
      </c>
      <c r="C794" s="19">
        <v>98.348200000000006</v>
      </c>
      <c r="D794" s="19">
        <v>72.501000000000005</v>
      </c>
      <c r="E794" s="19">
        <v>0.55090000000000006</v>
      </c>
      <c r="F794" s="24">
        <v>1</v>
      </c>
    </row>
    <row r="795" spans="1:6" x14ac:dyDescent="0.3">
      <c r="A795" s="30">
        <v>42370</v>
      </c>
      <c r="B795" s="19">
        <v>66.177999999999997</v>
      </c>
      <c r="C795" s="19">
        <v>97.605900000000005</v>
      </c>
      <c r="D795" s="19">
        <v>71.862700000000004</v>
      </c>
      <c r="E795" s="19">
        <v>0.55010000000000003</v>
      </c>
      <c r="F795" s="24">
        <v>1</v>
      </c>
    </row>
    <row r="796" spans="1:6" x14ac:dyDescent="0.3">
      <c r="A796" s="30">
        <v>42371</v>
      </c>
      <c r="B796" s="19">
        <v>67.672799999999995</v>
      </c>
      <c r="C796" s="19">
        <v>96.514899999999997</v>
      </c>
      <c r="D796" s="19">
        <v>73.411500000000004</v>
      </c>
      <c r="E796" s="19">
        <v>0.55779999999999996</v>
      </c>
      <c r="F796" s="24">
        <v>1</v>
      </c>
    </row>
    <row r="797" spans="1:6" x14ac:dyDescent="0.3">
      <c r="A797" s="30">
        <v>42372</v>
      </c>
      <c r="B797" s="19">
        <v>68.158000000000001</v>
      </c>
      <c r="C797" s="19">
        <v>95.039500000000004</v>
      </c>
      <c r="D797" s="19">
        <v>74.217200000000005</v>
      </c>
      <c r="E797" s="19">
        <v>0.60499999999999998</v>
      </c>
      <c r="F797" s="24">
        <v>1</v>
      </c>
    </row>
    <row r="798" spans="1:6" x14ac:dyDescent="0.3">
      <c r="A798" s="30">
        <v>42382</v>
      </c>
      <c r="B798" s="19">
        <v>66.839399999999998</v>
      </c>
      <c r="C798" s="19">
        <v>96.602999999999994</v>
      </c>
      <c r="D798" s="19">
        <v>72.427199999999999</v>
      </c>
      <c r="E798" s="19">
        <v>0.56569999999999998</v>
      </c>
      <c r="F798" s="24">
        <v>1</v>
      </c>
    </row>
    <row r="799" spans="1:6" x14ac:dyDescent="0.3">
      <c r="A799" s="30">
        <v>42383</v>
      </c>
      <c r="B799" s="19">
        <v>67.094999999999999</v>
      </c>
      <c r="C799" s="19">
        <v>96.636899999999997</v>
      </c>
      <c r="D799" s="19">
        <v>72.972499999999997</v>
      </c>
      <c r="E799" s="19">
        <v>0.57009999999999994</v>
      </c>
      <c r="F799" s="24">
        <v>1</v>
      </c>
    </row>
    <row r="800" spans="1:6" x14ac:dyDescent="0.3">
      <c r="A800" s="30">
        <v>42384</v>
      </c>
      <c r="B800" s="19">
        <v>67.432500000000005</v>
      </c>
      <c r="C800" s="19">
        <v>97.109499999999997</v>
      </c>
      <c r="D800" s="19">
        <v>73.386799999999994</v>
      </c>
      <c r="E800" s="19">
        <v>0.57250000000000001</v>
      </c>
      <c r="F800" s="24">
        <v>1</v>
      </c>
    </row>
    <row r="801" spans="1:6" x14ac:dyDescent="0.3">
      <c r="A801" s="30">
        <v>42387</v>
      </c>
      <c r="B801" s="19">
        <v>67.587999999999994</v>
      </c>
      <c r="C801" s="19">
        <v>96.481899999999996</v>
      </c>
      <c r="D801" s="19">
        <v>73.610100000000003</v>
      </c>
      <c r="E801" s="19">
        <v>0.57679999999999998</v>
      </c>
      <c r="F801" s="24">
        <v>1</v>
      </c>
    </row>
    <row r="802" spans="1:6" x14ac:dyDescent="0.3">
      <c r="A802" s="30">
        <v>42388</v>
      </c>
      <c r="B802" s="19">
        <v>67.563000000000002</v>
      </c>
      <c r="C802" s="19">
        <v>96.419200000000004</v>
      </c>
      <c r="D802" s="19">
        <v>73.501800000000003</v>
      </c>
      <c r="E802" s="19">
        <v>0.57369999999999999</v>
      </c>
      <c r="F802" s="24">
        <v>1</v>
      </c>
    </row>
    <row r="803" spans="1:6" x14ac:dyDescent="0.3">
      <c r="A803" s="30">
        <v>42389</v>
      </c>
      <c r="B803" s="19">
        <v>67.977400000000003</v>
      </c>
      <c r="C803" s="19">
        <v>96.201599999999999</v>
      </c>
      <c r="D803" s="19">
        <v>74.482799999999997</v>
      </c>
      <c r="E803" s="19">
        <v>0.58240000000000003</v>
      </c>
      <c r="F803" s="24">
        <v>1</v>
      </c>
    </row>
    <row r="804" spans="1:6" x14ac:dyDescent="0.3">
      <c r="A804" s="30">
        <v>42390</v>
      </c>
      <c r="B804" s="19">
        <v>68.06</v>
      </c>
      <c r="C804" s="19">
        <v>96.556700000000006</v>
      </c>
      <c r="D804" s="19">
        <v>74.165000000000006</v>
      </c>
      <c r="E804" s="19">
        <v>0.58299999999999996</v>
      </c>
      <c r="F804" s="24">
        <v>1</v>
      </c>
    </row>
    <row r="805" spans="1:6" x14ac:dyDescent="0.3">
      <c r="A805" s="30">
        <v>42391</v>
      </c>
      <c r="B805" s="19">
        <v>67.748000000000005</v>
      </c>
      <c r="C805" s="19">
        <v>96.446100000000001</v>
      </c>
      <c r="D805" s="19">
        <v>73.405000000000001</v>
      </c>
      <c r="E805" s="19">
        <v>0.57379999999999998</v>
      </c>
      <c r="F805" s="24">
        <v>1</v>
      </c>
    </row>
    <row r="806" spans="1:6" x14ac:dyDescent="0.3">
      <c r="A806" s="13">
        <v>42392</v>
      </c>
      <c r="B806" s="19">
        <v>68.158000000000001</v>
      </c>
      <c r="C806" s="19">
        <v>95.039500000000004</v>
      </c>
      <c r="D806" s="19">
        <v>74.217200000000005</v>
      </c>
      <c r="E806" s="19">
        <v>0.60499999999999998</v>
      </c>
      <c r="F806" s="24">
        <v>1</v>
      </c>
    </row>
    <row r="807" spans="1:6" x14ac:dyDescent="0.3">
      <c r="A807" s="30">
        <v>42394</v>
      </c>
      <c r="B807" s="19">
        <v>67.642799999999994</v>
      </c>
      <c r="C807" s="19">
        <v>96.736000000000004</v>
      </c>
      <c r="D807" s="19">
        <v>73.121899999999997</v>
      </c>
      <c r="E807" s="19">
        <v>0.56930000000000003</v>
      </c>
      <c r="F807" s="24">
        <v>1</v>
      </c>
    </row>
    <row r="808" spans="1:6" x14ac:dyDescent="0.3">
      <c r="A808" s="30">
        <v>42396</v>
      </c>
      <c r="B808" s="19">
        <v>67.9803</v>
      </c>
      <c r="C808" s="19">
        <v>97.510900000000007</v>
      </c>
      <c r="D808" s="19">
        <v>73.813000000000002</v>
      </c>
      <c r="E808" s="19">
        <v>0.57450000000000001</v>
      </c>
      <c r="F808" s="24">
        <v>1</v>
      </c>
    </row>
    <row r="809" spans="1:6" x14ac:dyDescent="0.3">
      <c r="A809" s="30">
        <v>42397</v>
      </c>
      <c r="B809" s="19">
        <v>68.085800000000006</v>
      </c>
      <c r="C809" s="19">
        <v>97.015500000000003</v>
      </c>
      <c r="D809" s="19">
        <v>74.063699999999997</v>
      </c>
      <c r="E809" s="19">
        <v>0.5736</v>
      </c>
      <c r="F809" s="24">
        <v>1</v>
      </c>
    </row>
    <row r="810" spans="1:6" x14ac:dyDescent="0.3">
      <c r="A810" s="30">
        <v>42398</v>
      </c>
      <c r="B810" s="19">
        <v>67.876300000000001</v>
      </c>
      <c r="C810" s="19">
        <v>97.755399999999995</v>
      </c>
      <c r="D810" s="19">
        <v>74.066599999999994</v>
      </c>
      <c r="E810" s="19">
        <v>0.56259999999999999</v>
      </c>
      <c r="F810" s="24">
        <v>1</v>
      </c>
    </row>
    <row r="811" spans="1:6" x14ac:dyDescent="0.3">
      <c r="A811" s="13">
        <v>42399</v>
      </c>
      <c r="B811" s="19">
        <v>67.672799999999995</v>
      </c>
      <c r="C811" s="19">
        <v>96.514899999999997</v>
      </c>
      <c r="D811" s="19">
        <v>73.411500000000004</v>
      </c>
      <c r="E811" s="19">
        <v>0.55779999999999996</v>
      </c>
      <c r="F811" s="24">
        <v>1</v>
      </c>
    </row>
    <row r="812" spans="1:6" x14ac:dyDescent="0.3">
      <c r="A812" s="13">
        <v>42400</v>
      </c>
      <c r="B812" s="19">
        <v>68.158000000000001</v>
      </c>
      <c r="C812" s="19">
        <v>95.039500000000004</v>
      </c>
      <c r="D812" s="19">
        <v>74.217200000000005</v>
      </c>
      <c r="E812" s="19">
        <v>0.60499999999999998</v>
      </c>
      <c r="F812" s="24">
        <v>1</v>
      </c>
    </row>
    <row r="813" spans="1:6" x14ac:dyDescent="0.3">
      <c r="A813" s="13">
        <v>42401</v>
      </c>
      <c r="B813" s="19">
        <f>B812</f>
        <v>68.158000000000001</v>
      </c>
      <c r="C813" s="19">
        <f>C812</f>
        <v>95.039500000000004</v>
      </c>
      <c r="D813" s="19">
        <f>D812</f>
        <v>74.217200000000005</v>
      </c>
      <c r="E813" s="19">
        <f>E812</f>
        <v>0.60499999999999998</v>
      </c>
      <c r="F813" s="24">
        <v>1</v>
      </c>
    </row>
    <row r="814" spans="1:6" x14ac:dyDescent="0.3">
      <c r="A814" s="30">
        <v>42402</v>
      </c>
      <c r="B814" s="19">
        <v>67.834000000000003</v>
      </c>
      <c r="C814" s="19">
        <v>97.613100000000003</v>
      </c>
      <c r="D814" s="19">
        <v>73.932299999999998</v>
      </c>
      <c r="E814" s="19">
        <v>0.56210000000000004</v>
      </c>
      <c r="F814" s="24">
        <v>1</v>
      </c>
    </row>
    <row r="815" spans="1:6" x14ac:dyDescent="0.3">
      <c r="A815" s="30">
        <v>42403</v>
      </c>
      <c r="B815" s="19">
        <v>67.702200000000005</v>
      </c>
      <c r="C815" s="19">
        <v>94.600300000000004</v>
      </c>
      <c r="D815" s="19">
        <v>73.531400000000005</v>
      </c>
      <c r="E815" s="19">
        <v>0.59420000000000006</v>
      </c>
      <c r="F815" s="24">
        <v>1</v>
      </c>
    </row>
    <row r="816" spans="1:6" x14ac:dyDescent="0.3">
      <c r="A816" s="13">
        <v>42405</v>
      </c>
      <c r="B816" s="19">
        <f t="shared" ref="B816:E819" si="25">B815</f>
        <v>67.702200000000005</v>
      </c>
      <c r="C816" s="19">
        <f t="shared" si="25"/>
        <v>94.600300000000004</v>
      </c>
      <c r="D816" s="19">
        <f t="shared" si="25"/>
        <v>73.531400000000005</v>
      </c>
      <c r="E816" s="19">
        <f t="shared" si="25"/>
        <v>0.59420000000000006</v>
      </c>
      <c r="F816" s="24">
        <v>1</v>
      </c>
    </row>
    <row r="817" spans="1:6" x14ac:dyDescent="0.3">
      <c r="A817" s="13">
        <v>42408</v>
      </c>
      <c r="B817" s="19">
        <f t="shared" si="25"/>
        <v>67.702200000000005</v>
      </c>
      <c r="C817" s="19">
        <f t="shared" si="25"/>
        <v>94.600300000000004</v>
      </c>
      <c r="D817" s="19">
        <f t="shared" si="25"/>
        <v>73.531400000000005</v>
      </c>
      <c r="E817" s="19">
        <f t="shared" si="25"/>
        <v>0.59420000000000006</v>
      </c>
      <c r="F817" s="24">
        <v>1</v>
      </c>
    </row>
    <row r="818" spans="1:6" x14ac:dyDescent="0.3">
      <c r="A818" s="13">
        <v>42409</v>
      </c>
      <c r="B818" s="19">
        <f t="shared" si="25"/>
        <v>67.702200000000005</v>
      </c>
      <c r="C818" s="19">
        <f t="shared" si="25"/>
        <v>94.600300000000004</v>
      </c>
      <c r="D818" s="19">
        <f t="shared" si="25"/>
        <v>73.531400000000005</v>
      </c>
      <c r="E818" s="19">
        <f t="shared" si="25"/>
        <v>0.59420000000000006</v>
      </c>
      <c r="F818" s="24">
        <v>1</v>
      </c>
    </row>
    <row r="819" spans="1:6" x14ac:dyDescent="0.3">
      <c r="A819" s="13">
        <v>42411</v>
      </c>
      <c r="B819" s="19">
        <f t="shared" si="25"/>
        <v>67.702200000000005</v>
      </c>
      <c r="C819" s="19">
        <f t="shared" si="25"/>
        <v>94.600300000000004</v>
      </c>
      <c r="D819" s="19">
        <f t="shared" si="25"/>
        <v>73.531400000000005</v>
      </c>
      <c r="E819" s="19">
        <f t="shared" si="25"/>
        <v>0.59420000000000006</v>
      </c>
      <c r="F819" s="24">
        <v>1</v>
      </c>
    </row>
    <row r="820" spans="1:6" x14ac:dyDescent="0.3">
      <c r="A820" s="30">
        <v>42415</v>
      </c>
      <c r="B820" s="19">
        <v>68.134799999999998</v>
      </c>
      <c r="C820" s="19">
        <v>99.006699999999995</v>
      </c>
      <c r="D820" s="19">
        <v>76.508600000000001</v>
      </c>
      <c r="E820" s="19">
        <v>0.59840000000000004</v>
      </c>
      <c r="F820" s="24">
        <v>1</v>
      </c>
    </row>
    <row r="821" spans="1:6" x14ac:dyDescent="0.3">
      <c r="A821" s="30">
        <v>42416</v>
      </c>
      <c r="B821" s="19">
        <v>68.335999999999999</v>
      </c>
      <c r="C821" s="19">
        <v>98.431200000000004</v>
      </c>
      <c r="D821" s="19">
        <v>76.242500000000007</v>
      </c>
      <c r="E821" s="19">
        <v>0.5968</v>
      </c>
      <c r="F821" s="24">
        <v>1</v>
      </c>
    </row>
    <row r="822" spans="1:6" x14ac:dyDescent="0.3">
      <c r="A822" s="30">
        <v>42417</v>
      </c>
      <c r="B822" s="19">
        <v>68.591999999999999</v>
      </c>
      <c r="C822" s="19">
        <v>98.018000000000001</v>
      </c>
      <c r="D822" s="19">
        <v>76.610399999999998</v>
      </c>
      <c r="E822" s="19">
        <v>0.60319999999999996</v>
      </c>
      <c r="F822" s="24">
        <v>1</v>
      </c>
    </row>
    <row r="823" spans="1:6" x14ac:dyDescent="0.3">
      <c r="A823" s="30">
        <v>42418</v>
      </c>
      <c r="B823" s="19">
        <v>68.494</v>
      </c>
      <c r="C823" s="19">
        <v>97.864199999999997</v>
      </c>
      <c r="D823" s="19">
        <v>76.329700000000003</v>
      </c>
      <c r="E823" s="19">
        <v>0.60150000000000003</v>
      </c>
      <c r="F823" s="24">
        <v>1</v>
      </c>
    </row>
    <row r="824" spans="1:6" x14ac:dyDescent="0.3">
      <c r="A824" s="13">
        <v>42419</v>
      </c>
      <c r="B824" s="19">
        <f t="shared" ref="B824:E825" si="26">B823</f>
        <v>68.494</v>
      </c>
      <c r="C824" s="19">
        <f t="shared" si="26"/>
        <v>97.864199999999997</v>
      </c>
      <c r="D824" s="19">
        <f t="shared" si="26"/>
        <v>76.329700000000003</v>
      </c>
      <c r="E824" s="19">
        <f t="shared" si="26"/>
        <v>0.60150000000000003</v>
      </c>
      <c r="F824" s="24">
        <v>1</v>
      </c>
    </row>
    <row r="825" spans="1:6" x14ac:dyDescent="0.3">
      <c r="A825" s="13">
        <v>42420</v>
      </c>
      <c r="B825" s="19">
        <f t="shared" si="26"/>
        <v>68.494</v>
      </c>
      <c r="C825" s="19">
        <f t="shared" si="26"/>
        <v>97.864199999999997</v>
      </c>
      <c r="D825" s="19">
        <f t="shared" si="26"/>
        <v>76.329700000000003</v>
      </c>
      <c r="E825" s="19">
        <f t="shared" si="26"/>
        <v>0.60150000000000003</v>
      </c>
      <c r="F825" s="24">
        <v>1</v>
      </c>
    </row>
    <row r="826" spans="1:6" x14ac:dyDescent="0.3">
      <c r="A826" s="30">
        <v>42422</v>
      </c>
      <c r="B826" s="19">
        <v>68.551699999999997</v>
      </c>
      <c r="C826" s="19">
        <v>97.843800000000002</v>
      </c>
      <c r="D826" s="19">
        <v>76.1952</v>
      </c>
      <c r="E826" s="19">
        <v>0.60750000000000004</v>
      </c>
      <c r="F826" s="24">
        <v>1</v>
      </c>
    </row>
    <row r="827" spans="1:6" x14ac:dyDescent="0.3">
      <c r="A827" s="30">
        <v>42423</v>
      </c>
      <c r="B827" s="19">
        <v>68.640799999999999</v>
      </c>
      <c r="C827" s="19">
        <v>96.8934</v>
      </c>
      <c r="D827" s="19">
        <v>75.765699999999995</v>
      </c>
      <c r="E827" s="19">
        <v>0.61119999999999997</v>
      </c>
      <c r="F827" s="24">
        <v>1</v>
      </c>
    </row>
    <row r="828" spans="1:6" x14ac:dyDescent="0.3">
      <c r="A828" s="30">
        <v>42424</v>
      </c>
      <c r="B828" s="19">
        <v>68.564999999999998</v>
      </c>
      <c r="C828" s="19">
        <v>95.812700000000007</v>
      </c>
      <c r="D828" s="19">
        <v>75.469499999999996</v>
      </c>
      <c r="E828" s="19">
        <v>0.61270000000000002</v>
      </c>
      <c r="F828" s="24">
        <v>1</v>
      </c>
    </row>
    <row r="829" spans="1:6" x14ac:dyDescent="0.3">
      <c r="A829" s="30">
        <v>42425</v>
      </c>
      <c r="B829" s="19">
        <v>68.599000000000004</v>
      </c>
      <c r="C829" s="19">
        <v>95.572100000000006</v>
      </c>
      <c r="D829" s="19">
        <v>75.678399999999996</v>
      </c>
      <c r="E829" s="19">
        <v>0.61009999999999998</v>
      </c>
      <c r="F829" s="24">
        <v>1</v>
      </c>
    </row>
    <row r="830" spans="1:6" x14ac:dyDescent="0.3">
      <c r="A830" s="30">
        <v>42426</v>
      </c>
      <c r="B830" s="19">
        <v>68.777500000000003</v>
      </c>
      <c r="C830" s="19">
        <v>96.088999999999999</v>
      </c>
      <c r="D830" s="19">
        <v>76.040400000000005</v>
      </c>
      <c r="E830" s="19">
        <v>0.61030000000000006</v>
      </c>
      <c r="F830" s="24">
        <v>1</v>
      </c>
    </row>
    <row r="831" spans="1:6" x14ac:dyDescent="0.3">
      <c r="A831" s="13">
        <v>42427</v>
      </c>
      <c r="B831" s="19">
        <f>B830</f>
        <v>68.777500000000003</v>
      </c>
      <c r="C831" s="19">
        <f>C830</f>
        <v>96.088999999999999</v>
      </c>
      <c r="D831" s="19">
        <f>D830</f>
        <v>76.040400000000005</v>
      </c>
      <c r="E831" s="19">
        <f>E830</f>
        <v>0.61030000000000006</v>
      </c>
      <c r="F831" s="24">
        <v>1</v>
      </c>
    </row>
    <row r="832" spans="1:6" x14ac:dyDescent="0.3">
      <c r="A832" s="30">
        <v>42429</v>
      </c>
      <c r="B832" s="19">
        <v>68.616</v>
      </c>
      <c r="C832" s="19">
        <v>95.197800000000001</v>
      </c>
      <c r="D832" s="19">
        <v>75.079599999999999</v>
      </c>
      <c r="E832" s="19">
        <v>0.60780000000000001</v>
      </c>
      <c r="F832" s="24">
        <v>1</v>
      </c>
    </row>
    <row r="833" spans="1:6" x14ac:dyDescent="0.3">
      <c r="A833" s="30">
        <v>42431</v>
      </c>
      <c r="B833" s="19">
        <v>68.182500000000005</v>
      </c>
      <c r="C833" s="19">
        <v>98.319199999999995</v>
      </c>
      <c r="D833" s="19">
        <v>74.455299999999994</v>
      </c>
      <c r="E833" s="19">
        <v>0.56979999999999997</v>
      </c>
      <c r="F833" s="24">
        <v>1</v>
      </c>
    </row>
    <row r="834" spans="1:6" x14ac:dyDescent="0.3">
      <c r="A834" s="30">
        <v>42432</v>
      </c>
      <c r="B834" s="19">
        <v>67.378600000000006</v>
      </c>
      <c r="C834" s="19">
        <v>94.896000000000001</v>
      </c>
      <c r="D834" s="19">
        <v>73.166399999999996</v>
      </c>
      <c r="E834" s="19">
        <v>0.59050000000000002</v>
      </c>
      <c r="F834" s="24">
        <v>1</v>
      </c>
    </row>
    <row r="835" spans="1:6" x14ac:dyDescent="0.3">
      <c r="A835" s="13">
        <v>42433</v>
      </c>
      <c r="B835" s="19">
        <f t="shared" ref="B835:E838" si="27">B834</f>
        <v>67.378600000000006</v>
      </c>
      <c r="C835" s="19">
        <f t="shared" si="27"/>
        <v>94.896000000000001</v>
      </c>
      <c r="D835" s="19">
        <f t="shared" si="27"/>
        <v>73.166399999999996</v>
      </c>
      <c r="E835" s="19">
        <f t="shared" si="27"/>
        <v>0.59050000000000002</v>
      </c>
      <c r="F835" s="24">
        <v>1</v>
      </c>
    </row>
    <row r="836" spans="1:6" x14ac:dyDescent="0.3">
      <c r="A836" s="13">
        <v>42436</v>
      </c>
      <c r="B836" s="19">
        <f t="shared" si="27"/>
        <v>67.378600000000006</v>
      </c>
      <c r="C836" s="19">
        <f t="shared" si="27"/>
        <v>94.896000000000001</v>
      </c>
      <c r="D836" s="19">
        <f t="shared" si="27"/>
        <v>73.166399999999996</v>
      </c>
      <c r="E836" s="19">
        <f t="shared" si="27"/>
        <v>0.59050000000000002</v>
      </c>
      <c r="F836" s="24">
        <v>1</v>
      </c>
    </row>
    <row r="837" spans="1:6" x14ac:dyDescent="0.3">
      <c r="A837" s="13">
        <v>42439</v>
      </c>
      <c r="B837" s="19">
        <f t="shared" si="27"/>
        <v>67.378600000000006</v>
      </c>
      <c r="C837" s="19">
        <f t="shared" si="27"/>
        <v>94.896000000000001</v>
      </c>
      <c r="D837" s="19">
        <f t="shared" si="27"/>
        <v>73.166399999999996</v>
      </c>
      <c r="E837" s="19">
        <f t="shared" si="27"/>
        <v>0.59050000000000002</v>
      </c>
      <c r="F837" s="24">
        <v>1</v>
      </c>
    </row>
    <row r="838" spans="1:6" x14ac:dyDescent="0.3">
      <c r="A838" s="13">
        <v>42440</v>
      </c>
      <c r="B838" s="19">
        <f t="shared" si="27"/>
        <v>67.378600000000006</v>
      </c>
      <c r="C838" s="19">
        <f t="shared" si="27"/>
        <v>94.896000000000001</v>
      </c>
      <c r="D838" s="19">
        <f t="shared" si="27"/>
        <v>73.166399999999996</v>
      </c>
      <c r="E838" s="19">
        <f t="shared" si="27"/>
        <v>0.59050000000000002</v>
      </c>
      <c r="F838" s="24">
        <v>1</v>
      </c>
    </row>
    <row r="839" spans="1:6" x14ac:dyDescent="0.3">
      <c r="A839" s="30">
        <v>42443</v>
      </c>
      <c r="B839" s="19">
        <v>67.022999999999996</v>
      </c>
      <c r="C839" s="19">
        <v>96.338899999999995</v>
      </c>
      <c r="D839" s="19">
        <v>74.804400000000001</v>
      </c>
      <c r="E839" s="19">
        <v>0.58899999999999997</v>
      </c>
      <c r="F839" s="24">
        <v>1</v>
      </c>
    </row>
    <row r="840" spans="1:6" x14ac:dyDescent="0.3">
      <c r="A840" s="30">
        <v>42444</v>
      </c>
      <c r="B840" s="19">
        <v>67.228999999999999</v>
      </c>
      <c r="C840" s="19">
        <v>95.922300000000007</v>
      </c>
      <c r="D840" s="19">
        <v>74.644400000000005</v>
      </c>
      <c r="E840" s="19">
        <v>0.59310000000000007</v>
      </c>
      <c r="F840" s="24">
        <v>1</v>
      </c>
    </row>
    <row r="841" spans="1:6" x14ac:dyDescent="0.3">
      <c r="A841" s="30">
        <v>42445</v>
      </c>
      <c r="B841" s="19">
        <v>67.367999999999995</v>
      </c>
      <c r="C841" s="19">
        <v>95.1708</v>
      </c>
      <c r="D841" s="19">
        <v>74.758300000000006</v>
      </c>
      <c r="E841" s="19">
        <v>0.59399999999999997</v>
      </c>
      <c r="F841" s="24">
        <v>1</v>
      </c>
    </row>
    <row r="842" spans="1:6" x14ac:dyDescent="0.3">
      <c r="A842" s="30">
        <v>42446</v>
      </c>
      <c r="B842" s="19">
        <v>66.880600000000001</v>
      </c>
      <c r="C842" s="19">
        <v>95.164400000000001</v>
      </c>
      <c r="D842" s="19">
        <v>75.073499999999996</v>
      </c>
      <c r="E842" s="19">
        <v>0.59589999999999999</v>
      </c>
      <c r="F842" s="24">
        <v>1</v>
      </c>
    </row>
    <row r="843" spans="1:6" x14ac:dyDescent="0.3">
      <c r="A843" s="30">
        <v>42447</v>
      </c>
      <c r="B843" s="19">
        <v>66.608800000000002</v>
      </c>
      <c r="C843" s="19">
        <v>96.322999999999993</v>
      </c>
      <c r="D843" s="19">
        <v>75.301199999999994</v>
      </c>
      <c r="E843" s="19">
        <v>0.59870000000000001</v>
      </c>
      <c r="F843" s="24">
        <v>1</v>
      </c>
    </row>
    <row r="844" spans="1:6" x14ac:dyDescent="0.3">
      <c r="A844" s="30">
        <v>42450</v>
      </c>
      <c r="B844" s="19">
        <v>66.504000000000005</v>
      </c>
      <c r="C844" s="19">
        <v>95.872200000000007</v>
      </c>
      <c r="D844" s="19">
        <v>74.916799999999995</v>
      </c>
      <c r="E844" s="19">
        <v>0.59660000000000002</v>
      </c>
      <c r="F844" s="24">
        <v>1</v>
      </c>
    </row>
    <row r="845" spans="1:6" x14ac:dyDescent="0.3">
      <c r="A845" s="30">
        <v>42451</v>
      </c>
      <c r="B845" s="19">
        <v>66.5411</v>
      </c>
      <c r="C845" s="19">
        <v>95.752600000000001</v>
      </c>
      <c r="D845" s="19">
        <v>74.898700000000005</v>
      </c>
      <c r="E845" s="19">
        <v>0.59370000000000001</v>
      </c>
      <c r="F845" s="24">
        <v>1</v>
      </c>
    </row>
    <row r="846" spans="1:6" x14ac:dyDescent="0.3">
      <c r="A846" s="30">
        <v>42452</v>
      </c>
      <c r="B846" s="19">
        <v>66.864000000000004</v>
      </c>
      <c r="C846" s="19">
        <v>94.9268</v>
      </c>
      <c r="D846" s="19">
        <v>74.907700000000006</v>
      </c>
      <c r="E846" s="19">
        <v>0.59520000000000006</v>
      </c>
      <c r="F846" s="24">
        <v>1</v>
      </c>
    </row>
    <row r="847" spans="1:6" x14ac:dyDescent="0.3">
      <c r="A847" s="13">
        <v>42455</v>
      </c>
      <c r="B847" s="19">
        <f t="shared" ref="B847:E848" si="28">B846</f>
        <v>66.864000000000004</v>
      </c>
      <c r="C847" s="19">
        <f t="shared" si="28"/>
        <v>94.9268</v>
      </c>
      <c r="D847" s="19">
        <f t="shared" si="28"/>
        <v>74.907700000000006</v>
      </c>
      <c r="E847" s="19">
        <f t="shared" si="28"/>
        <v>0.59520000000000006</v>
      </c>
      <c r="F847" s="24">
        <v>1</v>
      </c>
    </row>
    <row r="848" spans="1:6" x14ac:dyDescent="0.3">
      <c r="A848" s="13">
        <v>42456</v>
      </c>
      <c r="B848" s="19">
        <f t="shared" si="28"/>
        <v>66.864000000000004</v>
      </c>
      <c r="C848" s="19">
        <f t="shared" si="28"/>
        <v>94.9268</v>
      </c>
      <c r="D848" s="19">
        <f t="shared" si="28"/>
        <v>74.907700000000006</v>
      </c>
      <c r="E848" s="19">
        <f t="shared" si="28"/>
        <v>0.59520000000000006</v>
      </c>
      <c r="F848" s="24">
        <v>1</v>
      </c>
    </row>
    <row r="849" spans="1:6" x14ac:dyDescent="0.3">
      <c r="A849" s="30">
        <v>42457</v>
      </c>
      <c r="B849" s="19">
        <v>66.668000000000006</v>
      </c>
      <c r="C849" s="19">
        <v>94.301900000000003</v>
      </c>
      <c r="D849" s="19">
        <v>74.421499999999995</v>
      </c>
      <c r="E849" s="19">
        <v>0.58719999999999994</v>
      </c>
      <c r="F849" s="24">
        <v>1</v>
      </c>
    </row>
    <row r="850" spans="1:6" x14ac:dyDescent="0.3">
      <c r="A850" s="30">
        <v>42458</v>
      </c>
      <c r="B850" s="19">
        <v>66.558000000000007</v>
      </c>
      <c r="C850" s="19">
        <v>94.665400000000005</v>
      </c>
      <c r="D850" s="19">
        <v>74.471699999999998</v>
      </c>
      <c r="E850" s="19">
        <v>0.58579999999999999</v>
      </c>
      <c r="F850" s="24">
        <v>1</v>
      </c>
    </row>
    <row r="851" spans="1:6" x14ac:dyDescent="0.3">
      <c r="A851" s="30">
        <v>42459</v>
      </c>
      <c r="B851" s="19">
        <v>66.410499999999999</v>
      </c>
      <c r="C851" s="19">
        <v>95.631100000000004</v>
      </c>
      <c r="D851" s="19">
        <v>75.030600000000007</v>
      </c>
      <c r="E851" s="19">
        <v>0.59109999999999996</v>
      </c>
      <c r="F851" s="24">
        <v>1</v>
      </c>
    </row>
    <row r="852" spans="1:6" x14ac:dyDescent="0.3">
      <c r="A852" s="30">
        <v>42460</v>
      </c>
      <c r="B852" s="19">
        <v>66.332899999999995</v>
      </c>
      <c r="C852" s="19">
        <v>95.088200000000001</v>
      </c>
      <c r="D852" s="19">
        <v>75.095500000000001</v>
      </c>
      <c r="E852" s="19">
        <v>0.59060000000000001</v>
      </c>
      <c r="F852" s="24">
        <v>1</v>
      </c>
    </row>
    <row r="853" spans="1:6" x14ac:dyDescent="0.3">
      <c r="A853" s="30">
        <v>42461</v>
      </c>
      <c r="B853" s="19">
        <v>66.462299999999999</v>
      </c>
      <c r="C853" s="19">
        <v>97.945499999999996</v>
      </c>
      <c r="D853" s="19">
        <v>72.390699999999995</v>
      </c>
      <c r="E853" s="19">
        <v>0.55649999999999999</v>
      </c>
      <c r="F853" s="24">
        <v>1</v>
      </c>
    </row>
    <row r="854" spans="1:6" x14ac:dyDescent="0.3">
      <c r="A854" s="30">
        <v>42462</v>
      </c>
      <c r="B854" s="19">
        <v>67.809299999999993</v>
      </c>
      <c r="C854" s="19">
        <v>98.791399999999996</v>
      </c>
      <c r="D854" s="19">
        <v>75.1327</v>
      </c>
      <c r="E854" s="19">
        <v>0.57420000000000004</v>
      </c>
      <c r="F854" s="24">
        <v>1</v>
      </c>
    </row>
    <row r="855" spans="1:6" x14ac:dyDescent="0.3">
      <c r="A855" s="30">
        <v>42463</v>
      </c>
      <c r="B855" s="19">
        <v>67.271299999999997</v>
      </c>
      <c r="C855" s="19">
        <v>95.215800000000002</v>
      </c>
      <c r="D855" s="19">
        <v>73.668800000000005</v>
      </c>
      <c r="E855" s="19">
        <v>0.59099999999999997</v>
      </c>
      <c r="F855" s="24">
        <v>1</v>
      </c>
    </row>
    <row r="856" spans="1:6" x14ac:dyDescent="0.3">
      <c r="A856" s="30">
        <v>42491</v>
      </c>
      <c r="B856" s="19">
        <v>66.541799999999995</v>
      </c>
      <c r="C856" s="19">
        <v>97.956199999999995</v>
      </c>
      <c r="D856" s="19">
        <v>72.031499999999994</v>
      </c>
      <c r="E856" s="19">
        <v>0.55710000000000004</v>
      </c>
      <c r="F856" s="24">
        <v>1</v>
      </c>
    </row>
    <row r="857" spans="1:6" x14ac:dyDescent="0.3">
      <c r="A857" s="30">
        <v>42492</v>
      </c>
      <c r="B857" s="19">
        <v>67.636499999999998</v>
      </c>
      <c r="C857" s="19">
        <v>98.471999999999994</v>
      </c>
      <c r="D857" s="19">
        <v>75.732600000000005</v>
      </c>
      <c r="E857" s="19">
        <v>0.57909999999999995</v>
      </c>
      <c r="F857" s="24">
        <v>1</v>
      </c>
    </row>
    <row r="858" spans="1:6" x14ac:dyDescent="0.3">
      <c r="A858" s="30">
        <v>42522</v>
      </c>
      <c r="B858" s="19">
        <v>66.716499999999996</v>
      </c>
      <c r="C858" s="19">
        <v>97.772999999999996</v>
      </c>
      <c r="D858" s="19">
        <v>71.700199999999995</v>
      </c>
      <c r="E858" s="19">
        <v>0.56189999999999996</v>
      </c>
      <c r="F858" s="24">
        <v>1</v>
      </c>
    </row>
    <row r="859" spans="1:6" x14ac:dyDescent="0.3">
      <c r="A859" s="30">
        <v>42552</v>
      </c>
      <c r="B859" s="19">
        <v>66.911500000000004</v>
      </c>
      <c r="C859" s="19">
        <v>97.851399999999998</v>
      </c>
      <c r="D859" s="19">
        <v>72.378200000000007</v>
      </c>
      <c r="E859" s="19">
        <v>0.56779999999999997</v>
      </c>
      <c r="F859" s="24">
        <v>1</v>
      </c>
    </row>
    <row r="860" spans="1:6" x14ac:dyDescent="0.3">
      <c r="A860" s="30">
        <v>42583</v>
      </c>
      <c r="B860" s="19">
        <v>66.668999999999997</v>
      </c>
      <c r="C860" s="19">
        <v>97.450100000000006</v>
      </c>
      <c r="D860" s="19">
        <v>72.529200000000003</v>
      </c>
      <c r="E860" s="19">
        <v>0.56320000000000003</v>
      </c>
      <c r="F860" s="24">
        <v>1</v>
      </c>
    </row>
    <row r="861" spans="1:6" x14ac:dyDescent="0.3">
      <c r="A861" s="30">
        <v>42584</v>
      </c>
      <c r="B861" s="19">
        <v>67.819000000000003</v>
      </c>
      <c r="C861" s="19">
        <v>98.330799999999996</v>
      </c>
      <c r="D861" s="19">
        <v>75.536799999999999</v>
      </c>
      <c r="E861" s="19">
        <v>0.57750000000000001</v>
      </c>
      <c r="F861" s="24">
        <v>1</v>
      </c>
    </row>
    <row r="862" spans="1:6" x14ac:dyDescent="0.3">
      <c r="A862" s="30">
        <v>42585</v>
      </c>
      <c r="B862" s="19">
        <v>67.337999999999994</v>
      </c>
      <c r="C862" s="19">
        <v>95.902799999999999</v>
      </c>
      <c r="D862" s="19">
        <v>74.192999999999998</v>
      </c>
      <c r="E862" s="19">
        <v>0.59589999999999999</v>
      </c>
      <c r="F862" s="24">
        <v>1</v>
      </c>
    </row>
    <row r="863" spans="1:6" x14ac:dyDescent="0.3">
      <c r="A863" s="30">
        <v>42615</v>
      </c>
      <c r="B863" s="19">
        <v>68.162300000000002</v>
      </c>
      <c r="C863" s="19">
        <v>98.269599999999997</v>
      </c>
      <c r="D863" s="19">
        <v>76.3827</v>
      </c>
      <c r="E863" s="19">
        <v>0.59389999999999998</v>
      </c>
      <c r="F863" s="24">
        <v>1</v>
      </c>
    </row>
    <row r="864" spans="1:6" x14ac:dyDescent="0.3">
      <c r="A864" s="30">
        <v>42616</v>
      </c>
      <c r="B864" s="19">
        <v>67.463200000000001</v>
      </c>
      <c r="C864" s="19">
        <v>95.6965</v>
      </c>
      <c r="D864" s="19">
        <v>74.061099999999996</v>
      </c>
      <c r="E864" s="19">
        <v>0.59920000000000007</v>
      </c>
      <c r="F864" s="24">
        <v>1</v>
      </c>
    </row>
    <row r="865" spans="1:6" x14ac:dyDescent="0.3">
      <c r="A865" s="30">
        <v>42645</v>
      </c>
      <c r="B865" s="19">
        <v>67.878100000000003</v>
      </c>
      <c r="C865" s="19">
        <v>98.294300000000007</v>
      </c>
      <c r="D865" s="19">
        <v>76.647999999999996</v>
      </c>
      <c r="E865" s="19">
        <v>0.59209999999999996</v>
      </c>
      <c r="F865" s="24">
        <v>1</v>
      </c>
    </row>
    <row r="866" spans="1:6" x14ac:dyDescent="0.3">
      <c r="A866" s="30">
        <v>42646</v>
      </c>
      <c r="B866" s="19">
        <v>67.051000000000002</v>
      </c>
      <c r="C866" s="19">
        <v>95.225800000000007</v>
      </c>
      <c r="D866" s="19">
        <v>73.622</v>
      </c>
      <c r="E866" s="19">
        <v>0.58989999999999998</v>
      </c>
      <c r="F866" s="24">
        <v>1</v>
      </c>
    </row>
    <row r="867" spans="1:6" x14ac:dyDescent="0.3">
      <c r="A867" s="30">
        <v>42675</v>
      </c>
      <c r="B867" s="19">
        <v>66.788499999999999</v>
      </c>
      <c r="C867" s="19">
        <v>97.057000000000002</v>
      </c>
      <c r="D867" s="19">
        <v>72.926400000000001</v>
      </c>
      <c r="E867" s="19">
        <v>0.56930000000000003</v>
      </c>
      <c r="F867" s="24">
        <v>1</v>
      </c>
    </row>
    <row r="868" spans="1:6" x14ac:dyDescent="0.3">
      <c r="A868" s="30">
        <v>42676</v>
      </c>
      <c r="B868" s="19">
        <v>68.015500000000003</v>
      </c>
      <c r="C868" s="19">
        <v>98.806100000000001</v>
      </c>
      <c r="D868" s="19">
        <v>76.843900000000005</v>
      </c>
      <c r="E868" s="19">
        <v>0.60539999999999994</v>
      </c>
      <c r="F868" s="24">
        <v>1</v>
      </c>
    </row>
    <row r="869" spans="1:6" x14ac:dyDescent="0.3">
      <c r="A869" s="30">
        <v>42677</v>
      </c>
      <c r="B869" s="19">
        <v>67.086799999999997</v>
      </c>
      <c r="C869" s="19">
        <v>95.753</v>
      </c>
      <c r="D869" s="19">
        <v>74.942700000000002</v>
      </c>
      <c r="E869" s="19">
        <v>0.59130000000000005</v>
      </c>
      <c r="F869" s="24">
        <v>1</v>
      </c>
    </row>
    <row r="870" spans="1:6" x14ac:dyDescent="0.3">
      <c r="A870" s="30">
        <v>42705</v>
      </c>
      <c r="B870" s="19">
        <v>66.890500000000003</v>
      </c>
      <c r="C870" s="19">
        <v>97.151799999999994</v>
      </c>
      <c r="D870" s="19">
        <v>72.743399999999994</v>
      </c>
      <c r="E870" s="19">
        <v>0.56909999999999994</v>
      </c>
      <c r="F870" s="24">
        <v>1</v>
      </c>
    </row>
    <row r="871" spans="1:6" x14ac:dyDescent="0.3">
      <c r="A871" s="30">
        <v>42706</v>
      </c>
      <c r="B871" s="19">
        <v>68.436499999999995</v>
      </c>
      <c r="C871" s="19">
        <v>98.979699999999994</v>
      </c>
      <c r="D871" s="19">
        <v>77.360600000000005</v>
      </c>
      <c r="E871" s="19">
        <v>0.60939999999999994</v>
      </c>
      <c r="F871" s="24">
        <v>1</v>
      </c>
    </row>
    <row r="872" spans="1:6" x14ac:dyDescent="0.3">
      <c r="A872"/>
    </row>
    <row r="873" spans="1:6" x14ac:dyDescent="0.3">
      <c r="A873"/>
    </row>
    <row r="874" spans="1:6" x14ac:dyDescent="0.3">
      <c r="A874"/>
    </row>
    <row r="875" spans="1:6" x14ac:dyDescent="0.3">
      <c r="A875"/>
    </row>
    <row r="876" spans="1:6" x14ac:dyDescent="0.3">
      <c r="A876"/>
    </row>
    <row r="877" spans="1:6" x14ac:dyDescent="0.3">
      <c r="A877"/>
    </row>
    <row r="878" spans="1:6" x14ac:dyDescent="0.3">
      <c r="A878"/>
    </row>
    <row r="879" spans="1:6" x14ac:dyDescent="0.3">
      <c r="A879"/>
    </row>
    <row r="880" spans="1:6"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sheetData>
  <autoFilter ref="A1:F871" xr:uid="{BDED8C59-6353-45D1-B07F-1E189D380B37}"/>
  <conditionalFormatting sqref="A1:A1048576">
    <cfRule type="duplicateValues" dxfId="5" priority="1"/>
    <cfRule type="duplicateValues" dxfId="4" priority="2"/>
    <cfRule type="duplicateValues" dxfId="3" priority="3"/>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67"/>
  <sheetViews>
    <sheetView workbookViewId="0">
      <selection activeCell="A2" sqref="A2:A67"/>
    </sheetView>
  </sheetViews>
  <sheetFormatPr defaultRowHeight="14.4" x14ac:dyDescent="0.3"/>
  <cols>
    <col min="1" max="1" width="31.21875" customWidth="1"/>
    <col min="2" max="2" width="33.44140625" customWidth="1"/>
  </cols>
  <sheetData>
    <row r="1" spans="1:2" ht="15" x14ac:dyDescent="0.35">
      <c r="A1" s="12" t="s">
        <v>85</v>
      </c>
      <c r="B1" s="12" t="s">
        <v>86</v>
      </c>
    </row>
    <row r="2" spans="1:2" ht="15" x14ac:dyDescent="0.35">
      <c r="A2" s="7" t="s">
        <v>8</v>
      </c>
      <c r="B2" s="7" t="s">
        <v>87</v>
      </c>
    </row>
    <row r="3" spans="1:2" ht="15" x14ac:dyDescent="0.35">
      <c r="A3" s="7" t="s">
        <v>12</v>
      </c>
      <c r="B3" s="7" t="s">
        <v>88</v>
      </c>
    </row>
    <row r="4" spans="1:2" ht="15" x14ac:dyDescent="0.35">
      <c r="A4" s="7" t="s">
        <v>14</v>
      </c>
      <c r="B4" s="7" t="s">
        <v>87</v>
      </c>
    </row>
    <row r="5" spans="1:2" ht="15" x14ac:dyDescent="0.35">
      <c r="A5" s="7" t="s">
        <v>74</v>
      </c>
      <c r="B5" s="7" t="s">
        <v>89</v>
      </c>
    </row>
    <row r="6" spans="1:2" ht="15" x14ac:dyDescent="0.35">
      <c r="A6" s="7" t="s">
        <v>16</v>
      </c>
      <c r="B6" s="7" t="s">
        <v>33</v>
      </c>
    </row>
    <row r="7" spans="1:2" ht="15" x14ac:dyDescent="0.35">
      <c r="A7" s="7" t="s">
        <v>17</v>
      </c>
      <c r="B7" s="7" t="s">
        <v>88</v>
      </c>
    </row>
    <row r="8" spans="1:2" ht="15" x14ac:dyDescent="0.35">
      <c r="A8" s="7" t="s">
        <v>18</v>
      </c>
      <c r="B8" s="7" t="s">
        <v>89</v>
      </c>
    </row>
    <row r="9" spans="1:2" ht="15" x14ac:dyDescent="0.35">
      <c r="A9" s="7" t="s">
        <v>19</v>
      </c>
      <c r="B9" s="7" t="s">
        <v>90</v>
      </c>
    </row>
    <row r="10" spans="1:2" ht="15" x14ac:dyDescent="0.35">
      <c r="A10" s="7" t="s">
        <v>76</v>
      </c>
      <c r="B10" s="7" t="s">
        <v>87</v>
      </c>
    </row>
    <row r="11" spans="1:2" ht="15" x14ac:dyDescent="0.35">
      <c r="A11" s="7" t="s">
        <v>20</v>
      </c>
      <c r="B11" s="7" t="s">
        <v>88</v>
      </c>
    </row>
    <row r="12" spans="1:2" ht="15" x14ac:dyDescent="0.35">
      <c r="A12" s="7" t="s">
        <v>21</v>
      </c>
      <c r="B12" s="7" t="s">
        <v>89</v>
      </c>
    </row>
    <row r="13" spans="1:2" ht="15" x14ac:dyDescent="0.35">
      <c r="A13" s="7" t="s">
        <v>80</v>
      </c>
      <c r="B13" s="7" t="s">
        <v>89</v>
      </c>
    </row>
    <row r="14" spans="1:2" ht="15" x14ac:dyDescent="0.35">
      <c r="A14" s="7" t="s">
        <v>22</v>
      </c>
      <c r="B14" s="7" t="s">
        <v>89</v>
      </c>
    </row>
    <row r="15" spans="1:2" ht="15" x14ac:dyDescent="0.35">
      <c r="A15" s="7" t="s">
        <v>23</v>
      </c>
      <c r="B15" s="7" t="s">
        <v>91</v>
      </c>
    </row>
    <row r="16" spans="1:2" ht="15" x14ac:dyDescent="0.35">
      <c r="A16" s="7" t="s">
        <v>24</v>
      </c>
      <c r="B16" s="7" t="s">
        <v>88</v>
      </c>
    </row>
    <row r="17" spans="1:2" ht="15" x14ac:dyDescent="0.35">
      <c r="A17" s="7" t="s">
        <v>77</v>
      </c>
      <c r="B17" s="7" t="s">
        <v>89</v>
      </c>
    </row>
    <row r="18" spans="1:2" ht="15" x14ac:dyDescent="0.35">
      <c r="A18" s="7" t="s">
        <v>26</v>
      </c>
      <c r="B18" s="7" t="s">
        <v>89</v>
      </c>
    </row>
    <row r="19" spans="1:2" ht="15" x14ac:dyDescent="0.35">
      <c r="A19" s="7" t="s">
        <v>28</v>
      </c>
      <c r="B19" s="7" t="s">
        <v>89</v>
      </c>
    </row>
    <row r="20" spans="1:2" ht="15" x14ac:dyDescent="0.35">
      <c r="A20" s="7" t="s">
        <v>29</v>
      </c>
      <c r="B20" s="7" t="s">
        <v>89</v>
      </c>
    </row>
    <row r="21" spans="1:2" ht="15" x14ac:dyDescent="0.35">
      <c r="A21" s="7" t="s">
        <v>30</v>
      </c>
      <c r="B21" s="7" t="s">
        <v>88</v>
      </c>
    </row>
    <row r="22" spans="1:2" ht="15" x14ac:dyDescent="0.35">
      <c r="A22" s="7" t="s">
        <v>31</v>
      </c>
      <c r="B22" s="7" t="s">
        <v>89</v>
      </c>
    </row>
    <row r="23" spans="1:2" ht="15" x14ac:dyDescent="0.35">
      <c r="A23" s="7" t="s">
        <v>32</v>
      </c>
      <c r="B23" s="7" t="s">
        <v>89</v>
      </c>
    </row>
    <row r="24" spans="1:2" ht="15" x14ac:dyDescent="0.35">
      <c r="A24" s="7" t="s">
        <v>33</v>
      </c>
      <c r="B24" s="7" t="s">
        <v>33</v>
      </c>
    </row>
    <row r="25" spans="1:2" ht="15" x14ac:dyDescent="0.35">
      <c r="A25" s="7" t="s">
        <v>35</v>
      </c>
      <c r="B25" s="7" t="s">
        <v>87</v>
      </c>
    </row>
    <row r="26" spans="1:2" ht="15" x14ac:dyDescent="0.35">
      <c r="A26" s="7" t="s">
        <v>36</v>
      </c>
      <c r="B26" s="7" t="s">
        <v>89</v>
      </c>
    </row>
    <row r="27" spans="1:2" ht="15" x14ac:dyDescent="0.35">
      <c r="A27" s="7" t="s">
        <v>37</v>
      </c>
      <c r="B27" s="7" t="s">
        <v>91</v>
      </c>
    </row>
    <row r="28" spans="1:2" ht="15" x14ac:dyDescent="0.35">
      <c r="A28" s="7" t="s">
        <v>92</v>
      </c>
      <c r="B28" s="7" t="s">
        <v>89</v>
      </c>
    </row>
    <row r="29" spans="1:2" ht="15" x14ac:dyDescent="0.35">
      <c r="A29" s="7" t="s">
        <v>75</v>
      </c>
      <c r="B29" s="7" t="s">
        <v>87</v>
      </c>
    </row>
    <row r="30" spans="1:2" ht="15" x14ac:dyDescent="0.35">
      <c r="A30" s="7" t="s">
        <v>38</v>
      </c>
      <c r="B30" s="7" t="s">
        <v>91</v>
      </c>
    </row>
    <row r="31" spans="1:2" ht="15" x14ac:dyDescent="0.35">
      <c r="A31" s="7" t="s">
        <v>39</v>
      </c>
      <c r="B31" s="7" t="s">
        <v>87</v>
      </c>
    </row>
    <row r="32" spans="1:2" ht="15" x14ac:dyDescent="0.35">
      <c r="A32" s="7" t="s">
        <v>93</v>
      </c>
      <c r="B32" s="7" t="s">
        <v>89</v>
      </c>
    </row>
    <row r="33" spans="1:2" ht="15" x14ac:dyDescent="0.35">
      <c r="A33" s="7" t="s">
        <v>40</v>
      </c>
      <c r="B33" s="7" t="s">
        <v>91</v>
      </c>
    </row>
    <row r="34" spans="1:2" ht="15" x14ac:dyDescent="0.35">
      <c r="A34" s="7" t="s">
        <v>41</v>
      </c>
      <c r="B34" s="7" t="s">
        <v>89</v>
      </c>
    </row>
    <row r="35" spans="1:2" ht="15" x14ac:dyDescent="0.35">
      <c r="A35" s="7" t="s">
        <v>42</v>
      </c>
      <c r="B35" s="7" t="s">
        <v>87</v>
      </c>
    </row>
    <row r="36" spans="1:2" ht="15" x14ac:dyDescent="0.35">
      <c r="A36" s="7" t="s">
        <v>43</v>
      </c>
      <c r="B36" s="7" t="s">
        <v>89</v>
      </c>
    </row>
    <row r="37" spans="1:2" ht="15" x14ac:dyDescent="0.35">
      <c r="A37" s="7" t="s">
        <v>44</v>
      </c>
      <c r="B37" s="7" t="s">
        <v>88</v>
      </c>
    </row>
    <row r="38" spans="1:2" ht="15" x14ac:dyDescent="0.35">
      <c r="A38" s="7" t="s">
        <v>45</v>
      </c>
      <c r="B38" s="7" t="s">
        <v>91</v>
      </c>
    </row>
    <row r="39" spans="1:2" ht="15" x14ac:dyDescent="0.35">
      <c r="A39" s="7" t="s">
        <v>46</v>
      </c>
      <c r="B39" s="7" t="s">
        <v>89</v>
      </c>
    </row>
    <row r="40" spans="1:2" ht="15" x14ac:dyDescent="0.35">
      <c r="A40" s="7" t="s">
        <v>47</v>
      </c>
      <c r="B40" s="7" t="s">
        <v>33</v>
      </c>
    </row>
    <row r="41" spans="1:2" ht="15" x14ac:dyDescent="0.35">
      <c r="A41" s="7" t="s">
        <v>48</v>
      </c>
      <c r="B41" s="7" t="s">
        <v>88</v>
      </c>
    </row>
    <row r="42" spans="1:2" ht="15" x14ac:dyDescent="0.35">
      <c r="A42" s="7" t="s">
        <v>81</v>
      </c>
      <c r="B42" s="7" t="s">
        <v>87</v>
      </c>
    </row>
    <row r="43" spans="1:2" ht="15" x14ac:dyDescent="0.35">
      <c r="A43" s="7" t="s">
        <v>49</v>
      </c>
      <c r="B43" s="7" t="s">
        <v>89</v>
      </c>
    </row>
    <row r="44" spans="1:2" ht="15" x14ac:dyDescent="0.35">
      <c r="A44" s="7" t="s">
        <v>70</v>
      </c>
      <c r="B44" s="7" t="s">
        <v>89</v>
      </c>
    </row>
    <row r="45" spans="1:2" ht="15" x14ac:dyDescent="0.35">
      <c r="A45" s="7" t="s">
        <v>50</v>
      </c>
      <c r="B45" s="7" t="s">
        <v>89</v>
      </c>
    </row>
    <row r="46" spans="1:2" ht="15" x14ac:dyDescent="0.35">
      <c r="A46" s="7" t="s">
        <v>51</v>
      </c>
      <c r="B46" s="7" t="s">
        <v>89</v>
      </c>
    </row>
    <row r="47" spans="1:2" ht="15" x14ac:dyDescent="0.35">
      <c r="A47" s="7" t="s">
        <v>52</v>
      </c>
      <c r="B47" s="7" t="s">
        <v>91</v>
      </c>
    </row>
    <row r="48" spans="1:2" ht="15" x14ac:dyDescent="0.35">
      <c r="A48" s="7" t="s">
        <v>53</v>
      </c>
      <c r="B48" s="7" t="s">
        <v>89</v>
      </c>
    </row>
    <row r="49" spans="1:2" ht="15" x14ac:dyDescent="0.35">
      <c r="A49" s="7" t="s">
        <v>54</v>
      </c>
      <c r="B49" s="7" t="s">
        <v>89</v>
      </c>
    </row>
    <row r="50" spans="1:2" ht="15" x14ac:dyDescent="0.35">
      <c r="A50" s="7" t="s">
        <v>55</v>
      </c>
      <c r="B50" s="7" t="s">
        <v>89</v>
      </c>
    </row>
    <row r="51" spans="1:2" ht="15" x14ac:dyDescent="0.35">
      <c r="A51" s="7" t="s">
        <v>56</v>
      </c>
      <c r="B51" s="7" t="s">
        <v>91</v>
      </c>
    </row>
    <row r="52" spans="1:2" ht="15" x14ac:dyDescent="0.35">
      <c r="A52" s="7" t="s">
        <v>79</v>
      </c>
      <c r="B52" s="7" t="s">
        <v>87</v>
      </c>
    </row>
    <row r="53" spans="1:2" ht="15" x14ac:dyDescent="0.35">
      <c r="A53" s="7" t="s">
        <v>57</v>
      </c>
      <c r="B53" s="7" t="s">
        <v>89</v>
      </c>
    </row>
    <row r="54" spans="1:2" ht="15" x14ac:dyDescent="0.35">
      <c r="A54" s="7" t="s">
        <v>58</v>
      </c>
      <c r="B54" s="7" t="s">
        <v>91</v>
      </c>
    </row>
    <row r="55" spans="1:2" ht="15" x14ac:dyDescent="0.35">
      <c r="A55" s="7" t="s">
        <v>59</v>
      </c>
      <c r="B55" s="7" t="s">
        <v>89</v>
      </c>
    </row>
    <row r="56" spans="1:2" ht="15" x14ac:dyDescent="0.35">
      <c r="A56" s="7" t="s">
        <v>82</v>
      </c>
      <c r="B56" s="7" t="s">
        <v>91</v>
      </c>
    </row>
    <row r="57" spans="1:2" ht="15" x14ac:dyDescent="0.35">
      <c r="A57" s="7" t="s">
        <v>60</v>
      </c>
      <c r="B57" s="7" t="s">
        <v>87</v>
      </c>
    </row>
    <row r="58" spans="1:2" ht="15" x14ac:dyDescent="0.35">
      <c r="A58" s="7" t="s">
        <v>78</v>
      </c>
      <c r="B58" s="7" t="s">
        <v>87</v>
      </c>
    </row>
    <row r="59" spans="1:2" ht="15" x14ac:dyDescent="0.35">
      <c r="A59" s="7" t="s">
        <v>61</v>
      </c>
      <c r="B59" s="7" t="s">
        <v>91</v>
      </c>
    </row>
    <row r="60" spans="1:2" ht="15" x14ac:dyDescent="0.35">
      <c r="A60" s="7" t="s">
        <v>62</v>
      </c>
      <c r="B60" s="7" t="s">
        <v>89</v>
      </c>
    </row>
    <row r="61" spans="1:2" ht="15" x14ac:dyDescent="0.35">
      <c r="A61" s="7" t="s">
        <v>63</v>
      </c>
      <c r="B61" s="7" t="s">
        <v>89</v>
      </c>
    </row>
    <row r="62" spans="1:2" ht="15" x14ac:dyDescent="0.35">
      <c r="A62" s="7" t="s">
        <v>64</v>
      </c>
      <c r="B62" s="7" t="s">
        <v>89</v>
      </c>
    </row>
    <row r="63" spans="1:2" ht="15" x14ac:dyDescent="0.35">
      <c r="A63" s="7" t="s">
        <v>65</v>
      </c>
      <c r="B63" s="7" t="s">
        <v>90</v>
      </c>
    </row>
    <row r="64" spans="1:2" ht="15" x14ac:dyDescent="0.35">
      <c r="A64" s="7" t="s">
        <v>66</v>
      </c>
      <c r="B64" s="7" t="s">
        <v>91</v>
      </c>
    </row>
    <row r="65" spans="1:2" ht="15" x14ac:dyDescent="0.35">
      <c r="A65" s="7" t="s">
        <v>67</v>
      </c>
      <c r="B65" s="7" t="s">
        <v>88</v>
      </c>
    </row>
    <row r="66" spans="1:2" ht="15" x14ac:dyDescent="0.35">
      <c r="A66" s="7" t="s">
        <v>71</v>
      </c>
      <c r="B66" s="7" t="s">
        <v>87</v>
      </c>
    </row>
    <row r="67" spans="1:2" ht="15" x14ac:dyDescent="0.35">
      <c r="A67" s="7" t="s">
        <v>68</v>
      </c>
      <c r="B67" s="7" t="s">
        <v>91</v>
      </c>
    </row>
  </sheetData>
  <autoFilter ref="A1:B67" xr:uid="{00000000-0009-0000-0000-000004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B147F-4B9A-4EB7-8BF4-D97A252FA37D}">
  <dimension ref="A1:H163"/>
  <sheetViews>
    <sheetView tabSelected="1" topLeftCell="A20" workbookViewId="0">
      <selection activeCell="C160" sqref="C160"/>
    </sheetView>
  </sheetViews>
  <sheetFormatPr defaultRowHeight="14.4" x14ac:dyDescent="0.3"/>
  <cols>
    <col min="1" max="1" width="14.21875" customWidth="1"/>
    <col min="2" max="2" width="16.33203125" customWidth="1"/>
    <col min="3" max="3" width="17.44140625" bestFit="1" customWidth="1"/>
    <col min="4" max="4" width="17.88671875" customWidth="1"/>
    <col min="5" max="5" width="16.88671875" bestFit="1" customWidth="1"/>
    <col min="6" max="6" width="14.88671875" bestFit="1" customWidth="1"/>
    <col min="7" max="7" width="16.6640625" customWidth="1"/>
    <col min="8" max="8" width="16.88671875" bestFit="1" customWidth="1"/>
  </cols>
  <sheetData>
    <row r="1" spans="1:7" x14ac:dyDescent="0.3">
      <c r="A1" t="s">
        <v>98</v>
      </c>
    </row>
    <row r="3" spans="1:7" x14ac:dyDescent="0.3">
      <c r="B3" t="s">
        <v>7</v>
      </c>
      <c r="C3" t="s">
        <v>15</v>
      </c>
      <c r="D3" t="s">
        <v>13</v>
      </c>
      <c r="E3" t="s">
        <v>25</v>
      </c>
      <c r="F3" t="s">
        <v>11</v>
      </c>
    </row>
    <row r="4" spans="1:7" x14ac:dyDescent="0.3">
      <c r="A4" t="s">
        <v>112</v>
      </c>
      <c r="B4" s="35">
        <f>SUMIF('FY14'!$B$2:$B$880,Analysis!B3,'FY14'!$I$2:$I$880)</f>
        <v>253359464.62399992</v>
      </c>
      <c r="C4" s="35">
        <f>SUMIF('FY14'!$B$2:$B$880,Analysis!C3,'FY14'!$I$2:$I$880)</f>
        <v>872057673.75590026</v>
      </c>
      <c r="D4" s="35">
        <f>SUMIF('FY14'!$B$2:$B$880,Analysis!D3,'FY14'!$I$2:$I$880)</f>
        <v>246974969.07649991</v>
      </c>
      <c r="E4" s="35">
        <f>SUMIF('FY14'!$B$2:$B$880,Analysis!E3,'FY14'!$I$2:$I$880)</f>
        <v>526539488.31564993</v>
      </c>
      <c r="F4" s="35">
        <f>SUMIF('FY14'!$B$2:$B$880,Analysis!F3,'FY14'!$I$2:$I$880)</f>
        <v>36672885.848450005</v>
      </c>
    </row>
    <row r="5" spans="1:7" x14ac:dyDescent="0.3">
      <c r="A5" t="s">
        <v>113</v>
      </c>
      <c r="B5" s="35">
        <f>SUMIF('FY15'!$B$2:$B$880,Analysis!B3,'FY15'!$I$2:$I$880)</f>
        <v>108294598.35724998</v>
      </c>
      <c r="C5" s="35">
        <f>SUMIF('FY15'!$B$2:$B$880,Analysis!C3,'FY15'!$I$2:$I$880)</f>
        <v>1106468318.0171199</v>
      </c>
      <c r="D5" s="35">
        <f>SUMIF('FY15'!$B$2:$B$880,Analysis!D3,'FY15'!$I$2:$I$880)</f>
        <v>173062537.706</v>
      </c>
      <c r="E5" s="35">
        <f>SUMIF('FY15'!$B$2:$B$880,Analysis!E3,'FY15'!$I$2:$I$880)</f>
        <v>571794595.87904</v>
      </c>
      <c r="F5" s="35">
        <f>SUMIF('FY15'!$B$2:$B$880,Analysis!F3,'FY15'!$I$2:$I$880)</f>
        <v>29136046.473749999</v>
      </c>
    </row>
    <row r="6" spans="1:7" x14ac:dyDescent="0.3">
      <c r="A6" t="s">
        <v>114</v>
      </c>
      <c r="B6" s="35">
        <f>SUMIF('FY16'!$B$2:$B$880,Analysis!B3,'FY16'!$I$2:$I$880)</f>
        <v>60103035.048250005</v>
      </c>
      <c r="C6" s="35">
        <f>SUMIF('FY16'!$B$2:$B$880,Analysis!C3,'FY16'!$I$2:$I$880)</f>
        <v>980530909.47375011</v>
      </c>
      <c r="D6" s="35">
        <f>SUMIF('FY16'!$B$2:$B$880,Analysis!D3,'FY16'!$I$2:$I$880)</f>
        <v>152224475.1155</v>
      </c>
      <c r="E6" s="35">
        <f>SUMIF('FY16'!$B$2:$B$880,Analysis!E3,'FY16'!$I$2:$I$880)</f>
        <v>635941827.0533998</v>
      </c>
      <c r="F6" s="35">
        <f>SUMIF('FY16'!$B$2:$B$880,Analysis!F3,'FY16'!$I$2:$I$880)</f>
        <v>33954196.447999999</v>
      </c>
    </row>
    <row r="7" spans="1:7" x14ac:dyDescent="0.3">
      <c r="B7" s="35">
        <f>SUM(B4:B6)</f>
        <v>421757098.02949995</v>
      </c>
      <c r="C7" s="35">
        <f t="shared" ref="C7:F7" si="0">SUM(C4:C6)</f>
        <v>2959056901.2467704</v>
      </c>
      <c r="D7" s="35">
        <f t="shared" si="0"/>
        <v>572261981.89799988</v>
      </c>
      <c r="E7" s="35">
        <f t="shared" si="0"/>
        <v>1734275911.2480898</v>
      </c>
      <c r="F7" s="35">
        <f t="shared" si="0"/>
        <v>99763128.770199999</v>
      </c>
    </row>
    <row r="9" spans="1:7" x14ac:dyDescent="0.3">
      <c r="A9" t="s">
        <v>99</v>
      </c>
    </row>
    <row r="11" spans="1:7" x14ac:dyDescent="0.3">
      <c r="B11" t="s">
        <v>87</v>
      </c>
      <c r="C11" t="s">
        <v>89</v>
      </c>
      <c r="D11" t="s">
        <v>33</v>
      </c>
      <c r="E11" t="s">
        <v>88</v>
      </c>
      <c r="F11" t="s">
        <v>91</v>
      </c>
      <c r="G11" t="s">
        <v>90</v>
      </c>
    </row>
    <row r="12" spans="1:7" x14ac:dyDescent="0.3">
      <c r="A12" t="s">
        <v>7</v>
      </c>
      <c r="B12" s="35">
        <f>(SUMIFS('FY14'!$I$2:$I$880,'FY14'!$B$2:$B$880,Analysis!A12,'FY14'!$J$2:$J$880,Analysis!B11) + SUMIFS('FY15'!$I$2:$I$880,'FY15'!$B$2:$B$880,Analysis!A12,'FY15'!$J$2:$J$880,Analysis!B11) + SUMIFS('FY16'!$I$2:$I$880,'FY16'!$B$2:$B$880,Analysis!A12,'FY16'!$J$2:$J$880,Analysis!B11))</f>
        <v>36849350.631999999</v>
      </c>
      <c r="C12" s="35">
        <f>(SUMIFS('FY14'!$I$2:$I$880,'FY14'!$B$2:$B$880,Analysis!$A$12,'FY14'!$J$2:$J$880,Analysis!C11) + SUMIFS('FY15'!$I$2:$I$880,'FY15'!$B$2:$B$880,Analysis!$A$12,'FY15'!$J$2:$J$880,Analysis!C11) + SUMIFS('FY16'!$I$2:$I$880,'FY16'!$B$2:$B$880,Analysis!$A$12,'FY16'!$J$2:$J$880,Analysis!C11))</f>
        <v>34260337.604249999</v>
      </c>
      <c r="D12" s="35">
        <f>(SUMIFS('FY14'!$I$2:$I$880,'FY14'!$B$2:$B$880,Analysis!$A$12,'FY14'!$J$2:$J$880,Analysis!D11) + SUMIFS('FY15'!$I$2:$I$880,'FY15'!$B$2:$B$880,Analysis!$A$12,'FY15'!$J$2:$J$880,Analysis!D11) + SUMIFS('FY16'!$I$2:$I$880,'FY16'!$B$2:$B$880,Analysis!$A$12,'FY16'!$J$2:$J$880,Analysis!D11))</f>
        <v>212230679</v>
      </c>
      <c r="E12" s="35">
        <f>(SUMIFS('FY14'!$I$2:$I$880,'FY14'!$B$2:$B$880,Analysis!$A$12,'FY14'!$J$2:$J$880,Analysis!E11) + SUMIFS('FY15'!$I$2:$I$880,'FY15'!$B$2:$B$880,Analysis!$A$12,'FY15'!$J$2:$J$880,Analysis!E11) + SUMIFS('FY16'!$I$2:$I$880,'FY16'!$B$2:$B$880,Analysis!$A$12,'FY16'!$J$2:$J$880,Analysis!E11))</f>
        <v>10481830.800000001</v>
      </c>
      <c r="F12" s="35">
        <f>(SUMIFS('FY14'!$I$2:$I$880,'FY14'!$B$2:$B$880,Analysis!$A$12,'FY14'!$J$2:$J$880,Analysis!F11) + SUMIFS('FY15'!$I$2:$I$880,'FY15'!$B$2:$B$880,Analysis!$A$12,'FY15'!$J$2:$J$880,Analysis!F11) + SUMIFS('FY16'!$I$2:$I$880,'FY16'!$B$2:$B$880,Analysis!$A$12,'FY16'!$J$2:$J$880,Analysis!F11))</f>
        <v>127934899.99324998</v>
      </c>
      <c r="G12" s="35">
        <f>(SUMIFS('FY14'!$I$2:$I$880,'FY14'!$B$2:$B$880,Analysis!$A$12,'FY14'!$J$2:$J$880,Analysis!G11) + SUMIFS('FY15'!$I$2:$I$880,'FY15'!$B$2:$B$880,Analysis!$A$12,'FY15'!$J$2:$J$880,Analysis!G11) + SUMIFS('FY16'!$I$2:$I$880,'FY16'!$B$2:$B$880,Analysis!$A$12,'FY16'!$J$2:$J$880,Analysis!G11))</f>
        <v>0</v>
      </c>
    </row>
    <row r="13" spans="1:7" x14ac:dyDescent="0.3">
      <c r="A13" t="s">
        <v>15</v>
      </c>
      <c r="B13" s="35">
        <f>(SUMIFS('FY14'!$I$2:$I$880,'FY14'!$B$2:$B$880,Analysis!A13,'FY14'!$J$2:$J$880,Analysis!B11) + SUMIFS('FY15'!$I$2:$I$880,'FY15'!$B$2:$B$880,Analysis!A13,'FY15'!$J$2:$J$880,Analysis!B11) + SUMIFS('FY16'!$I$2:$I$880,'FY16'!$B$2:$B$880,Analysis!A13,'FY16'!$J$2:$J$880,Analysis!B11))</f>
        <v>19542670.807499997</v>
      </c>
      <c r="C13" s="35">
        <f>(SUMIFS('FY14'!$I$2:$I$880,'FY14'!$B$2:$B$880,Analysis!$A$13,'FY14'!$J$2:$J$880,Analysis!C11) + SUMIFS('FY15'!$I$2:$I$880,'FY15'!$B$2:$B$880,Analysis!$A$13,'FY15'!$J$2:$J$880,Analysis!C11) + SUMIFS('FY16'!$I$2:$I$880,'FY16'!$B$2:$B$880,Analysis!$A$13,'FY16'!$J$2:$J$880,Analysis!C11))</f>
        <v>1056646608.2765701</v>
      </c>
      <c r="D13" s="35">
        <f>(SUMIFS('FY14'!$I$2:$I$880,'FY14'!$B$2:$B$880,Analysis!$A$13,'FY14'!$J$2:$J$880,Analysis!D11) + SUMIFS('FY15'!$I$2:$I$880,'FY15'!$B$2:$B$880,Analysis!$A$13,'FY15'!$J$2:$J$880,Analysis!D11) + SUMIFS('FY16'!$I$2:$I$880,'FY16'!$B$2:$B$880,Analysis!$A$13,'FY16'!$J$2:$J$880,Analysis!D11))</f>
        <v>1654902521.5</v>
      </c>
      <c r="E13" s="35">
        <f>(SUMIFS('FY14'!$I$2:$I$880,'FY14'!$B$2:$B$880,Analysis!$A$13,'FY14'!$J$2:$J$880,Analysis!E11) + SUMIFS('FY15'!$I$2:$I$880,'FY15'!$B$2:$B$880,Analysis!$A$13,'FY15'!$J$2:$J$880,Analysis!E11) + SUMIFS('FY16'!$I$2:$I$880,'FY16'!$B$2:$B$880,Analysis!$A$13,'FY16'!$J$2:$J$880,Analysis!E11))</f>
        <v>19736714.130000003</v>
      </c>
      <c r="F13" s="35">
        <f>(SUMIFS('FY14'!$I$2:$I$880,'FY14'!$B$2:$B$880,Analysis!$A$13,'FY14'!$J$2:$J$880,Analysis!F11) + SUMIFS('FY15'!$I$2:$I$880,'FY15'!$B$2:$B$880,Analysis!$A$13,'FY15'!$J$2:$J$880,Analysis!F11) + SUMIFS('FY16'!$I$2:$I$880,'FY16'!$B$2:$B$880,Analysis!$A$13,'FY16'!$J$2:$J$880,Analysis!F11))</f>
        <v>66592761.535500005</v>
      </c>
      <c r="G13" s="35">
        <f>(SUMIFS('FY14'!$I$2:$I$880,'FY14'!$B$2:$B$880,Analysis!$A$13,'FY14'!$J$2:$J$880,Analysis!G11) + SUMIFS('FY15'!$I$2:$I$880,'FY15'!$B$2:$B$880,Analysis!$A$13,'FY15'!$J$2:$J$880,Analysis!G11) + SUMIFS('FY16'!$I$2:$I$880,'FY16'!$B$2:$B$880,Analysis!$A$13,'FY16'!$J$2:$J$880,Analysis!G11))</f>
        <v>141635624.99720001</v>
      </c>
    </row>
    <row r="14" spans="1:7" x14ac:dyDescent="0.3">
      <c r="A14" t="s">
        <v>13</v>
      </c>
      <c r="B14" s="35">
        <f>(SUMIFS('FY14'!$I$2:$I$880,'FY14'!$B$2:$B$880,Analysis!$A$14,'FY14'!$J$2:$J$880,Analysis!B11) + SUMIFS('FY15'!$I$2:$I$880,'FY15'!$B$2:$B$880,Analysis!$A$14,'FY15'!$J$2:$J$880,Analysis!B11) + SUMIFS('FY16'!$I$2:$I$880,'FY16'!$B$2:$B$880,Analysis!$A$14,'FY16'!$J$2:$J$880,Analysis!B11))</f>
        <v>1091895.28</v>
      </c>
      <c r="C14" s="35">
        <f>(SUMIFS('FY14'!$I$2:$I$880,'FY14'!$B$2:$B$880,Analysis!$A$14,'FY14'!$J$2:$J$880,Analysis!C11) + SUMIFS('FY15'!$I$2:$I$880,'FY15'!$B$2:$B$880,Analysis!$A$14,'FY15'!$J$2:$J$880,Analysis!C11) + SUMIFS('FY16'!$I$2:$I$880,'FY16'!$B$2:$B$880,Analysis!$A$14,'FY16'!$J$2:$J$880,Analysis!C11))</f>
        <v>127178256.7265</v>
      </c>
      <c r="D14" s="35">
        <f>(SUMIFS('FY14'!$I$2:$I$880,'FY14'!$B$2:$B$880,Analysis!$A$14,'FY14'!$J$2:$J$880,Analysis!D11) + SUMIFS('FY15'!$I$2:$I$880,'FY15'!$B$2:$B$880,Analysis!$A$14,'FY15'!$J$2:$J$880,Analysis!D11) + SUMIFS('FY16'!$I$2:$I$880,'FY16'!$B$2:$B$880,Analysis!$A$14,'FY16'!$J$2:$J$880,Analysis!D11))</f>
        <v>329009587.38</v>
      </c>
      <c r="E14" s="35">
        <f>(SUMIFS('FY14'!$I$2:$I$880,'FY14'!$B$2:$B$880,Analysis!$A$14,'FY14'!$J$2:$J$880,Analysis!E11) + SUMIFS('FY15'!$I$2:$I$880,'FY15'!$B$2:$B$880,Analysis!$A$14,'FY15'!$J$2:$J$880,Analysis!E11) + SUMIFS('FY16'!$I$2:$I$880,'FY16'!$B$2:$B$880,Analysis!$A$14,'FY16'!$J$2:$J$880,Analysis!E11))</f>
        <v>20107812.840999998</v>
      </c>
      <c r="F14" s="35">
        <f>(SUMIFS('FY14'!$I$2:$I$880,'FY14'!$B$2:$B$880,Analysis!$A$14,'FY14'!$J$2:$J$880,Analysis!F11) + SUMIFS('FY15'!$I$2:$I$880,'FY15'!$B$2:$B$880,Analysis!$A$14,'FY15'!$J$2:$J$880,Analysis!F11) + SUMIFS('FY16'!$I$2:$I$880,'FY16'!$B$2:$B$880,Analysis!$A$14,'FY16'!$J$2:$J$880,Analysis!F11))</f>
        <v>8981037.620000001</v>
      </c>
      <c r="G14" s="35">
        <f>(SUMIFS('FY14'!$I$2:$I$880,'FY14'!$B$2:$B$880,Analysis!$A$14,'FY14'!$J$2:$J$880,Analysis!G11) + SUMIFS('FY15'!$I$2:$I$880,'FY15'!$B$2:$B$880,Analysis!$A$14,'FY15'!$J$2:$J$880,Analysis!G11) + SUMIFS('FY16'!$I$2:$I$880,'FY16'!$B$2:$B$880,Analysis!$A$14,'FY16'!$J$2:$J$880,Analysis!G11))</f>
        <v>85893392.050499991</v>
      </c>
    </row>
    <row r="15" spans="1:7" x14ac:dyDescent="0.3">
      <c r="A15" t="s">
        <v>25</v>
      </c>
      <c r="B15" s="35">
        <f>(SUMIFS('FY14'!$I$2:$I$880,'FY14'!$B$2:$B$880,Analysis!$A$15,'FY14'!$J$2:$J$880,Analysis!B11) + SUMIFS('FY15'!$I$2:$I$880,'FY15'!$B$2:$B$880,Analysis!$A$15,'FY15'!$J$2:$J$880,Analysis!B11) + SUMIFS('FY16'!$I$2:$I$880,'FY16'!$B$2:$B$880,Analysis!$A$15,'FY16'!$J$2:$J$880,Analysis!B11))</f>
        <v>3502909.5</v>
      </c>
      <c r="C15" s="35">
        <f>(SUMIFS('FY14'!$I$2:$I$880,'FY14'!$B$2:$B$880,Analysis!$A$15,'FY14'!$J$2:$J$880,Analysis!C11) + SUMIFS('FY15'!$I$2:$I$880,'FY15'!$B$2:$B$880,Analysis!$A$15,'FY15'!$J$2:$J$880,Analysis!C11) + SUMIFS('FY16'!$I$2:$I$880,'FY16'!$B$2:$B$880,Analysis!$A$15,'FY16'!$J$2:$J$880,Analysis!C11))</f>
        <v>1108993693.0769398</v>
      </c>
      <c r="D15" s="35">
        <f>(SUMIFS('FY14'!$I$2:$I$880,'FY14'!$B$2:$B$880,Analysis!$A$15,'FY14'!$J$2:$J$880,Analysis!D11) + SUMIFS('FY15'!$I$2:$I$880,'FY15'!$B$2:$B$880,Analysis!$A$15,'FY15'!$J$2:$J$880,Analysis!D11) + SUMIFS('FY16'!$I$2:$I$880,'FY16'!$B$2:$B$880,Analysis!$A$15,'FY16'!$J$2:$J$880,Analysis!D11))</f>
        <v>151665109</v>
      </c>
      <c r="E15" s="35">
        <f>(SUMIFS('FY14'!$I$2:$I$880,'FY14'!$B$2:$B$880,Analysis!$A$15,'FY14'!$J$2:$J$880,Analysis!E11) + SUMIFS('FY15'!$I$2:$I$880,'FY15'!$B$2:$B$880,Analysis!$A$15,'FY15'!$J$2:$J$880,Analysis!E11) + SUMIFS('FY16'!$I$2:$I$880,'FY16'!$B$2:$B$880,Analysis!$A$15,'FY16'!$J$2:$J$880,Analysis!E11))</f>
        <v>185964</v>
      </c>
      <c r="F15" s="35">
        <f>(SUMIFS('FY14'!$I$2:$I$880,'FY14'!$B$2:$B$880,Analysis!$A$15,'FY14'!$J$2:$J$880,Analysis!F11) + SUMIFS('FY15'!$I$2:$I$880,'FY15'!$B$2:$B$880,Analysis!$A$15,'FY15'!$J$2:$J$880,Analysis!F11) + SUMIFS('FY16'!$I$2:$I$880,'FY16'!$B$2:$B$880,Analysis!$A$15,'FY16'!$J$2:$J$880,Analysis!F11))</f>
        <v>102450332.86939999</v>
      </c>
      <c r="G15" s="35">
        <f>(SUMIFS('FY14'!$I$2:$I$880,'FY14'!$B$2:$B$880,Analysis!$A$15,'FY14'!$J$2:$J$880,Analysis!G11) + SUMIFS('FY15'!$I$2:$I$880,'FY15'!$B$2:$B$880,Analysis!$A$15,'FY15'!$J$2:$J$880,Analysis!G11) + SUMIFS('FY16'!$I$2:$I$880,'FY16'!$B$2:$B$880,Analysis!$A$15,'FY16'!$J$2:$J$880,Analysis!G11))</f>
        <v>367477902.80175</v>
      </c>
    </row>
    <row r="16" spans="1:7" x14ac:dyDescent="0.3">
      <c r="A16" t="s">
        <v>11</v>
      </c>
      <c r="B16" s="35">
        <f>(SUMIFS('FY14'!$I$2:$I$880,'FY14'!$B$2:$B$880,Analysis!$A$16,'FY14'!$J$2:$J$880,Analysis!B11) + SUMIFS('FY15'!$I$2:$I$880,'FY15'!$B$2:$B$880,Analysis!$A$16,'FY15'!$J$2:$J$880,Analysis!B11) + SUMIFS('FY16'!$I$2:$I$880,'FY16'!$B$2:$B$880,Analysis!$A$16,'FY16'!$J$2:$J$880,Analysis!B11))</f>
        <v>5630715.4359999998</v>
      </c>
      <c r="C16" s="35">
        <f>(SUMIFS('FY14'!$I$2:$I$880,'FY14'!$B$2:$B$880,Analysis!$A$16,'FY14'!$J$2:$J$880,Analysis!C11) + SUMIFS('FY15'!$I$2:$I$880,'FY15'!$B$2:$B$880,Analysis!$A$16,'FY15'!$J$2:$J$880,Analysis!C11) + SUMIFS('FY16'!$I$2:$I$880,'FY16'!$B$2:$B$880,Analysis!$A$16,'FY16'!$J$2:$J$880,Analysis!C11))</f>
        <v>51033041.035699993</v>
      </c>
      <c r="D16" s="35">
        <f>(SUMIFS('FY14'!$I$2:$I$880,'FY14'!$B$2:$B$880,Analysis!$A$16,'FY14'!$J$2:$J$880,Analysis!D11) + SUMIFS('FY15'!$I$2:$I$880,'FY15'!$B$2:$B$880,Analysis!$A$16,'FY15'!$J$2:$J$880,Analysis!D11) + SUMIFS('FY16'!$I$2:$I$880,'FY16'!$B$2:$B$880,Analysis!$A$16,'FY16'!$J$2:$J$880,Analysis!D11))</f>
        <v>12463724.036249999</v>
      </c>
      <c r="E16" s="35">
        <f>(SUMIFS('FY14'!$I$2:$I$880,'FY14'!$B$2:$B$880,Analysis!$A$16,'FY14'!$J$2:$J$880,Analysis!E11) + SUMIFS('FY15'!$I$2:$I$880,'FY15'!$B$2:$B$880,Analysis!$A$16,'FY15'!$J$2:$J$880,Analysis!E11) + SUMIFS('FY16'!$I$2:$I$880,'FY16'!$B$2:$B$880,Analysis!$A$16,'FY16'!$J$2:$J$880,Analysis!E11))</f>
        <v>19356808.528250001</v>
      </c>
      <c r="F16" s="35">
        <f>(SUMIFS('FY14'!$I$2:$I$880,'FY14'!$B$2:$B$880,Analysis!$A$16,'FY14'!$J$2:$J$880,Analysis!F11) + SUMIFS('FY15'!$I$2:$I$880,'FY15'!$B$2:$B$880,Analysis!$A$16,'FY15'!$J$2:$J$880,Analysis!F11) + SUMIFS('FY16'!$I$2:$I$880,'FY16'!$B$2:$B$880,Analysis!$A$16,'FY16'!$J$2:$J$880,Analysis!F11))</f>
        <v>4019216.7250000001</v>
      </c>
      <c r="G16" s="35">
        <f>(SUMIFS('FY14'!$I$2:$I$880,'FY14'!$B$2:$B$880,Analysis!$A$16,'FY14'!$J$2:$J$880,Analysis!G11) + SUMIFS('FY15'!$I$2:$I$880,'FY15'!$B$2:$B$880,Analysis!$A$16,'FY15'!$J$2:$J$880,Analysis!G11) + SUMIFS('FY16'!$I$2:$I$880,'FY16'!$B$2:$B$880,Analysis!$A$16,'FY16'!$J$2:$J$880,Analysis!G11))</f>
        <v>7259623.0090000005</v>
      </c>
    </row>
    <row r="17" spans="1:7" x14ac:dyDescent="0.3">
      <c r="B17" s="35">
        <f>SUM(B12:B16)</f>
        <v>66617541.655499995</v>
      </c>
      <c r="C17" s="35">
        <f t="shared" ref="C17:G17" si="1">SUM(C12:C16)</f>
        <v>2378111936.7199597</v>
      </c>
      <c r="D17" s="35">
        <f t="shared" si="1"/>
        <v>2360271620.9162502</v>
      </c>
      <c r="E17" s="35">
        <f t="shared" si="1"/>
        <v>69869130.299250007</v>
      </c>
      <c r="F17" s="35">
        <f t="shared" si="1"/>
        <v>309978248.74315</v>
      </c>
      <c r="G17" s="35">
        <f t="shared" si="1"/>
        <v>602266542.85844994</v>
      </c>
    </row>
    <row r="19" spans="1:7" x14ac:dyDescent="0.3">
      <c r="A19" t="s">
        <v>101</v>
      </c>
    </row>
    <row r="21" spans="1:7" x14ac:dyDescent="0.3">
      <c r="B21" t="s">
        <v>7</v>
      </c>
      <c r="C21" t="s">
        <v>15</v>
      </c>
      <c r="D21" t="s">
        <v>13</v>
      </c>
      <c r="E21" t="s">
        <v>25</v>
      </c>
      <c r="F21" t="s">
        <v>11</v>
      </c>
    </row>
    <row r="22" spans="1:7" x14ac:dyDescent="0.3">
      <c r="A22" t="s">
        <v>112</v>
      </c>
      <c r="B22" s="35">
        <v>253359464.62399992</v>
      </c>
      <c r="C22" s="35">
        <v>872057673.75590026</v>
      </c>
      <c r="D22" s="35">
        <v>246974969.07649991</v>
      </c>
      <c r="E22" s="35">
        <v>526539488.31564993</v>
      </c>
      <c r="F22" s="35">
        <v>36672885.848450005</v>
      </c>
    </row>
    <row r="23" spans="1:7" x14ac:dyDescent="0.3">
      <c r="A23" t="s">
        <v>113</v>
      </c>
      <c r="B23" s="35">
        <v>108294598.35724998</v>
      </c>
      <c r="C23" s="35">
        <v>1106468318.0171199</v>
      </c>
      <c r="D23" s="35">
        <v>173062537.706</v>
      </c>
      <c r="E23" s="35">
        <v>571794595.87904</v>
      </c>
      <c r="F23" s="35">
        <v>29136046.473749999</v>
      </c>
    </row>
    <row r="24" spans="1:7" x14ac:dyDescent="0.3">
      <c r="A24" t="s">
        <v>114</v>
      </c>
      <c r="B24" s="35">
        <v>60103035.048250005</v>
      </c>
      <c r="C24" s="35">
        <v>980530909.47375011</v>
      </c>
      <c r="D24" s="35">
        <v>152224475.1155</v>
      </c>
      <c r="E24" s="35">
        <v>635941827.0533998</v>
      </c>
      <c r="F24" s="35">
        <v>33954196.447999999</v>
      </c>
    </row>
    <row r="25" spans="1:7" x14ac:dyDescent="0.3">
      <c r="B25" s="36">
        <f>SUM(B22:B24)</f>
        <v>421757098.02949995</v>
      </c>
      <c r="C25" s="36">
        <f t="shared" ref="C25:F25" si="2">SUM(C22:C24)</f>
        <v>2959056901.2467704</v>
      </c>
      <c r="D25" s="36">
        <f t="shared" si="2"/>
        <v>572261981.89799988</v>
      </c>
      <c r="E25" s="36">
        <f t="shared" si="2"/>
        <v>1734275911.2480898</v>
      </c>
      <c r="F25" s="36">
        <f t="shared" si="2"/>
        <v>99763128.770199999</v>
      </c>
    </row>
    <row r="28" spans="1:7" x14ac:dyDescent="0.3">
      <c r="A28" t="s">
        <v>100</v>
      </c>
    </row>
    <row r="30" spans="1:7" x14ac:dyDescent="0.3">
      <c r="B30" t="s">
        <v>7</v>
      </c>
      <c r="C30" t="s">
        <v>15</v>
      </c>
      <c r="D30" t="s">
        <v>13</v>
      </c>
      <c r="E30" t="s">
        <v>25</v>
      </c>
      <c r="F30" t="s">
        <v>11</v>
      </c>
    </row>
    <row r="31" spans="1:7" x14ac:dyDescent="0.3">
      <c r="B31">
        <v>421757098.02949995</v>
      </c>
      <c r="C31">
        <v>2959056901.2467704</v>
      </c>
      <c r="D31">
        <v>572261981.89799988</v>
      </c>
      <c r="E31">
        <v>1734275911.2480898</v>
      </c>
      <c r="F31">
        <v>99763128.770199999</v>
      </c>
    </row>
    <row r="34" spans="1:8" x14ac:dyDescent="0.3">
      <c r="A34" t="s">
        <v>102</v>
      </c>
    </row>
    <row r="36" spans="1:8" x14ac:dyDescent="0.3">
      <c r="A36" t="s">
        <v>116</v>
      </c>
      <c r="B36" t="s">
        <v>117</v>
      </c>
      <c r="C36" t="s">
        <v>118</v>
      </c>
      <c r="D36" t="s">
        <v>119</v>
      </c>
      <c r="E36" t="s">
        <v>120</v>
      </c>
      <c r="F36" t="s">
        <v>122</v>
      </c>
      <c r="G36" t="s">
        <v>116</v>
      </c>
      <c r="H36" t="s">
        <v>121</v>
      </c>
    </row>
    <row r="37" spans="1:8" ht="15" x14ac:dyDescent="0.35">
      <c r="A37" s="7" t="s">
        <v>8</v>
      </c>
      <c r="B37">
        <f>SUMIF('FY14'!$C$2:$C$880,Analysis!A37,'FY14'!$I$2:$I$880)</f>
        <v>11814699.0375</v>
      </c>
      <c r="C37">
        <f>SUMIF('FY15'!$C$2:$C$706,Analysis!A37,'FY15'!$I$2:$I$706)</f>
        <v>1318232.8799999999</v>
      </c>
      <c r="D37">
        <f>SUMIF('FY16'!$C$2:$C$594,Analysis!A37,'FY16'!$I$2:$I$594)</f>
        <v>0</v>
      </c>
      <c r="E37" s="35">
        <f>SUM(B37:D37)</f>
        <v>13132931.9175</v>
      </c>
      <c r="F37" cm="1">
        <f t="array" ref="F37:F46">_xlfn.SEQUENCE(10,1,1,1)</f>
        <v>1</v>
      </c>
      <c r="G37" t="str">
        <f>INDEX($A$37:$A$102,MATCH(H37,$E$37:$E$102,0))</f>
        <v>INDIA</v>
      </c>
      <c r="H37" s="35">
        <f>LARGE($E$37:$E$102,F37)</f>
        <v>2346021352.1999998</v>
      </c>
    </row>
    <row r="38" spans="1:8" ht="15" x14ac:dyDescent="0.35">
      <c r="A38" s="7" t="s">
        <v>12</v>
      </c>
      <c r="B38">
        <f>SUMIF('FY14'!$C$2:$C$880,Analysis!A38,'FY14'!$I$2:$I$880)</f>
        <v>2311525.56</v>
      </c>
      <c r="C38">
        <f>SUMIF('FY15'!$C$2:$C$706,Analysis!A38,'FY15'!$I$2:$I$706)</f>
        <v>1404211.17</v>
      </c>
      <c r="D38">
        <f>SUMIF('FY16'!$C$2:$C$594,Analysis!A38,'FY16'!$I$2:$I$594)</f>
        <v>0</v>
      </c>
      <c r="E38" s="35">
        <f t="shared" ref="E38:E101" si="3">SUM(B38:D38)</f>
        <v>3715736.73</v>
      </c>
      <c r="F38">
        <v>2</v>
      </c>
      <c r="G38" t="str">
        <f t="shared" ref="G38:G46" si="4">INDEX($A$37:$A$102,MATCH(H38,$E$37:$E$102,0))</f>
        <v>USA</v>
      </c>
      <c r="H38" s="35">
        <f t="shared" ref="H38:H46" si="5">LARGE($E$37:$E$102,F38)</f>
        <v>600670390.84844995</v>
      </c>
    </row>
    <row r="39" spans="1:8" ht="15" x14ac:dyDescent="0.35">
      <c r="A39" s="7" t="s">
        <v>14</v>
      </c>
      <c r="B39">
        <f>SUMIF('FY14'!$C$2:$C$880,Analysis!A39,'FY14'!$I$2:$I$880)</f>
        <v>1748672.19</v>
      </c>
      <c r="C39">
        <f>SUMIF('FY15'!$C$2:$C$706,Analysis!A39,'FY15'!$I$2:$I$706)</f>
        <v>0</v>
      </c>
      <c r="D39">
        <f>SUMIF('FY16'!$C$2:$C$594,Analysis!A39,'FY16'!$I$2:$I$594)</f>
        <v>0</v>
      </c>
      <c r="E39" s="35">
        <f t="shared" si="3"/>
        <v>1748672.19</v>
      </c>
      <c r="F39">
        <v>3</v>
      </c>
      <c r="G39" t="str">
        <f t="shared" si="4"/>
        <v>CROATIA</v>
      </c>
      <c r="H39" s="35">
        <f t="shared" si="5"/>
        <v>534643720.03536999</v>
      </c>
    </row>
    <row r="40" spans="1:8" ht="15" x14ac:dyDescent="0.35">
      <c r="A40" s="7" t="s">
        <v>74</v>
      </c>
      <c r="B40">
        <f>SUMIF('FY14'!$C$2:$C$880,Analysis!A40,'FY14'!$I$2:$I$880)</f>
        <v>0</v>
      </c>
      <c r="C40">
        <f>SUMIF('FY15'!$C$2:$C$706,Analysis!A40,'FY15'!$I$2:$I$706)</f>
        <v>1172811.8999999999</v>
      </c>
      <c r="D40">
        <f>SUMIF('FY16'!$C$2:$C$594,Analysis!A40,'FY16'!$I$2:$I$594)</f>
        <v>4296862.8099999996</v>
      </c>
      <c r="E40" s="35">
        <f t="shared" si="3"/>
        <v>5469674.709999999</v>
      </c>
      <c r="F40">
        <v>4</v>
      </c>
      <c r="G40" t="str">
        <f t="shared" si="4"/>
        <v>ICELAND</v>
      </c>
      <c r="H40" s="35">
        <f t="shared" si="5"/>
        <v>461343633.45690006</v>
      </c>
    </row>
    <row r="41" spans="1:8" ht="15" x14ac:dyDescent="0.35">
      <c r="A41" s="7" t="s">
        <v>16</v>
      </c>
      <c r="B41">
        <f>SUMIF('FY14'!$C$2:$C$880,Analysis!A41,'FY14'!$I$2:$I$880)</f>
        <v>4808734.8599999994</v>
      </c>
      <c r="C41">
        <f>SUMIF('FY15'!$C$2:$C$706,Analysis!A41,'FY15'!$I$2:$I$706)</f>
        <v>2814035.2199999997</v>
      </c>
      <c r="D41">
        <f>SUMIF('FY16'!$C$2:$C$594,Analysis!A41,'FY16'!$I$2:$I$594)</f>
        <v>4053943.7312500002</v>
      </c>
      <c r="E41" s="35">
        <f t="shared" si="3"/>
        <v>11676713.811249999</v>
      </c>
      <c r="F41">
        <v>5</v>
      </c>
      <c r="G41" t="str">
        <f t="shared" si="4"/>
        <v>GREECE</v>
      </c>
      <c r="H41" s="35">
        <f t="shared" si="5"/>
        <v>372506985.91400003</v>
      </c>
    </row>
    <row r="42" spans="1:8" ht="15" x14ac:dyDescent="0.35">
      <c r="A42" s="7" t="s">
        <v>17</v>
      </c>
      <c r="B42">
        <f>SUMIF('FY14'!$C$2:$C$880,Analysis!A42,'FY14'!$I$2:$I$880)</f>
        <v>9165036.7487499993</v>
      </c>
      <c r="C42">
        <f>SUMIF('FY15'!$C$2:$C$706,Analysis!A42,'FY15'!$I$2:$I$706)</f>
        <v>7150474.7560000001</v>
      </c>
      <c r="D42">
        <f>SUMIF('FY16'!$C$2:$C$594,Analysis!A42,'FY16'!$I$2:$I$594)</f>
        <v>23158299.18</v>
      </c>
      <c r="E42" s="35">
        <f t="shared" si="3"/>
        <v>39473810.684749998</v>
      </c>
      <c r="F42">
        <v>6</v>
      </c>
      <c r="G42" t="str">
        <f t="shared" si="4"/>
        <v>MALTA</v>
      </c>
      <c r="H42" s="35">
        <f t="shared" si="5"/>
        <v>351443578.18154001</v>
      </c>
    </row>
    <row r="43" spans="1:8" ht="15" x14ac:dyDescent="0.35">
      <c r="A43" s="7" t="s">
        <v>18</v>
      </c>
      <c r="B43">
        <f>SUMIF('FY14'!$C$2:$C$880,Analysis!A43,'FY14'!$I$2:$I$880)</f>
        <v>13666711.875</v>
      </c>
      <c r="C43">
        <f>SUMIF('FY15'!$C$2:$C$706,Analysis!A43,'FY15'!$I$2:$I$706)</f>
        <v>11512461.625</v>
      </c>
      <c r="D43">
        <f>SUMIF('FY16'!$C$2:$C$594,Analysis!A43,'FY16'!$I$2:$I$594)</f>
        <v>8666281.3499999996</v>
      </c>
      <c r="E43" s="35">
        <f t="shared" si="3"/>
        <v>33845454.850000001</v>
      </c>
      <c r="F43">
        <v>7</v>
      </c>
      <c r="G43" t="str">
        <f t="shared" si="4"/>
        <v>GERMANY</v>
      </c>
      <c r="H43" s="35">
        <f t="shared" si="5"/>
        <v>137318974.74370003</v>
      </c>
    </row>
    <row r="44" spans="1:8" ht="15" x14ac:dyDescent="0.35">
      <c r="A44" s="7" t="s">
        <v>19</v>
      </c>
      <c r="B44">
        <f>SUMIF('FY14'!$C$2:$C$880,Analysis!A44,'FY14'!$I$2:$I$880)</f>
        <v>149325.20000000001</v>
      </c>
      <c r="C44">
        <f>SUMIF('FY15'!$C$2:$C$706,Analysis!A44,'FY15'!$I$2:$I$706)</f>
        <v>804835.5</v>
      </c>
      <c r="D44">
        <f>SUMIF('FY16'!$C$2:$C$594,Analysis!A44,'FY16'!$I$2:$I$594)</f>
        <v>641991.31000000006</v>
      </c>
      <c r="E44" s="35">
        <f t="shared" si="3"/>
        <v>1596152.01</v>
      </c>
      <c r="F44">
        <v>8</v>
      </c>
      <c r="G44" t="str">
        <f t="shared" si="4"/>
        <v>SLOVENIA</v>
      </c>
      <c r="H44" s="35">
        <f t="shared" si="5"/>
        <v>106774328.49799998</v>
      </c>
    </row>
    <row r="45" spans="1:8" ht="15" x14ac:dyDescent="0.35">
      <c r="A45" s="7" t="s">
        <v>76</v>
      </c>
      <c r="B45">
        <f>SUMIF('FY14'!$C$2:$C$880,Analysis!A45,'FY14'!$I$2:$I$880)</f>
        <v>0</v>
      </c>
      <c r="C45">
        <f>SUMIF('FY15'!$C$2:$C$706,Analysis!A45,'FY15'!$I$2:$I$706)</f>
        <v>2748699.6</v>
      </c>
      <c r="D45">
        <f>SUMIF('FY16'!$C$2:$C$594,Analysis!A45,'FY16'!$I$2:$I$594)</f>
        <v>177622.087</v>
      </c>
      <c r="E45" s="35">
        <f t="shared" si="3"/>
        <v>2926321.6869999999</v>
      </c>
      <c r="F45">
        <v>9</v>
      </c>
      <c r="G45" t="str">
        <f t="shared" si="4"/>
        <v>NETHERLANDS</v>
      </c>
      <c r="H45" s="35">
        <f t="shared" si="5"/>
        <v>98180231.040000007</v>
      </c>
    </row>
    <row r="46" spans="1:8" ht="15" x14ac:dyDescent="0.35">
      <c r="A46" s="7" t="s">
        <v>20</v>
      </c>
      <c r="B46">
        <f>SUMIF('FY14'!$C$2:$C$880,Analysis!A46,'FY14'!$I$2:$I$880)</f>
        <v>41161.504999999997</v>
      </c>
      <c r="C46">
        <f>SUMIF('FY15'!$C$2:$C$706,Analysis!A46,'FY15'!$I$2:$I$706)</f>
        <v>0</v>
      </c>
      <c r="D46">
        <f>SUMIF('FY16'!$C$2:$C$594,Analysis!A46,'FY16'!$I$2:$I$594)</f>
        <v>0</v>
      </c>
      <c r="E46" s="35">
        <f t="shared" si="3"/>
        <v>41161.504999999997</v>
      </c>
      <c r="F46">
        <v>10</v>
      </c>
      <c r="G46" t="str">
        <f t="shared" si="4"/>
        <v>ISRAEL</v>
      </c>
      <c r="H46" s="35">
        <f t="shared" si="5"/>
        <v>96426748.27700001</v>
      </c>
    </row>
    <row r="47" spans="1:8" ht="15" x14ac:dyDescent="0.35">
      <c r="A47" s="7" t="s">
        <v>21</v>
      </c>
      <c r="B47">
        <f>SUMIF('FY14'!$C$2:$C$880,Analysis!A47,'FY14'!$I$2:$I$880)</f>
        <v>110024342.6875</v>
      </c>
      <c r="C47">
        <f>SUMIF('FY15'!$C$2:$C$706,Analysis!A47,'FY15'!$I$2:$I$706)</f>
        <v>230370822.23787001</v>
      </c>
      <c r="D47">
        <f>SUMIF('FY16'!$C$2:$C$594,Analysis!A47,'FY16'!$I$2:$I$594)</f>
        <v>194248555.10999998</v>
      </c>
      <c r="E47" s="37">
        <f t="shared" ref="E47:E78" si="6">SUM(B47:D47)</f>
        <v>534643720.03536999</v>
      </c>
    </row>
    <row r="48" spans="1:8" ht="15" x14ac:dyDescent="0.35">
      <c r="A48" s="7" t="s">
        <v>80</v>
      </c>
      <c r="B48">
        <f>SUMIF('FY14'!$C$2:$C$880,Analysis!A48,'FY14'!$I$2:$I$880)</f>
        <v>0</v>
      </c>
      <c r="C48">
        <f>SUMIF('FY15'!$C$2:$C$706,Analysis!A48,'FY15'!$I$2:$I$706)</f>
        <v>0</v>
      </c>
      <c r="D48">
        <f>SUMIF('FY16'!$C$2:$C$594,Analysis!A48,'FY16'!$I$2:$I$594)</f>
        <v>1258844.3999999999</v>
      </c>
      <c r="E48" s="35">
        <f t="shared" si="6"/>
        <v>1258844.3999999999</v>
      </c>
    </row>
    <row r="49" spans="1:5" ht="15" x14ac:dyDescent="0.35">
      <c r="A49" s="7" t="s">
        <v>22</v>
      </c>
      <c r="B49">
        <f>SUMIF('FY14'!$C$2:$C$880,Analysis!A49,'FY14'!$I$2:$I$880)</f>
        <v>3459988.5</v>
      </c>
      <c r="C49">
        <f>SUMIF('FY15'!$C$2:$C$706,Analysis!A49,'FY15'!$I$2:$I$706)</f>
        <v>1904946.75</v>
      </c>
      <c r="D49">
        <f>SUMIF('FY16'!$C$2:$C$594,Analysis!A49,'FY16'!$I$2:$I$594)</f>
        <v>0</v>
      </c>
      <c r="E49" s="35">
        <f t="shared" si="6"/>
        <v>5364935.25</v>
      </c>
    </row>
    <row r="50" spans="1:5" ht="15" x14ac:dyDescent="0.35">
      <c r="A50" s="7" t="s">
        <v>23</v>
      </c>
      <c r="B50">
        <f>SUMIF('FY14'!$C$2:$C$880,Analysis!A50,'FY14'!$I$2:$I$880)</f>
        <v>14634483.6</v>
      </c>
      <c r="C50">
        <f>SUMIF('FY15'!$C$2:$C$706,Analysis!A50,'FY15'!$I$2:$I$706)</f>
        <v>38642642.389999993</v>
      </c>
      <c r="D50">
        <f>SUMIF('FY16'!$C$2:$C$594,Analysis!A50,'FY16'!$I$2:$I$594)</f>
        <v>10710879.9</v>
      </c>
      <c r="E50" s="35">
        <f t="shared" si="6"/>
        <v>63988005.889999993</v>
      </c>
    </row>
    <row r="51" spans="1:5" ht="15" x14ac:dyDescent="0.35">
      <c r="A51" s="7" t="s">
        <v>24</v>
      </c>
      <c r="B51">
        <f>SUMIF('FY14'!$C$2:$C$880,Analysis!A51,'FY14'!$I$2:$I$880)</f>
        <v>2837902.5</v>
      </c>
      <c r="C51">
        <f>SUMIF('FY15'!$C$2:$C$706,Analysis!A51,'FY15'!$I$2:$I$706)</f>
        <v>0</v>
      </c>
      <c r="D51">
        <f>SUMIF('FY16'!$C$2:$C$594,Analysis!A51,'FY16'!$I$2:$I$594)</f>
        <v>0</v>
      </c>
      <c r="E51" s="35">
        <f t="shared" si="6"/>
        <v>2837902.5</v>
      </c>
    </row>
    <row r="52" spans="1:5" ht="15" x14ac:dyDescent="0.35">
      <c r="A52" s="7" t="s">
        <v>77</v>
      </c>
      <c r="B52">
        <f>SUMIF('FY14'!$C$2:$C$880,Analysis!A52,'FY14'!$I$2:$I$880)</f>
        <v>0</v>
      </c>
      <c r="C52">
        <f>SUMIF('FY15'!$C$2:$C$706,Analysis!A52,'FY15'!$I$2:$I$706)</f>
        <v>0</v>
      </c>
      <c r="D52">
        <f>SUMIF('FY16'!$C$2:$C$594,Analysis!A52,'FY16'!$I$2:$I$594)</f>
        <v>424482.82524999999</v>
      </c>
      <c r="E52" s="35">
        <f t="shared" si="6"/>
        <v>424482.82524999999</v>
      </c>
    </row>
    <row r="53" spans="1:5" ht="15" x14ac:dyDescent="0.35">
      <c r="A53" s="7" t="s">
        <v>26</v>
      </c>
      <c r="B53">
        <f>SUMIF('FY14'!$C$2:$C$880,Analysis!A53,'FY14'!$I$2:$I$880)</f>
        <v>680646.7537</v>
      </c>
      <c r="C53">
        <f>SUMIF('FY15'!$C$2:$C$706,Analysis!A53,'FY15'!$I$2:$I$706)</f>
        <v>0</v>
      </c>
      <c r="D53">
        <f>SUMIF('FY16'!$C$2:$C$594,Analysis!A53,'FY16'!$I$2:$I$594)</f>
        <v>663234.46250000002</v>
      </c>
      <c r="E53" s="35">
        <f t="shared" si="6"/>
        <v>1343881.2162000001</v>
      </c>
    </row>
    <row r="54" spans="1:5" ht="15" x14ac:dyDescent="0.35">
      <c r="A54" s="7" t="s">
        <v>28</v>
      </c>
      <c r="B54">
        <f>SUMIF('FY14'!$C$2:$C$880,Analysis!A54,'FY14'!$I$2:$I$880)</f>
        <v>62317717.889700003</v>
      </c>
      <c r="C54">
        <f>SUMIF('FY15'!$C$2:$C$706,Analysis!A54,'FY15'!$I$2:$I$706)</f>
        <v>45459940.934</v>
      </c>
      <c r="D54">
        <f>SUMIF('FY16'!$C$2:$C$594,Analysis!A54,'FY16'!$I$2:$I$594)</f>
        <v>29541315.920000002</v>
      </c>
      <c r="E54" s="37">
        <f t="shared" si="6"/>
        <v>137318974.74370003</v>
      </c>
    </row>
    <row r="55" spans="1:5" ht="15" x14ac:dyDescent="0.35">
      <c r="A55" s="7" t="s">
        <v>29</v>
      </c>
      <c r="B55">
        <f>SUMIF('FY14'!$C$2:$C$880,Analysis!A55,'FY14'!$I$2:$I$880)</f>
        <v>59383842.990999989</v>
      </c>
      <c r="C55">
        <f>SUMIF('FY15'!$C$2:$C$706,Analysis!A55,'FY15'!$I$2:$I$706)</f>
        <v>101551623.67200001</v>
      </c>
      <c r="D55">
        <f>SUMIF('FY16'!$C$2:$C$594,Analysis!A55,'FY16'!$I$2:$I$594)</f>
        <v>211571519.25100002</v>
      </c>
      <c r="E55" s="37">
        <f t="shared" si="6"/>
        <v>372506985.91400003</v>
      </c>
    </row>
    <row r="56" spans="1:5" ht="15" x14ac:dyDescent="0.35">
      <c r="A56" s="7" t="s">
        <v>30</v>
      </c>
      <c r="B56">
        <f>SUMIF('FY14'!$C$2:$C$880,Analysis!A56,'FY14'!$I$2:$I$880)</f>
        <v>3508722.1500000004</v>
      </c>
      <c r="C56">
        <f>SUMIF('FY15'!$C$2:$C$706,Analysis!A56,'FY15'!$I$2:$I$706)</f>
        <v>1944222.5249999999</v>
      </c>
      <c r="D56">
        <f>SUMIF('FY16'!$C$2:$C$594,Analysis!A56,'FY16'!$I$2:$I$594)</f>
        <v>3353980.4624999999</v>
      </c>
      <c r="E56" s="35">
        <f t="shared" si="6"/>
        <v>8806925.1375000011</v>
      </c>
    </row>
    <row r="57" spans="1:5" ht="15" x14ac:dyDescent="0.35">
      <c r="A57" s="7" t="s">
        <v>31</v>
      </c>
      <c r="B57">
        <f>SUMIF('FY14'!$C$2:$C$880,Analysis!A57,'FY14'!$I$2:$I$880)</f>
        <v>6009.9800000000005</v>
      </c>
      <c r="C57">
        <f>SUMIF('FY15'!$C$2:$C$706,Analysis!A57,'FY15'!$I$2:$I$706)</f>
        <v>0</v>
      </c>
      <c r="D57">
        <f>SUMIF('FY16'!$C$2:$C$594,Analysis!A57,'FY16'!$I$2:$I$594)</f>
        <v>0</v>
      </c>
      <c r="E57" s="35">
        <f t="shared" si="6"/>
        <v>6009.9800000000005</v>
      </c>
    </row>
    <row r="58" spans="1:5" ht="15" x14ac:dyDescent="0.35">
      <c r="A58" s="7" t="s">
        <v>32</v>
      </c>
      <c r="B58">
        <f>SUMIF('FY14'!$C$2:$C$880,Analysis!A58,'FY14'!$I$2:$I$880)</f>
        <v>162625684.9016</v>
      </c>
      <c r="C58">
        <f>SUMIF('FY15'!$C$2:$C$706,Analysis!A58,'FY15'!$I$2:$I$706)</f>
        <v>191596145.84830004</v>
      </c>
      <c r="D58">
        <f>SUMIF('FY16'!$C$2:$C$594,Analysis!A58,'FY16'!$I$2:$I$594)</f>
        <v>107121802.707</v>
      </c>
      <c r="E58" s="37">
        <f t="shared" si="6"/>
        <v>461343633.45690006</v>
      </c>
    </row>
    <row r="59" spans="1:5" ht="15" x14ac:dyDescent="0.35">
      <c r="A59" s="7" t="s">
        <v>33</v>
      </c>
      <c r="B59">
        <f>SUMIF('FY14'!$C$2:$C$880,Analysis!A59,'FY14'!$I$2:$I$880)</f>
        <v>797864874</v>
      </c>
      <c r="C59">
        <f>SUMIF('FY15'!$C$2:$C$706,Analysis!A59,'FY15'!$I$2:$I$706)</f>
        <v>787757197.29999995</v>
      </c>
      <c r="D59">
        <f>SUMIF('FY16'!$C$2:$C$594,Analysis!A59,'FY16'!$I$2:$I$594)</f>
        <v>760399280.89999998</v>
      </c>
      <c r="E59" s="37">
        <f t="shared" si="6"/>
        <v>2346021352.1999998</v>
      </c>
    </row>
    <row r="60" spans="1:5" ht="15" x14ac:dyDescent="0.35">
      <c r="A60" s="7" t="s">
        <v>35</v>
      </c>
      <c r="B60">
        <f>SUMIF('FY14'!$C$2:$C$880,Analysis!A60,'FY14'!$I$2:$I$880)</f>
        <v>3613288.8099999996</v>
      </c>
      <c r="C60">
        <f>SUMIF('FY15'!$C$2:$C$706,Analysis!A60,'FY15'!$I$2:$I$706)</f>
        <v>4835718.5137499999</v>
      </c>
      <c r="D60">
        <f>SUMIF('FY16'!$C$2:$C$594,Analysis!A60,'FY16'!$I$2:$I$594)</f>
        <v>5739082.0662499992</v>
      </c>
      <c r="E60" s="35">
        <f t="shared" si="6"/>
        <v>14188089.390000001</v>
      </c>
    </row>
    <row r="61" spans="1:5" ht="15" x14ac:dyDescent="0.35">
      <c r="A61" s="7" t="s">
        <v>36</v>
      </c>
      <c r="B61">
        <f>SUMIF('FY14'!$C$2:$C$880,Analysis!A61,'FY14'!$I$2:$I$880)</f>
        <v>26103977.5</v>
      </c>
      <c r="C61">
        <f>SUMIF('FY15'!$C$2:$C$706,Analysis!A61,'FY15'!$I$2:$I$706)</f>
        <v>27272341</v>
      </c>
      <c r="D61">
        <f>SUMIF('FY16'!$C$2:$C$594,Analysis!A61,'FY16'!$I$2:$I$594)</f>
        <v>0</v>
      </c>
      <c r="E61" s="35">
        <f t="shared" si="6"/>
        <v>53376318.5</v>
      </c>
    </row>
    <row r="62" spans="1:5" ht="15" x14ac:dyDescent="0.35">
      <c r="A62" s="7" t="s">
        <v>37</v>
      </c>
      <c r="B62">
        <f>SUMIF('FY14'!$C$2:$C$880,Analysis!A62,'FY14'!$I$2:$I$880)</f>
        <v>25657267.699999999</v>
      </c>
      <c r="C62">
        <f>SUMIF('FY15'!$C$2:$C$706,Analysis!A62,'FY15'!$I$2:$I$706)</f>
        <v>22667510.129999999</v>
      </c>
      <c r="D62">
        <f>SUMIF('FY16'!$C$2:$C$594,Analysis!A62,'FY16'!$I$2:$I$594)</f>
        <v>48101970.447000004</v>
      </c>
      <c r="E62" s="37">
        <f t="shared" si="6"/>
        <v>96426748.27700001</v>
      </c>
    </row>
    <row r="63" spans="1:5" ht="15" x14ac:dyDescent="0.35">
      <c r="A63" s="7" t="s">
        <v>92</v>
      </c>
      <c r="B63">
        <f>SUMIF('FY14'!$C$2:$C$880,Analysis!A63,'FY14'!$I$2:$I$880)</f>
        <v>0</v>
      </c>
      <c r="C63">
        <f>SUMIF('FY15'!$C$2:$C$706,Analysis!A63,'FY15'!$I$2:$I$706)</f>
        <v>195524.80000000002</v>
      </c>
      <c r="D63">
        <f>SUMIF('FY16'!$C$2:$C$594,Analysis!A63,'FY16'!$I$2:$I$594)</f>
        <v>0</v>
      </c>
      <c r="E63" s="35">
        <f t="shared" si="6"/>
        <v>195524.80000000002</v>
      </c>
    </row>
    <row r="64" spans="1:5" ht="15" x14ac:dyDescent="0.35">
      <c r="A64" s="7" t="s">
        <v>75</v>
      </c>
      <c r="B64">
        <f>SUMIF('FY14'!$C$2:$C$880,Analysis!A64,'FY14'!$I$2:$I$880)</f>
        <v>0</v>
      </c>
      <c r="C64">
        <f>SUMIF('FY15'!$C$2:$C$706,Analysis!A64,'FY15'!$I$2:$I$706)</f>
        <v>25043.920000000002</v>
      </c>
      <c r="D64">
        <f>SUMIF('FY16'!$C$2:$C$594,Analysis!A64,'FY16'!$I$2:$I$594)</f>
        <v>0</v>
      </c>
      <c r="E64" s="35">
        <f t="shared" si="6"/>
        <v>25043.920000000002</v>
      </c>
    </row>
    <row r="65" spans="1:5" ht="15" x14ac:dyDescent="0.35">
      <c r="A65" s="7" t="s">
        <v>38</v>
      </c>
      <c r="B65">
        <f>SUMIF('FY14'!$C$2:$C$880,Analysis!A65,'FY14'!$I$2:$I$880)</f>
        <v>9920277.7000000011</v>
      </c>
      <c r="C65">
        <f>SUMIF('FY15'!$C$2:$C$706,Analysis!A65,'FY15'!$I$2:$I$706)</f>
        <v>4318307.84</v>
      </c>
      <c r="D65">
        <f>SUMIF('FY16'!$C$2:$C$594,Analysis!A65,'FY16'!$I$2:$I$594)</f>
        <v>14239754.071</v>
      </c>
      <c r="E65" s="35">
        <f t="shared" si="6"/>
        <v>28478339.611000001</v>
      </c>
    </row>
    <row r="66" spans="1:5" ht="15" x14ac:dyDescent="0.35">
      <c r="A66" s="7" t="s">
        <v>39</v>
      </c>
      <c r="B66">
        <f>SUMIF('FY14'!$C$2:$C$880,Analysis!A66,'FY14'!$I$2:$I$880)</f>
        <v>3004990</v>
      </c>
      <c r="C66">
        <f>SUMIF('FY15'!$C$2:$C$706,Analysis!A66,'FY15'!$I$2:$I$706)</f>
        <v>418689.60000000003</v>
      </c>
      <c r="D66">
        <f>SUMIF('FY16'!$C$2:$C$594,Analysis!A66,'FY16'!$I$2:$I$594)</f>
        <v>5326437.8099999996</v>
      </c>
      <c r="E66" s="35">
        <f t="shared" si="6"/>
        <v>8750117.4100000001</v>
      </c>
    </row>
    <row r="67" spans="1:5" ht="15" x14ac:dyDescent="0.35">
      <c r="A67" s="7" t="s">
        <v>93</v>
      </c>
      <c r="B67">
        <f>SUMIF('FY14'!$C$2:$C$880,Analysis!A67,'FY14'!$I$2:$I$880)</f>
        <v>0</v>
      </c>
      <c r="C67">
        <f>SUMIF('FY15'!$C$2:$C$706,Analysis!A67,'FY15'!$I$2:$I$706)</f>
        <v>240020</v>
      </c>
      <c r="D67">
        <f>SUMIF('FY16'!$C$2:$C$594,Analysis!A67,'FY16'!$I$2:$I$594)</f>
        <v>0</v>
      </c>
      <c r="E67" s="35">
        <f t="shared" si="6"/>
        <v>240020</v>
      </c>
    </row>
    <row r="68" spans="1:5" ht="15" x14ac:dyDescent="0.35">
      <c r="A68" s="7" t="s">
        <v>40</v>
      </c>
      <c r="B68">
        <f>SUMIF('FY14'!$C$2:$C$880,Analysis!A68,'FY14'!$I$2:$I$880)</f>
        <v>168490.85000000003</v>
      </c>
      <c r="C68">
        <f>SUMIF('FY15'!$C$2:$C$706,Analysis!A68,'FY15'!$I$2:$I$706)</f>
        <v>0</v>
      </c>
      <c r="D68">
        <f>SUMIF('FY16'!$C$2:$C$594,Analysis!A68,'FY16'!$I$2:$I$594)</f>
        <v>0</v>
      </c>
      <c r="E68" s="35">
        <f t="shared" si="6"/>
        <v>168490.85000000003</v>
      </c>
    </row>
    <row r="69" spans="1:5" ht="15" x14ac:dyDescent="0.35">
      <c r="A69" s="7" t="s">
        <v>41</v>
      </c>
      <c r="B69">
        <f>SUMIF('FY14'!$C$2:$C$880,Analysis!A69,'FY14'!$I$2:$I$880)</f>
        <v>3713714.5825</v>
      </c>
      <c r="C69">
        <f>SUMIF('FY15'!$C$2:$C$706,Analysis!A69,'FY15'!$I$2:$I$706)</f>
        <v>3926115.1199999996</v>
      </c>
      <c r="D69">
        <f>SUMIF('FY16'!$C$2:$C$594,Analysis!A69,'FY16'!$I$2:$I$594)</f>
        <v>4094873.7560000001</v>
      </c>
      <c r="E69" s="35">
        <f t="shared" si="6"/>
        <v>11734703.4585</v>
      </c>
    </row>
    <row r="70" spans="1:5" ht="15" x14ac:dyDescent="0.35">
      <c r="A70" s="7" t="s">
        <v>42</v>
      </c>
      <c r="B70">
        <f>SUMIF('FY14'!$C$2:$C$880,Analysis!A70,'FY14'!$I$2:$I$880)</f>
        <v>998772</v>
      </c>
      <c r="C70">
        <f>SUMIF('FY15'!$C$2:$C$706,Analysis!A70,'FY15'!$I$2:$I$706)</f>
        <v>1407201.25</v>
      </c>
      <c r="D70">
        <f>SUMIF('FY16'!$C$2:$C$594,Analysis!A70,'FY16'!$I$2:$I$594)</f>
        <v>1039746.3</v>
      </c>
      <c r="E70" s="35">
        <f t="shared" si="6"/>
        <v>3445719.55</v>
      </c>
    </row>
    <row r="71" spans="1:5" ht="15" x14ac:dyDescent="0.35">
      <c r="A71" s="7" t="s">
        <v>43</v>
      </c>
      <c r="B71">
        <f>SUMIF('FY14'!$C$2:$C$880,Analysis!A71,'FY14'!$I$2:$I$880)</f>
        <v>163960106.17480001</v>
      </c>
      <c r="C71">
        <f>SUMIF('FY15'!$C$2:$C$706,Analysis!A71,'FY15'!$I$2:$I$706)</f>
        <v>104276901.18574001</v>
      </c>
      <c r="D71">
        <f>SUMIF('FY16'!$C$2:$C$594,Analysis!A71,'FY16'!$I$2:$I$594)</f>
        <v>83206570.820999995</v>
      </c>
      <c r="E71" s="37">
        <f t="shared" si="6"/>
        <v>351443578.18154001</v>
      </c>
    </row>
    <row r="72" spans="1:5" ht="15" x14ac:dyDescent="0.35">
      <c r="A72" s="7" t="s">
        <v>44</v>
      </c>
      <c r="B72">
        <f>SUMIF('FY14'!$C$2:$C$880,Analysis!A72,'FY14'!$I$2:$I$880)</f>
        <v>6328004.96</v>
      </c>
      <c r="C72">
        <f>SUMIF('FY15'!$C$2:$C$706,Analysis!A72,'FY15'!$I$2:$I$706)</f>
        <v>4584153.6449999996</v>
      </c>
      <c r="D72">
        <f>SUMIF('FY16'!$C$2:$C$594,Analysis!A72,'FY16'!$I$2:$I$594)</f>
        <v>2998191.287</v>
      </c>
      <c r="E72" s="35">
        <f t="shared" si="6"/>
        <v>13910349.892000001</v>
      </c>
    </row>
    <row r="73" spans="1:5" ht="15" x14ac:dyDescent="0.35">
      <c r="A73" s="7" t="s">
        <v>45</v>
      </c>
      <c r="B73">
        <f>SUMIF('FY14'!$C$2:$C$880,Analysis!A73,'FY14'!$I$2:$I$880)</f>
        <v>1083270.46</v>
      </c>
      <c r="C73">
        <f>SUMIF('FY15'!$C$2:$C$706,Analysis!A73,'FY15'!$I$2:$I$706)</f>
        <v>1928101.56</v>
      </c>
      <c r="D73">
        <f>SUMIF('FY16'!$C$2:$C$594,Analysis!A73,'FY16'!$I$2:$I$594)</f>
        <v>0</v>
      </c>
      <c r="E73" s="35">
        <f t="shared" si="6"/>
        <v>3011372.02</v>
      </c>
    </row>
    <row r="74" spans="1:5" ht="15" x14ac:dyDescent="0.35">
      <c r="A74" s="7" t="s">
        <v>46</v>
      </c>
      <c r="B74">
        <f>SUMIF('FY14'!$C$2:$C$880,Analysis!A74,'FY14'!$I$2:$I$880)</f>
        <v>34667592.094999999</v>
      </c>
      <c r="C74">
        <f>SUMIF('FY15'!$C$2:$C$706,Analysis!A74,'FY15'!$I$2:$I$706)</f>
        <v>37353785.825000003</v>
      </c>
      <c r="D74">
        <f>SUMIF('FY16'!$C$2:$C$594,Analysis!A74,'FY16'!$I$2:$I$594)</f>
        <v>26158853.120000001</v>
      </c>
      <c r="E74" s="37">
        <f t="shared" si="6"/>
        <v>98180231.040000007</v>
      </c>
    </row>
    <row r="75" spans="1:5" ht="15" x14ac:dyDescent="0.35">
      <c r="A75" s="7" t="s">
        <v>47</v>
      </c>
      <c r="B75">
        <f>SUMIF('FY14'!$C$2:$C$880,Analysis!A75,'FY14'!$I$2:$I$880)</f>
        <v>1163980.78</v>
      </c>
      <c r="C75">
        <f>SUMIF('FY15'!$C$2:$C$706,Analysis!A75,'FY15'!$I$2:$I$706)</f>
        <v>0</v>
      </c>
      <c r="D75">
        <f>SUMIF('FY16'!$C$2:$C$594,Analysis!A75,'FY16'!$I$2:$I$594)</f>
        <v>1409574.125</v>
      </c>
      <c r="E75" s="35">
        <f t="shared" si="6"/>
        <v>2573554.9050000003</v>
      </c>
    </row>
    <row r="76" spans="1:5" ht="15" x14ac:dyDescent="0.35">
      <c r="A76" s="7" t="s">
        <v>48</v>
      </c>
      <c r="B76">
        <f>SUMIF('FY14'!$C$2:$C$880,Analysis!A76,'FY14'!$I$2:$I$880)</f>
        <v>573115.19999999995</v>
      </c>
      <c r="C76">
        <f>SUMIF('FY15'!$C$2:$C$706,Analysis!A76,'FY15'!$I$2:$I$706)</f>
        <v>0</v>
      </c>
      <c r="D76">
        <f>SUMIF('FY16'!$C$2:$C$594,Analysis!A76,'FY16'!$I$2:$I$594)</f>
        <v>0</v>
      </c>
      <c r="E76" s="35">
        <f t="shared" si="6"/>
        <v>573115.19999999995</v>
      </c>
    </row>
    <row r="77" spans="1:5" ht="15" x14ac:dyDescent="0.35">
      <c r="A77" s="7" t="s">
        <v>81</v>
      </c>
      <c r="B77">
        <f>SUMIF('FY14'!$C$2:$C$880,Analysis!A77,'FY14'!$I$2:$I$880)</f>
        <v>0</v>
      </c>
      <c r="C77">
        <f>SUMIF('FY15'!$C$2:$C$706,Analysis!A77,'FY15'!$I$2:$I$706)</f>
        <v>0</v>
      </c>
      <c r="D77">
        <f>SUMIF('FY16'!$C$2:$C$594,Analysis!A77,'FY16'!$I$2:$I$594)</f>
        <v>273976</v>
      </c>
      <c r="E77" s="35">
        <f t="shared" si="6"/>
        <v>273976</v>
      </c>
    </row>
    <row r="78" spans="1:5" ht="15" x14ac:dyDescent="0.35">
      <c r="A78" s="7" t="s">
        <v>49</v>
      </c>
      <c r="B78">
        <f>SUMIF('FY14'!$C$2:$C$880,Analysis!A78,'FY14'!$I$2:$I$880)</f>
        <v>1895754</v>
      </c>
      <c r="C78">
        <f>SUMIF('FY15'!$C$2:$C$706,Analysis!A78,'FY15'!$I$2:$I$706)</f>
        <v>604360</v>
      </c>
      <c r="D78">
        <f>SUMIF('FY16'!$C$2:$C$594,Analysis!A78,'FY16'!$I$2:$I$594)</f>
        <v>33432</v>
      </c>
      <c r="E78" s="35">
        <f t="shared" si="6"/>
        <v>2533546</v>
      </c>
    </row>
    <row r="79" spans="1:5" ht="15" x14ac:dyDescent="0.35">
      <c r="A79" s="7" t="s">
        <v>70</v>
      </c>
      <c r="B79">
        <f>SUMIF('FY14'!$C$2:$C$880,Analysis!A79,'FY14'!$I$2:$I$880)</f>
        <v>0</v>
      </c>
      <c r="C79">
        <f>SUMIF('FY15'!$C$2:$C$706,Analysis!A79,'FY15'!$I$2:$I$706)</f>
        <v>12776.621999999999</v>
      </c>
      <c r="D79">
        <f>SUMIF('FY16'!$C$2:$C$594,Analysis!A79,'FY16'!$I$2:$I$594)</f>
        <v>8082296.0649999995</v>
      </c>
      <c r="E79" s="35">
        <f t="shared" ref="E79:E98" si="7">SUM(B79:D79)</f>
        <v>8095072.6869999999</v>
      </c>
    </row>
    <row r="80" spans="1:5" ht="15" x14ac:dyDescent="0.35">
      <c r="A80" s="7" t="s">
        <v>50</v>
      </c>
      <c r="B80">
        <f>SUMIF('FY14'!$C$2:$C$880,Analysis!A80,'FY14'!$I$2:$I$880)</f>
        <v>1065234.9000000001</v>
      </c>
      <c r="C80">
        <f>SUMIF('FY15'!$C$2:$C$706,Analysis!A80,'FY15'!$I$2:$I$706)</f>
        <v>8419248.2300000004</v>
      </c>
      <c r="D80">
        <f>SUMIF('FY16'!$C$2:$C$594,Analysis!A80,'FY16'!$I$2:$I$594)</f>
        <v>0</v>
      </c>
      <c r="E80" s="35">
        <f t="shared" si="7"/>
        <v>9484483.1300000008</v>
      </c>
    </row>
    <row r="81" spans="1:5" ht="15" x14ac:dyDescent="0.35">
      <c r="A81" s="7" t="s">
        <v>51</v>
      </c>
      <c r="B81">
        <f>SUMIF('FY14'!$C$2:$C$880,Analysis!A81,'FY14'!$I$2:$I$880)</f>
        <v>17149088.399999999</v>
      </c>
      <c r="C81">
        <f>SUMIF('FY15'!$C$2:$C$706,Analysis!A81,'FY15'!$I$2:$I$706)</f>
        <v>15282659.676249998</v>
      </c>
      <c r="D81">
        <f>SUMIF('FY16'!$C$2:$C$594,Analysis!A81,'FY16'!$I$2:$I$594)</f>
        <v>10470836.59</v>
      </c>
      <c r="E81" s="35">
        <f t="shared" si="7"/>
        <v>42902584.66624999</v>
      </c>
    </row>
    <row r="82" spans="1:5" ht="15" x14ac:dyDescent="0.35">
      <c r="A82" s="7" t="s">
        <v>52</v>
      </c>
      <c r="B82">
        <f>SUMIF('FY14'!$C$2:$C$880,Analysis!A82,'FY14'!$I$2:$I$880)</f>
        <v>6049683.1170000006</v>
      </c>
      <c r="C82">
        <f>SUMIF('FY15'!$C$2:$C$706,Analysis!A82,'FY15'!$I$2:$I$706)</f>
        <v>21866080.802000001</v>
      </c>
      <c r="D82">
        <f>SUMIF('FY16'!$C$2:$C$594,Analysis!A82,'FY16'!$I$2:$I$594)</f>
        <v>21647131.732999999</v>
      </c>
      <c r="E82" s="35">
        <f t="shared" si="7"/>
        <v>49562895.651999995</v>
      </c>
    </row>
    <row r="83" spans="1:5" ht="15" x14ac:dyDescent="0.35">
      <c r="A83" s="7" t="s">
        <v>53</v>
      </c>
      <c r="B83">
        <f>SUMIF('FY14'!$C$2:$C$880,Analysis!A83,'FY14'!$I$2:$I$880)</f>
        <v>12229873.15</v>
      </c>
      <c r="C83">
        <f>SUMIF('FY15'!$C$2:$C$706,Analysis!A83,'FY15'!$I$2:$I$706)</f>
        <v>24592057.795999996</v>
      </c>
      <c r="D83">
        <f>SUMIF('FY16'!$C$2:$C$594,Analysis!A83,'FY16'!$I$2:$I$594)</f>
        <v>23156045.753000002</v>
      </c>
      <c r="E83" s="35">
        <f t="shared" si="7"/>
        <v>59977976.699000001</v>
      </c>
    </row>
    <row r="84" spans="1:5" ht="15" x14ac:dyDescent="0.35">
      <c r="A84" s="7" t="s">
        <v>54</v>
      </c>
      <c r="B84">
        <f>SUMIF('FY14'!$C$2:$C$880,Analysis!A84,'FY14'!$I$2:$I$880)</f>
        <v>2764950</v>
      </c>
      <c r="C84">
        <f>SUMIF('FY15'!$C$2:$C$706,Analysis!A84,'FY15'!$I$2:$I$706)</f>
        <v>3659460.51</v>
      </c>
      <c r="D84">
        <f>SUMIF('FY16'!$C$2:$C$594,Analysis!A84,'FY16'!$I$2:$I$594)</f>
        <v>3846610.74</v>
      </c>
      <c r="E84" s="35">
        <f t="shared" si="7"/>
        <v>10271021.25</v>
      </c>
    </row>
    <row r="85" spans="1:5" ht="15" x14ac:dyDescent="0.35">
      <c r="A85" s="7" t="s">
        <v>55</v>
      </c>
      <c r="B85">
        <f>SUMIF('FY14'!$C$2:$C$880,Analysis!A85,'FY14'!$I$2:$I$880)</f>
        <v>47066166.028999992</v>
      </c>
      <c r="C85">
        <f>SUMIF('FY15'!$C$2:$C$706,Analysis!A85,'FY15'!$I$2:$I$706)</f>
        <v>37918478.564999998</v>
      </c>
      <c r="D85">
        <f>SUMIF('FY16'!$C$2:$C$594,Analysis!A85,'FY16'!$I$2:$I$594)</f>
        <v>21789683.903999999</v>
      </c>
      <c r="E85" s="37">
        <f t="shared" si="7"/>
        <v>106774328.49799998</v>
      </c>
    </row>
    <row r="86" spans="1:5" ht="15" x14ac:dyDescent="0.35">
      <c r="A86" s="7" t="s">
        <v>56</v>
      </c>
      <c r="B86">
        <f>SUMIF('FY14'!$C$2:$C$880,Analysis!A86,'FY14'!$I$2:$I$880)</f>
        <v>2041428.25</v>
      </c>
      <c r="C86">
        <f>SUMIF('FY15'!$C$2:$C$706,Analysis!A86,'FY15'!$I$2:$I$706)</f>
        <v>12873519.105999999</v>
      </c>
      <c r="D86">
        <f>SUMIF('FY16'!$C$2:$C$594,Analysis!A86,'FY16'!$I$2:$I$594)</f>
        <v>4680360.2</v>
      </c>
      <c r="E86" s="35">
        <f t="shared" si="7"/>
        <v>19595307.555999998</v>
      </c>
    </row>
    <row r="87" spans="1:5" ht="15" x14ac:dyDescent="0.35">
      <c r="A87" s="7" t="s">
        <v>79</v>
      </c>
      <c r="B87">
        <f>SUMIF('FY14'!$C$2:$C$880,Analysis!A87,'FY14'!$I$2:$I$880)</f>
        <v>0</v>
      </c>
      <c r="C87">
        <f>SUMIF('FY15'!$C$2:$C$706,Analysis!A87,'FY15'!$I$2:$I$706)</f>
        <v>0</v>
      </c>
      <c r="D87">
        <f>SUMIF('FY16'!$C$2:$C$594,Analysis!A87,'FY16'!$I$2:$I$594)</f>
        <v>229001.4</v>
      </c>
      <c r="E87" s="35">
        <f t="shared" si="7"/>
        <v>229001.4</v>
      </c>
    </row>
    <row r="88" spans="1:5" ht="15" x14ac:dyDescent="0.35">
      <c r="A88" s="7" t="s">
        <v>57</v>
      </c>
      <c r="B88">
        <f>SUMIF('FY14'!$C$2:$C$880,Analysis!A88,'FY14'!$I$2:$I$880)</f>
        <v>4750400.29</v>
      </c>
      <c r="C88">
        <f>SUMIF('FY15'!$C$2:$C$706,Analysis!A88,'FY15'!$I$2:$I$706)</f>
        <v>1510528.7</v>
      </c>
      <c r="D88">
        <f>SUMIF('FY16'!$C$2:$C$594,Analysis!A88,'FY16'!$I$2:$I$594)</f>
        <v>2026733.27</v>
      </c>
      <c r="E88" s="35">
        <f t="shared" si="7"/>
        <v>8287662.2599999998</v>
      </c>
    </row>
    <row r="89" spans="1:5" ht="15" x14ac:dyDescent="0.35">
      <c r="A89" s="7" t="s">
        <v>58</v>
      </c>
      <c r="B89">
        <f>SUMIF('FY14'!$C$2:$C$880,Analysis!A89,'FY14'!$I$2:$I$880)</f>
        <v>8652961.4624999985</v>
      </c>
      <c r="C89">
        <f>SUMIF('FY15'!$C$2:$C$706,Analysis!A89,'FY15'!$I$2:$I$706)</f>
        <v>7061205.8287500003</v>
      </c>
      <c r="D89">
        <f>SUMIF('FY16'!$C$2:$C$594,Analysis!A89,'FY16'!$I$2:$I$594)</f>
        <v>0</v>
      </c>
      <c r="E89" s="35">
        <f t="shared" si="7"/>
        <v>15714167.291249998</v>
      </c>
    </row>
    <row r="90" spans="1:5" ht="15" x14ac:dyDescent="0.35">
      <c r="A90" s="7" t="s">
        <v>59</v>
      </c>
      <c r="B90">
        <f>SUMIF('FY14'!$C$2:$C$880,Analysis!A90,'FY14'!$I$2:$I$880)</f>
        <v>8902950</v>
      </c>
      <c r="C90">
        <f>SUMIF('FY15'!$C$2:$C$706,Analysis!A90,'FY15'!$I$2:$I$706)</f>
        <v>18142.349999999999</v>
      </c>
      <c r="D90">
        <f>SUMIF('FY16'!$C$2:$C$594,Analysis!A90,'FY16'!$I$2:$I$594)</f>
        <v>0</v>
      </c>
      <c r="E90" s="35">
        <f t="shared" si="7"/>
        <v>8921092.3499999996</v>
      </c>
    </row>
    <row r="91" spans="1:5" ht="15" x14ac:dyDescent="0.35">
      <c r="A91" s="7" t="s">
        <v>82</v>
      </c>
      <c r="B91">
        <f>SUMIF('FY14'!$C$2:$C$880,Analysis!A91,'FY14'!$I$2:$I$880)</f>
        <v>0</v>
      </c>
      <c r="C91">
        <f>SUMIF('FY15'!$C$2:$C$706,Analysis!A91,'FY15'!$I$2:$I$706)</f>
        <v>0</v>
      </c>
      <c r="D91">
        <f>SUMIF('FY16'!$C$2:$C$594,Analysis!A91,'FY16'!$I$2:$I$594)</f>
        <v>5627847.2664000001</v>
      </c>
      <c r="E91" s="35">
        <f t="shared" si="7"/>
        <v>5627847.2664000001</v>
      </c>
    </row>
    <row r="92" spans="1:5" ht="15" x14ac:dyDescent="0.35">
      <c r="A92" s="7" t="s">
        <v>60</v>
      </c>
      <c r="B92">
        <f>SUMIF('FY14'!$C$2:$C$880,Analysis!A92,'FY14'!$I$2:$I$880)</f>
        <v>4081352.6905000005</v>
      </c>
      <c r="C92">
        <f>SUMIF('FY15'!$C$2:$C$706,Analysis!A92,'FY15'!$I$2:$I$706)</f>
        <v>5461583.6009999998</v>
      </c>
      <c r="D92">
        <f>SUMIF('FY16'!$C$2:$C$594,Analysis!A92,'FY16'!$I$2:$I$594)</f>
        <v>9567881.9244999997</v>
      </c>
      <c r="E92" s="35">
        <f t="shared" si="7"/>
        <v>19110818.215999998</v>
      </c>
    </row>
    <row r="93" spans="1:5" ht="15" x14ac:dyDescent="0.35">
      <c r="A93" s="7" t="s">
        <v>78</v>
      </c>
      <c r="B93">
        <f>SUMIF('FY14'!$C$2:$C$880,Analysis!A93,'FY14'!$I$2:$I$880)</f>
        <v>0</v>
      </c>
      <c r="C93">
        <f>SUMIF('FY15'!$C$2:$C$706,Analysis!A93,'FY15'!$I$2:$I$706)</f>
        <v>0</v>
      </c>
      <c r="D93">
        <f>SUMIF('FY16'!$C$2:$C$594,Analysis!A93,'FY16'!$I$2:$I$594)</f>
        <v>2757419.4749999996</v>
      </c>
      <c r="E93" s="35">
        <f t="shared" si="7"/>
        <v>2757419.4749999996</v>
      </c>
    </row>
    <row r="94" spans="1:5" ht="15" x14ac:dyDescent="0.35">
      <c r="A94" s="7" t="s">
        <v>61</v>
      </c>
      <c r="B94">
        <f>SUMIF('FY14'!$C$2:$C$880,Analysis!A94,'FY14'!$I$2:$I$880)</f>
        <v>4181350.4200000004</v>
      </c>
      <c r="C94">
        <f>SUMIF('FY15'!$C$2:$C$706,Analysis!A94,'FY15'!$I$2:$I$706)</f>
        <v>5194857.3625000007</v>
      </c>
      <c r="D94">
        <f>SUMIF('FY16'!$C$2:$C$594,Analysis!A94,'FY16'!$I$2:$I$594)</f>
        <v>4094334.5</v>
      </c>
      <c r="E94" s="35">
        <f t="shared" si="7"/>
        <v>13470542.282500001</v>
      </c>
    </row>
    <row r="95" spans="1:5" ht="15" x14ac:dyDescent="0.35">
      <c r="A95" s="7" t="s">
        <v>62</v>
      </c>
      <c r="B95">
        <f>SUMIF('FY14'!$C$2:$C$880,Analysis!A95,'FY14'!$I$2:$I$880)</f>
        <v>15568506.274999997</v>
      </c>
      <c r="C95">
        <f>SUMIF('FY15'!$C$2:$C$706,Analysis!A95,'FY15'!$I$2:$I$706)</f>
        <v>19263441.254499998</v>
      </c>
      <c r="D95">
        <f>SUMIF('FY16'!$C$2:$C$594,Analysis!A95,'FY16'!$I$2:$I$594)</f>
        <v>12522051.93125</v>
      </c>
      <c r="E95" s="35">
        <f t="shared" si="7"/>
        <v>47353999.460749991</v>
      </c>
    </row>
    <row r="96" spans="1:5" ht="15" x14ac:dyDescent="0.35">
      <c r="A96" s="7" t="s">
        <v>63</v>
      </c>
      <c r="B96">
        <f>SUMIF('FY14'!$C$2:$C$880,Analysis!A96,'FY14'!$I$2:$I$880)</f>
        <v>1652412.6174999999</v>
      </c>
      <c r="C96">
        <f>SUMIF('FY15'!$C$2:$C$706,Analysis!A96,'FY15'!$I$2:$I$706)</f>
        <v>318150.17499999999</v>
      </c>
      <c r="D96">
        <f>SUMIF('FY16'!$C$2:$C$594,Analysis!A96,'FY16'!$I$2:$I$594)</f>
        <v>837493.68</v>
      </c>
      <c r="E96" s="35">
        <f t="shared" si="7"/>
        <v>2808056.4725000001</v>
      </c>
    </row>
    <row r="97" spans="1:6" ht="15" x14ac:dyDescent="0.35">
      <c r="A97" s="7" t="s">
        <v>64</v>
      </c>
      <c r="B97">
        <f>SUMIF('FY14'!$C$2:$C$880,Analysis!A97,'FY14'!$I$2:$I$880)</f>
        <v>107835</v>
      </c>
      <c r="C97">
        <f>SUMIF('FY15'!$C$2:$C$706,Analysis!A97,'FY15'!$I$2:$I$706)</f>
        <v>111573.72500000001</v>
      </c>
      <c r="D97">
        <f>SUMIF('FY16'!$C$2:$C$594,Analysis!A97,'FY16'!$I$2:$I$594)</f>
        <v>1785731.1600000001</v>
      </c>
      <c r="E97" s="35">
        <f t="shared" si="7"/>
        <v>2005139.8850000002</v>
      </c>
    </row>
    <row r="98" spans="1:6" ht="15" x14ac:dyDescent="0.35">
      <c r="A98" s="7" t="s">
        <v>65</v>
      </c>
      <c r="B98">
        <f>SUMIF('FY14'!$C$2:$C$880,Analysis!A98,'FY14'!$I$2:$I$880)</f>
        <v>247976072.19094998</v>
      </c>
      <c r="C98">
        <f>SUMIF('FY15'!$C$2:$C$706,Analysis!A98,'FY15'!$I$2:$I$706)</f>
        <v>179815688.57049999</v>
      </c>
      <c r="D98">
        <f>SUMIF('FY16'!$C$2:$C$594,Analysis!A98,'FY16'!$I$2:$I$594)</f>
        <v>172878630.08700001</v>
      </c>
      <c r="E98" s="37">
        <f t="shared" si="7"/>
        <v>600670390.84844995</v>
      </c>
    </row>
    <row r="99" spans="1:6" ht="15" x14ac:dyDescent="0.35">
      <c r="A99" s="7" t="s">
        <v>66</v>
      </c>
      <c r="B99">
        <f>SUMIF('FY14'!$C$2:$C$880,Analysis!A99,'FY14'!$I$2:$I$880)</f>
        <v>6709821.1800000006</v>
      </c>
      <c r="C99">
        <f>SUMIF('FY15'!$C$2:$C$706,Analysis!A99,'FY15'!$I$2:$I$706)</f>
        <v>2988699.2450000001</v>
      </c>
      <c r="D99">
        <f>SUMIF('FY16'!$C$2:$C$594,Analysis!A99,'FY16'!$I$2:$I$594)</f>
        <v>3842995.25</v>
      </c>
      <c r="E99" s="35">
        <f t="shared" si="3"/>
        <v>13541515.675000001</v>
      </c>
    </row>
    <row r="100" spans="1:6" ht="15" x14ac:dyDescent="0.35">
      <c r="A100" s="7" t="s">
        <v>67</v>
      </c>
      <c r="B100">
        <f>SUMIF('FY14'!$C$2:$C$880,Analysis!A100,'FY14'!$I$2:$I$880)</f>
        <v>510128.65</v>
      </c>
      <c r="C100">
        <f>SUMIF('FY15'!$C$2:$C$706,Analysis!A100,'FY15'!$I$2:$I$706)</f>
        <v>0</v>
      </c>
      <c r="D100">
        <f>SUMIF('FY16'!$C$2:$C$594,Analysis!A100,'FY16'!$I$2:$I$594)</f>
        <v>0</v>
      </c>
      <c r="E100" s="35">
        <f t="shared" si="3"/>
        <v>510128.65</v>
      </c>
    </row>
    <row r="101" spans="1:6" ht="15" x14ac:dyDescent="0.35">
      <c r="A101" s="7" t="s">
        <v>71</v>
      </c>
      <c r="B101">
        <f>SUMIF('FY14'!$C$2:$C$880,Analysis!A101,'FY14'!$I$2:$I$880)</f>
        <v>0</v>
      </c>
      <c r="C101">
        <f>SUMIF('FY15'!$C$2:$C$706,Analysis!A101,'FY15'!$I$2:$I$706)</f>
        <v>29430.5</v>
      </c>
      <c r="D101">
        <f>SUMIF('FY16'!$C$2:$C$594,Analysis!A101,'FY16'!$I$2:$I$594)</f>
        <v>0</v>
      </c>
      <c r="E101" s="35">
        <f t="shared" si="3"/>
        <v>29430.5</v>
      </c>
    </row>
    <row r="102" spans="1:6" ht="15" x14ac:dyDescent="0.35">
      <c r="A102" s="7" t="s">
        <v>68</v>
      </c>
      <c r="B102">
        <f>SUMIF('FY14'!$C$2:$C$880,Analysis!A102,'FY14'!$I$2:$I$880)</f>
        <v>241581.25599999999</v>
      </c>
      <c r="C102">
        <f>SUMIF('FY15'!$C$2:$C$706,Analysis!A102,'FY15'!$I$2:$I$706)</f>
        <v>151435.11600000001</v>
      </c>
      <c r="D102">
        <f>SUMIF('FY16'!$C$2:$C$594,Analysis!A102,'FY16'!$I$2:$I$594)</f>
        <v>0</v>
      </c>
      <c r="E102" s="35">
        <f t="shared" ref="E102" si="8">SUM(B102:D102)</f>
        <v>393016.37199999997</v>
      </c>
    </row>
    <row r="106" spans="1:6" x14ac:dyDescent="0.3">
      <c r="A106" t="s">
        <v>103</v>
      </c>
    </row>
    <row r="108" spans="1:6" x14ac:dyDescent="0.3">
      <c r="B108" t="s">
        <v>7</v>
      </c>
      <c r="C108" t="s">
        <v>15</v>
      </c>
      <c r="D108" t="s">
        <v>13</v>
      </c>
      <c r="E108" t="s">
        <v>25</v>
      </c>
      <c r="F108" t="s">
        <v>11</v>
      </c>
    </row>
    <row r="109" spans="1:6" x14ac:dyDescent="0.3">
      <c r="A109" t="s">
        <v>113</v>
      </c>
      <c r="B109" s="35">
        <v>108294598.35724998</v>
      </c>
      <c r="C109" s="35">
        <v>1106468318.0171199</v>
      </c>
      <c r="D109" s="35">
        <v>173062537.706</v>
      </c>
      <c r="E109" s="35">
        <v>571794595.87904</v>
      </c>
      <c r="F109" s="35">
        <v>29136046.473749999</v>
      </c>
    </row>
    <row r="110" spans="1:6" x14ac:dyDescent="0.3">
      <c r="A110" t="s">
        <v>114</v>
      </c>
      <c r="B110" s="35">
        <v>60103035.048250005</v>
      </c>
      <c r="C110" s="35">
        <v>980530909.47375011</v>
      </c>
      <c r="D110" s="35">
        <v>152224475.1155</v>
      </c>
      <c r="E110" s="35">
        <v>635941827.0533998</v>
      </c>
      <c r="F110" s="35">
        <v>33954196.447999999</v>
      </c>
    </row>
    <row r="113" spans="1:7" x14ac:dyDescent="0.3">
      <c r="A113" t="s">
        <v>104</v>
      </c>
    </row>
    <row r="115" spans="1:7" x14ac:dyDescent="0.3">
      <c r="B115" t="s">
        <v>87</v>
      </c>
      <c r="C115" t="s">
        <v>89</v>
      </c>
      <c r="D115" t="s">
        <v>33</v>
      </c>
      <c r="E115" t="s">
        <v>88</v>
      </c>
      <c r="F115" t="s">
        <v>91</v>
      </c>
      <c r="G115" t="s">
        <v>90</v>
      </c>
    </row>
    <row r="116" spans="1:7" x14ac:dyDescent="0.3">
      <c r="A116" t="s">
        <v>113</v>
      </c>
      <c r="B116" s="35">
        <f>SUMIF('FY15'!$J$2:$J$706,Analysis!B115,'FY15'!$I$2:$I$706)</f>
        <v>16244599.864750002</v>
      </c>
      <c r="C116" s="35">
        <f>SUMIF('FY15'!$J$2:$J$706,Analysis!C115,'FY15'!$I$2:$I$706)</f>
        <v>868544318.50165987</v>
      </c>
      <c r="D116" s="35">
        <f>SUMIF('FY15'!$J$2:$J$706,Analysis!D115,'FY15'!$I$2:$I$706)</f>
        <v>790571232.51999998</v>
      </c>
      <c r="E116" s="35">
        <f>SUMIF('FY15'!$J$2:$J$706,Analysis!E115,'FY15'!$I$2:$I$706)</f>
        <v>15083062.096000001</v>
      </c>
      <c r="F116" s="35">
        <f>SUMIF('FY15'!$J$2:$J$706,Analysis!F115,'FY15'!$I$2:$I$706)</f>
        <v>117692359.38024998</v>
      </c>
      <c r="G116" s="35">
        <f>SUMIF('FY15'!$J$2:$J$706,Analysis!G115,'FY15'!$I$2:$I$706)</f>
        <v>180620524.07049999</v>
      </c>
    </row>
    <row r="117" spans="1:7" x14ac:dyDescent="0.3">
      <c r="A117" t="s">
        <v>114</v>
      </c>
      <c r="B117" s="35">
        <f>SUMIF('FY16'!$J$2:$J$594,Analysis!B115,'FY16'!$G$2:$G$594)</f>
        <v>382021</v>
      </c>
      <c r="C117" s="35">
        <f>SUMIF('FY16'!$J$2:$J$594,Analysis!C115,'FY16'!$G$2:$G$594)</f>
        <v>11530199</v>
      </c>
      <c r="D117" s="35">
        <f>SUMIF('FY16'!$J$2:$J$594,Analysis!D115,'FY16'!$G$2:$G$594)</f>
        <v>760482843.39999998</v>
      </c>
      <c r="E117" s="35">
        <f>SUMIF('FY16'!$J$2:$J$594,Analysis!E115,'FY16'!$G$2:$G$594)</f>
        <v>451325</v>
      </c>
      <c r="F117" s="35">
        <f>SUMIF('FY16'!$J$2:$J$594,Analysis!F115,'FY16'!$G$2:$G$594)</f>
        <v>1705664.5</v>
      </c>
      <c r="G117" s="35">
        <f>SUMIF('FY16'!$J$2:$J$594,Analysis!G115,'FY16'!$G$2:$G$594)</f>
        <v>2692310</v>
      </c>
    </row>
    <row r="120" spans="1:7" x14ac:dyDescent="0.3">
      <c r="A120" t="s">
        <v>105</v>
      </c>
    </row>
    <row r="122" spans="1:7" x14ac:dyDescent="0.3">
      <c r="A122" t="s">
        <v>115</v>
      </c>
      <c r="B122" t="s">
        <v>124</v>
      </c>
      <c r="C122" t="s">
        <v>125</v>
      </c>
      <c r="E122" t="s">
        <v>123</v>
      </c>
      <c r="F122" t="s">
        <v>126</v>
      </c>
    </row>
    <row r="123" spans="1:7" x14ac:dyDescent="0.3">
      <c r="A123" t="s">
        <v>87</v>
      </c>
      <c r="B123">
        <v>66617541.655499995</v>
      </c>
      <c r="C123">
        <f>(SUMIF('FY14'!$J$2:$J$880,Analysis!A123,'FY14'!$D$2:$D$880) + SUMIF('FY15'!J2:$J$706,Analysis!A123,'FY15'!$D$2:$D$706) + SUMIF('FY16'!$J$2:$J$594,Analysis!A123,'FY16'!$D$2:$D$594))</f>
        <v>25591.200000000001</v>
      </c>
      <c r="E123" s="35">
        <v>5787115021.1925592</v>
      </c>
      <c r="F123" s="39">
        <v>1567741.48</v>
      </c>
    </row>
    <row r="124" spans="1:7" x14ac:dyDescent="0.3">
      <c r="A124" t="s">
        <v>89</v>
      </c>
      <c r="B124">
        <v>2378111936.7199597</v>
      </c>
      <c r="C124">
        <f>(SUMIF('FY14'!$J$2:$J$880,Analysis!A124,'FY14'!$D$2:$D$880) + SUMIF('FY15'!J3:$J$706,Analysis!A124,'FY15'!$D$2:$D$706) + SUMIF('FY16'!$J$2:$J$594,Analysis!A124,'FY16'!$D$2:$D$594))</f>
        <v>508928.30800000002</v>
      </c>
    </row>
    <row r="125" spans="1:7" x14ac:dyDescent="0.3">
      <c r="A125" t="s">
        <v>33</v>
      </c>
      <c r="B125">
        <v>2360271620.9162502</v>
      </c>
      <c r="C125">
        <f>(SUMIF('FY14'!$J$2:$J$880,Analysis!A125,'FY14'!$D$2:$D$880) + SUMIF('FY15'!J4:$J$706,Analysis!A125,'FY15'!$D$2:$D$706) + SUMIF('FY16'!$J$2:$J$594,Analysis!A125,'FY16'!$D$2:$D$594))</f>
        <v>831674.37200000009</v>
      </c>
    </row>
    <row r="126" spans="1:7" x14ac:dyDescent="0.3">
      <c r="A126" t="s">
        <v>88</v>
      </c>
      <c r="B126">
        <v>69869130.299250007</v>
      </c>
      <c r="C126">
        <f>(SUMIF('FY14'!$J$2:$J$880,Analysis!A126,'FY14'!$D$2:$D$880) + SUMIF('FY15'!J5:$J$706,Analysis!A126,'FY15'!$D$2:$D$706) + SUMIF('FY16'!$J$2:$J$594,Analysis!A126,'FY16'!$D$2:$D$594))</f>
        <v>14935</v>
      </c>
    </row>
    <row r="127" spans="1:7" x14ac:dyDescent="0.3">
      <c r="A127" t="s">
        <v>91</v>
      </c>
      <c r="B127">
        <v>309978248.74315</v>
      </c>
      <c r="C127">
        <f>(SUMIF('FY14'!$J$2:$J$880,Analysis!A127,'FY14'!$D$2:$D$880) + SUMIF('FY15'!J6:$J$706,Analysis!A127,'FY15'!$D$2:$D$706) + SUMIF('FY16'!$J$2:$J$594,Analysis!A127,'FY16'!$D$2:$D$594))</f>
        <v>82879.95</v>
      </c>
    </row>
    <row r="128" spans="1:7" x14ac:dyDescent="0.3">
      <c r="A128" t="s">
        <v>90</v>
      </c>
      <c r="B128">
        <v>602266542.85844994</v>
      </c>
      <c r="C128">
        <f>(SUMIF('FY14'!$J$2:$J$880,Analysis!A128,'FY14'!$D$2:$D$880) + SUMIF('FY15'!J7:$J$706,Analysis!A128,'FY15'!$D$2:$D$706) + SUMIF('FY16'!$J$2:$J$594,Analysis!A128,'FY16'!$D$2:$D$594))</f>
        <v>103732.65</v>
      </c>
    </row>
    <row r="132" spans="1:6" x14ac:dyDescent="0.3">
      <c r="A132" t="s">
        <v>106</v>
      </c>
    </row>
    <row r="134" spans="1:6" x14ac:dyDescent="0.3">
      <c r="A134" t="s">
        <v>127</v>
      </c>
      <c r="B134" t="s">
        <v>124</v>
      </c>
      <c r="C134" t="s">
        <v>125</v>
      </c>
      <c r="E134" t="s">
        <v>123</v>
      </c>
      <c r="F134" t="s">
        <v>126</v>
      </c>
    </row>
    <row r="135" spans="1:6" x14ac:dyDescent="0.3">
      <c r="A135" t="s">
        <v>112</v>
      </c>
      <c r="B135" s="19">
        <f>SUM('FY14'!I2:I880)</f>
        <v>1935604481.6205013</v>
      </c>
      <c r="C135" s="19">
        <f>SUM('FY14'!D2:D880)</f>
        <v>546213.44000000006</v>
      </c>
      <c r="E135" s="35">
        <v>5787115021.1925611</v>
      </c>
      <c r="F135" s="38">
        <v>1560108.0319999999</v>
      </c>
    </row>
    <row r="136" spans="1:6" x14ac:dyDescent="0.3">
      <c r="A136" t="s">
        <v>113</v>
      </c>
      <c r="B136" s="19">
        <f>SUM('FY15'!I2:I706)</f>
        <v>1988756096.4331603</v>
      </c>
      <c r="C136">
        <f>SUM('FY15'!D2:D706)</f>
        <v>544176.14199999999</v>
      </c>
    </row>
    <row r="137" spans="1:6" x14ac:dyDescent="0.3">
      <c r="A137" t="s">
        <v>114</v>
      </c>
      <c r="B137" s="19">
        <f>SUM('FY16'!I2:I594)</f>
        <v>1862754443.1388998</v>
      </c>
      <c r="C137" s="19">
        <f>SUM('FY16'!D2:D594)</f>
        <v>469718.45</v>
      </c>
    </row>
    <row r="143" spans="1:6" x14ac:dyDescent="0.3">
      <c r="A143" t="s">
        <v>107</v>
      </c>
    </row>
    <row r="145" spans="1:6" x14ac:dyDescent="0.3">
      <c r="B145" t="s">
        <v>124</v>
      </c>
      <c r="C145" t="s">
        <v>125</v>
      </c>
    </row>
    <row r="146" spans="1:6" x14ac:dyDescent="0.3">
      <c r="A146" t="s">
        <v>7</v>
      </c>
      <c r="B146" s="40">
        <v>421757098.02949995</v>
      </c>
      <c r="C146" s="41">
        <f>SUMIFS('FY14'!$D$2:$D$880,'FY14'!$B$2:$B$880,Analysis!A146) + SUMIFS('FY15'!$D$2:$D$706,'FY15'!$B$2:$B$706,Analysis!A146) + SUMIFS('FY16'!$D$2:$D$594,'FY16'!$B$2:$B$594,Analysis!A146)</f>
        <v>211900</v>
      </c>
      <c r="D146" s="43"/>
      <c r="E146" s="45"/>
      <c r="F146" s="44"/>
    </row>
    <row r="147" spans="1:6" x14ac:dyDescent="0.3">
      <c r="A147" t="s">
        <v>15</v>
      </c>
      <c r="B147" s="40">
        <v>2959056901.2467704</v>
      </c>
      <c r="C147" s="41">
        <f>SUMIFS('FY14'!$D$2:$D$880,'FY14'!$B$2:$B$880,Analysis!A147) + SUMIFS('FY15'!$D$2:$D$706,'FY15'!$B$2:$B$706,Analysis!A147) + SUMIFS('FY16'!$D$2:$D$594,'FY16'!$B$2:$B$594,Analysis!A147)</f>
        <v>1054447.122</v>
      </c>
      <c r="D147" s="43"/>
      <c r="E147" s="45"/>
      <c r="F147" s="44"/>
    </row>
    <row r="148" spans="1:6" x14ac:dyDescent="0.3">
      <c r="A148" t="s">
        <v>13</v>
      </c>
      <c r="B148" s="40">
        <v>572261981.89799988</v>
      </c>
      <c r="C148" s="41">
        <f>SUMIFS('FY14'!$D$2:$D$880,'FY14'!$B$2:$B$880,Analysis!A148) + SUMIFS('FY15'!$D$2:$D$706,'FY15'!$B$2:$B$706,Analysis!A148) + SUMIFS('FY16'!$D$2:$D$594,'FY16'!$B$2:$B$594,Analysis!A148)</f>
        <v>60238.51</v>
      </c>
      <c r="D148" s="43"/>
      <c r="E148" s="45"/>
      <c r="F148" s="44"/>
    </row>
    <row r="149" spans="1:6" x14ac:dyDescent="0.3">
      <c r="A149" t="s">
        <v>25</v>
      </c>
      <c r="B149" s="40">
        <v>1734275911.2480898</v>
      </c>
      <c r="C149" s="41">
        <f>SUMIFS('FY14'!$D$2:$D$880,'FY14'!$B$2:$B$880,Analysis!A149) + SUMIFS('FY15'!$D$2:$D$706,'FY15'!$B$2:$B$706,Analysis!A149) + SUMIFS('FY16'!$D$2:$D$594,'FY16'!$B$2:$B$594,Analysis!A149)</f>
        <v>228503.53999999998</v>
      </c>
      <c r="D149" s="43"/>
      <c r="E149" s="45"/>
      <c r="F149" s="44"/>
    </row>
    <row r="150" spans="1:6" x14ac:dyDescent="0.3">
      <c r="A150" t="s">
        <v>11</v>
      </c>
      <c r="B150" s="40">
        <v>99763128.770199999</v>
      </c>
      <c r="C150" s="41">
        <f>SUMIFS('FY14'!$D$2:$D$880,'FY14'!$B$2:$B$880,Analysis!A150) + SUMIFS('FY15'!$D$2:$D$706,'FY15'!$B$2:$B$706,Analysis!A150) + SUMIFS('FY16'!$D$2:$D$594,'FY16'!$B$2:$B$594,Analysis!A150)</f>
        <v>5018.8600000000006</v>
      </c>
      <c r="D150" s="43"/>
      <c r="E150" s="45"/>
      <c r="F150" s="44"/>
    </row>
    <row r="152" spans="1:6" x14ac:dyDescent="0.3">
      <c r="B152" t="s">
        <v>128</v>
      </c>
      <c r="C152" s="43" t="s">
        <v>129</v>
      </c>
    </row>
    <row r="153" spans="1:6" x14ac:dyDescent="0.3">
      <c r="A153" s="43" t="s">
        <v>7</v>
      </c>
      <c r="B153" s="45">
        <f>B146/C146</f>
        <v>1990.3591223666822</v>
      </c>
      <c r="C153" s="42">
        <f>SUMIFS('FY14'!$D$2:$D$880,'FY14'!$B$2:$B$880,Analysis!A153) + SUMIFS('FY15'!$D$2:$D$706,'FY15'!$B$2:$B$706,Analysis!A153) + SUMIFS('FY16'!$D$2:$D$594,'FY16'!$B$2:$B$594,Analysis!A153)</f>
        <v>211900</v>
      </c>
    </row>
    <row r="154" spans="1:6" x14ac:dyDescent="0.3">
      <c r="A154" s="43" t="s">
        <v>15</v>
      </c>
      <c r="B154" s="45">
        <f t="shared" ref="B154:B157" si="9">B147/C147</f>
        <v>2806.2639078897032</v>
      </c>
      <c r="C154" s="42">
        <f>SUMIFS('FY14'!$D$2:$D$880,'FY14'!$B$2:$B$880,Analysis!A154) + SUMIFS('FY15'!$D$2:$D$706,'FY15'!$B$2:$B$706,Analysis!A154) + SUMIFS('FY16'!$D$2:$D$594,'FY16'!$B$2:$B$594,Analysis!A154)</f>
        <v>1054447.122</v>
      </c>
    </row>
    <row r="155" spans="1:6" x14ac:dyDescent="0.3">
      <c r="A155" s="43" t="s">
        <v>13</v>
      </c>
      <c r="B155" s="45">
        <f t="shared" si="9"/>
        <v>9499.9358698945216</v>
      </c>
      <c r="C155" s="42">
        <f>SUMIFS('FY14'!$D$2:$D$880,'FY14'!$B$2:$B$880,Analysis!A155) + SUMIFS('FY15'!$D$2:$D$706,'FY15'!$B$2:$B$706,Analysis!A155) + SUMIFS('FY16'!$D$2:$D$594,'FY16'!$B$2:$B$594,Analysis!A155)</f>
        <v>60238.51</v>
      </c>
    </row>
    <row r="156" spans="1:6" x14ac:dyDescent="0.3">
      <c r="A156" s="43" t="s">
        <v>25</v>
      </c>
      <c r="B156" s="45">
        <f t="shared" si="9"/>
        <v>7589.7113508529892</v>
      </c>
      <c r="C156" s="42">
        <f>SUMIFS('FY14'!$D$2:$D$880,'FY14'!$B$2:$B$880,Analysis!A156) + SUMIFS('FY15'!$D$2:$D$706,'FY15'!$B$2:$B$706,Analysis!A156) + SUMIFS('FY16'!$D$2:$D$594,'FY16'!$B$2:$B$594,Analysis!A156)</f>
        <v>228503.53999999998</v>
      </c>
    </row>
    <row r="157" spans="1:6" x14ac:dyDescent="0.3">
      <c r="A157" s="43" t="s">
        <v>11</v>
      </c>
      <c r="B157" s="45">
        <f t="shared" si="9"/>
        <v>19877.647268543053</v>
      </c>
      <c r="C157" s="42">
        <f>SUMIFS('FY14'!$D$2:$D$880,'FY14'!$B$2:$B$880,Analysis!A157) + SUMIFS('FY15'!$D$2:$D$706,'FY15'!$B$2:$B$706,Analysis!A157) + SUMIFS('FY16'!$D$2:$D$594,'FY16'!$B$2:$B$594,Analysis!A157)</f>
        <v>5018.8600000000006</v>
      </c>
    </row>
    <row r="162" spans="1:5" x14ac:dyDescent="0.3">
      <c r="A162" s="43"/>
      <c r="B162" s="43"/>
      <c r="C162" s="43"/>
      <c r="D162" s="43"/>
      <c r="E162" s="43"/>
    </row>
    <row r="163" spans="1:5" x14ac:dyDescent="0.3">
      <c r="A163" s="40"/>
      <c r="B163" s="40"/>
      <c r="C163" s="40"/>
      <c r="D163" s="40"/>
      <c r="E163" s="40"/>
    </row>
  </sheetData>
  <autoFilter ref="A36:E102" xr:uid="{723B147F-4B9A-4EB7-8BF4-D97A252FA37D}"/>
  <phoneticPr fontId="7" type="noConversion"/>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
</file>

<file path=customXml/item3.xml>��
</file>

<file path=customXml/item4.xml>��
</file>

<file path=customXml/item5.xml>��
</file>

<file path=customXml/item6.xml>��
</file>

<file path=customXml/item7.xml>��
</file>

<file path=customXml/itemProps1.xml><?xml version="1.0" encoding="utf-8"?>
<ds:datastoreItem xmlns:ds="http://schemas.openxmlformats.org/officeDocument/2006/customXml" ds:itemID="{FDAD7843-2311-437F-9B9D-5C5ADB369425}">
  <ds:schemaRefs/>
</ds:datastoreItem>
</file>

<file path=customXml/itemProps2.xml><?xml version="1.0" encoding="utf-8"?>
<ds:datastoreItem xmlns:ds="http://schemas.openxmlformats.org/officeDocument/2006/customXml" ds:itemID="{43134D0F-E198-45F5-9F41-67421C5EB439}">
  <ds:schemaRefs/>
</ds:datastoreItem>
</file>

<file path=customXml/itemProps3.xml><?xml version="1.0" encoding="utf-8"?>
<ds:datastoreItem xmlns:ds="http://schemas.openxmlformats.org/officeDocument/2006/customXml" ds:itemID="{75166034-D9DE-4186-A15A-B848DE0B2B36}">
  <ds:schemaRefs/>
</ds:datastoreItem>
</file>

<file path=customXml/itemProps4.xml><?xml version="1.0" encoding="utf-8"?>
<ds:datastoreItem xmlns:ds="http://schemas.openxmlformats.org/officeDocument/2006/customXml" ds:itemID="{66AC306D-2B4E-44C2-8EB0-5F636820BA0E}">
  <ds:schemaRefs/>
</ds:datastoreItem>
</file>

<file path=customXml/itemProps5.xml><?xml version="1.0" encoding="utf-8"?>
<ds:datastoreItem xmlns:ds="http://schemas.openxmlformats.org/officeDocument/2006/customXml" ds:itemID="{7AADFDE5-B988-40EE-8ACB-02FFA36F6465}">
  <ds:schemaRefs/>
</ds:datastoreItem>
</file>

<file path=customXml/itemProps6.xml><?xml version="1.0" encoding="utf-8"?>
<ds:datastoreItem xmlns:ds="http://schemas.openxmlformats.org/officeDocument/2006/customXml" ds:itemID="{6A28D082-F9C9-43C7-93A7-E501970B5283}">
  <ds:schemaRefs>
    <ds:schemaRef ds:uri="http://www.w3.org/2001/XMLSchema"/>
    <ds:schemaRef ds:uri="http://microsoft.data.visualization.engine.tours/1.0"/>
  </ds:schemaRefs>
</ds:datastoreItem>
</file>

<file path=customXml/itemProps7.xml><?xml version="1.0" encoding="utf-8"?>
<ds:datastoreItem xmlns:ds="http://schemas.openxmlformats.org/officeDocument/2006/customXml" ds:itemID="{B2DC6BB8-1A58-4853-AEC2-F93E3B295C7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FY14</vt:lpstr>
      <vt:lpstr>FY15</vt:lpstr>
      <vt:lpstr>FY16</vt:lpstr>
      <vt:lpstr>FOREX CONV</vt:lpstr>
      <vt:lpstr>REGION CLASSIFICATION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Sajeev Emmanuel Medikonda</dc:creator>
  <cp:lastModifiedBy>User-Mordor</cp:lastModifiedBy>
  <dcterms:created xsi:type="dcterms:W3CDTF">2019-05-28T08:11:13Z</dcterms:created>
  <dcterms:modified xsi:type="dcterms:W3CDTF">2022-08-02T17:23:10Z</dcterms:modified>
</cp:coreProperties>
</file>