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Ex5.xml" ContentType="application/vnd.ms-office.chartex+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vaibh\Documents\EXCEL DATA practice\"/>
    </mc:Choice>
  </mc:AlternateContent>
  <xr:revisionPtr revIDLastSave="0" documentId="13_ncr:1_{F9C8B92D-C6F3-42E8-AB64-B81E2547CEE6}" xr6:coauthVersionLast="47" xr6:coauthVersionMax="47" xr10:uidLastSave="{00000000-0000-0000-0000-000000000000}"/>
  <bookViews>
    <workbookView xWindow="-110" yWindow="-110" windowWidth="19420" windowHeight="10300" firstSheet="1"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11" r:id="rId7"/>
    <sheet name="Dashboard" sheetId="12" r:id="rId8"/>
    <sheet name="Data" sheetId="1" r:id="rId9"/>
    <sheet name="layout"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6" i="4"/>
  <c r="D5" i="4"/>
  <c r="D4" i="4"/>
  <c r="D7"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1"/>
  <c r="I8" i="11"/>
  <c r="H8" i="11"/>
  <c r="K8" i="11"/>
  <c r="J8" i="11"/>
  <c r="E17" i="8"/>
  <c r="E52" i="6"/>
  <c r="E50" i="6"/>
  <c r="E15" i="6"/>
  <c r="E31" i="6"/>
  <c r="E17" i="6"/>
  <c r="E24" i="6"/>
  <c r="E40" i="6"/>
  <c r="E29" i="6"/>
  <c r="E14" i="6"/>
  <c r="E30" i="6"/>
  <c r="E5" i="6"/>
  <c r="E7" i="6"/>
  <c r="E49" i="6"/>
  <c r="N17" i="8"/>
  <c r="B17" i="8"/>
  <c r="E46" i="6"/>
  <c r="E47" i="6"/>
  <c r="E19" i="6"/>
  <c r="E35" i="6"/>
  <c r="E12" i="6"/>
  <c r="E28" i="6"/>
  <c r="E13" i="6"/>
  <c r="E33" i="6"/>
  <c r="E18" i="6"/>
  <c r="E34" i="6"/>
  <c r="E9" i="6"/>
  <c r="E8" i="6"/>
  <c r="E38" i="6"/>
  <c r="E4" i="6"/>
  <c r="E48" i="6"/>
  <c r="E11" i="6"/>
  <c r="E43" i="6"/>
  <c r="E20" i="6"/>
  <c r="E25" i="6"/>
  <c r="E26" i="6"/>
  <c r="E10" i="6"/>
  <c r="K17" i="8"/>
  <c r="E44" i="6"/>
  <c r="E45" i="6"/>
  <c r="E51" i="6"/>
  <c r="E23" i="6"/>
  <c r="E39" i="6"/>
  <c r="E16" i="6"/>
  <c r="E32" i="6"/>
  <c r="E21" i="6"/>
  <c r="E37" i="6"/>
  <c r="E22" i="6"/>
  <c r="E6" i="6"/>
  <c r="H17" i="8"/>
  <c r="E27" i="6"/>
  <c r="E36" i="6"/>
  <c r="E41" i="6"/>
  <c r="E42" i="6"/>
  <c r="E7" i="4"/>
  <c r="E4" i="4"/>
  <c r="E6" i="4"/>
  <c r="E5" i="4"/>
</calcChain>
</file>

<file path=xl/sharedStrings.xml><?xml version="1.0" encoding="utf-8"?>
<sst xmlns="http://schemas.openxmlformats.org/spreadsheetml/2006/main" count="130128" uniqueCount="10957">
  <si>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</si>
  <si>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</si>
  <si>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</si>
  <si>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</si>
  <si>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</si>
  <si>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</si>
  <si>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</si>
  <si>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</si>
  <si>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</si>
  <si>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</si>
  <si>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</si>
  <si>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</si>
  <si>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</si>
  <si>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</si>
  <si>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</si>
  <si>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</si>
  <si>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</si>
  <si>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</si>
  <si>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</si>
  <si>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</si>
  <si>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</si>
  <si>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</si>
  <si>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</si>
  <si>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</si>
  <si>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</si>
  <si>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</si>
  <si>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</si>
  <si>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</si>
  <si>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</si>
  <si>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</si>
  <si>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</si>
  <si>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</si>
  <si>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</si>
  <si>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</si>
  <si>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</si>
  <si>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</si>
  <si>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</si>
  <si>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</si>
  <si>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</si>
  <si>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</si>
  <si>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</si>
  <si>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</si>
  <si>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</si>
  <si>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</si>
  <si>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</si>
  <si>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</si>
  <si>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</si>
  <si>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</si>
  <si>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</si>
  <si>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</si>
  <si>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</si>
  <si>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</si>
  <si>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</si>
  <si>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</si>
  <si>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</si>
  <si>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</si>
  <si>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</si>
  <si>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</si>
  <si>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</si>
  <si>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</si>
  <si>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</si>
  <si>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</si>
  <si>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</si>
  <si>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</si>
  <si>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</si>
  <si>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</si>
  <si>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</si>
  <si>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</si>
  <si>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</si>
  <si>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</si>
  <si>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</si>
  <si>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</si>
  <si>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</si>
  <si>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</si>
  <si>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</si>
  <si>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</si>
  <si>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</si>
  <si>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</si>
  <si>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</si>
  <si>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</si>
  <si>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</si>
  <si>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</si>
  <si>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</si>
  <si>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</si>
  <si>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</si>
  <si>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</si>
  <si>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</si>
  <si>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</si>
  <si>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</si>
  <si>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</si>
  <si>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</si>
  <si>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</si>
  <si>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</si>
  <si>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</si>
  <si>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</si>
  <si>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</si>
  <si>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</si>
  <si>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</si>
  <si>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</si>
  <si>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</si>
  <si>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</si>
  <si>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</si>
  <si>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</si>
  <si>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</si>
  <si>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</si>
  <si>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</si>
  <si>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</si>
  <si>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</si>
  <si>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</si>
  <si>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</si>
  <si>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</si>
  <si>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</si>
  <si>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</si>
  <si>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</si>
  <si>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</si>
  <si>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</si>
  <si>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</si>
  <si>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</si>
  <si>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</si>
  <si>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</si>
  <si>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</si>
  <si>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</si>
  <si>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</si>
  <si>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</si>
  <si>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</si>
  <si>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</si>
  <si>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</si>
  <si>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</si>
  <si>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</si>
  <si>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</si>
  <si>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</si>
  <si>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</si>
  <si>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</si>
  <si>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</si>
  <si>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</si>
  <si>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</si>
  <si>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</si>
  <si>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</si>
  <si>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</si>
  <si>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</si>
  <si>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</si>
  <si>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</si>
  <si>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</si>
  <si>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</si>
  <si>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</si>
  <si>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</si>
  <si>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</si>
  <si>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</si>
  <si>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</si>
  <si>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</si>
  <si>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</si>
  <si>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</si>
  <si>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</si>
  <si>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</si>
  <si>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</si>
  <si>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</si>
  <si>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</si>
  <si>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</si>
  <si>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</si>
  <si>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</si>
  <si>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</si>
  <si>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</si>
  <si>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</si>
  <si>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</si>
  <si>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</si>
  <si>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</si>
  <si>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</si>
  <si>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</si>
  <si>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</si>
  <si>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</si>
  <si>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</si>
  <si>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</si>
  <si>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</si>
  <si>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</si>
  <si>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</si>
  <si>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</si>
  <si>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</si>
  <si>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</si>
  <si>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</si>
  <si>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</si>
  <si>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</si>
  <si>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</si>
  <si>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</si>
  <si>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</si>
  <si>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</si>
  <si>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</si>
  <si>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</si>
  <si>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</si>
  <si>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</si>
  <si>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</si>
  <si>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</si>
  <si>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</si>
  <si>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</si>
  <si>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</si>
  <si>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</si>
  <si>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</si>
  <si>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</si>
  <si>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</si>
  <si>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</si>
  <si>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</si>
  <si>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</si>
  <si>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</si>
  <si>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</si>
  <si>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</si>
  <si>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</si>
  <si>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</si>
  <si>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</si>
  <si>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</si>
  <si>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</si>
  <si>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</si>
  <si>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</si>
  <si>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</si>
  <si>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</si>
  <si>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</si>
  <si>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</si>
  <si>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</si>
  <si>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</si>
  <si>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</si>
  <si>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</si>
  <si>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</si>
  <si>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</si>
  <si>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</si>
  <si>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</si>
  <si>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</si>
  <si>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</si>
  <si>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</si>
  <si>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</si>
  <si>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</si>
  <si>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</si>
  <si>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</si>
  <si>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</si>
  <si>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</si>
  <si>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</si>
  <si>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</si>
  <si>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</si>
  <si>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</si>
  <si>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</si>
  <si>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</si>
  <si>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</si>
  <si>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</si>
  <si>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</si>
  <si>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</si>
  <si>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</si>
  <si>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</si>
  <si>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</si>
  <si>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</si>
  <si>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</si>
  <si>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</si>
  <si>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</si>
  <si>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</si>
  <si>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</si>
  <si>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</si>
  <si>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</si>
  <si>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</si>
  <si>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</si>
  <si>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</si>
  <si>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</si>
  <si>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</si>
  <si>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</si>
  <si>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</si>
  <si>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</si>
  <si>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</si>
  <si>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</si>
  <si>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</si>
  <si>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</si>
  <si>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</si>
  <si>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</si>
  <si>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</si>
  <si>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</si>
  <si>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</si>
  <si>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</si>
  <si>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</si>
  <si>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</si>
  <si>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</si>
  <si>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</si>
  <si>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</si>
  <si>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</si>
  <si>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</si>
  <si>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</si>
  <si>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</si>
  <si>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</si>
  <si>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</si>
  <si>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</si>
  <si>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</si>
  <si>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</si>
  <si>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</si>
  <si>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</si>
  <si>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</si>
  <si>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</si>
  <si>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</si>
  <si>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</si>
  <si>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</si>
  <si>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</si>
  <si>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</si>
  <si>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</si>
  <si>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</si>
  <si>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</si>
  <si>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</si>
  <si>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</si>
  <si>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</si>
  <si>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</si>
  <si>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</si>
  <si>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</si>
  <si>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</si>
  <si>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</si>
  <si>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</si>
  <si>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</si>
  <si>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</si>
  <si>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</si>
  <si>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</si>
  <si>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</si>
  <si>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</si>
  <si>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</si>
  <si>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</si>
  <si>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</si>
  <si>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</si>
  <si>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</si>
  <si>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</si>
  <si>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</si>
  <si>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</si>
  <si>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</si>
  <si>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</si>
  <si>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</si>
  <si>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</si>
  <si>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</si>
  <si>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</si>
  <si>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</si>
  <si>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</si>
  <si>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</si>
  <si>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</si>
  <si>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</si>
  <si>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</si>
  <si>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</si>
  <si>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</si>
  <si>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</si>
  <si>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</si>
  <si>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</si>
  <si>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</si>
  <si>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</si>
  <si>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</si>
  <si>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</si>
  <si>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</si>
  <si>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</si>
  <si>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</si>
  <si>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</si>
  <si>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</si>
  <si>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</si>
  <si>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</si>
  <si>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</si>
  <si>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</si>
  <si>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</si>
  <si>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</si>
  <si>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</si>
  <si>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</si>
  <si>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</si>
  <si>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</si>
  <si>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</si>
  <si>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</si>
  <si>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</si>
  <si>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</si>
  <si>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</si>
  <si>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</si>
  <si>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</si>
  <si>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</si>
  <si>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</si>
  <si>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</si>
  <si>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</si>
  <si>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</si>
  <si>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</si>
  <si>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</si>
  <si>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</si>
  <si>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</si>
  <si>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</si>
  <si>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</si>
  <si>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</si>
  <si>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</si>
  <si>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</si>
  <si>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</si>
  <si>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</si>
  <si>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</si>
  <si>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</si>
  <si>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</si>
  <si>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</si>
  <si>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</si>
  <si>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</si>
  <si>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</si>
  <si>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</si>
  <si>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</si>
  <si>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</si>
  <si>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</si>
  <si>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</si>
  <si>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</si>
  <si>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</si>
  <si>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</si>
  <si>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</si>
  <si>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</si>
  <si>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</si>
  <si>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</si>
  <si>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</si>
  <si>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</si>
  <si>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</si>
  <si>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</si>
  <si>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</si>
  <si>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</si>
  <si>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</si>
  <si>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</si>
  <si>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</si>
  <si>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</si>
  <si>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</si>
  <si>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</si>
  <si>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</si>
  <si>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</si>
  <si>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</si>
  <si>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</si>
  <si>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</si>
  <si>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</si>
  <si>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</si>
  <si>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</si>
  <si>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</si>
  <si>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</si>
  <si>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</si>
  <si>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</si>
  <si>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</si>
  <si>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</si>
  <si>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</si>
  <si>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</si>
  <si>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</si>
  <si>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</si>
  <si>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</si>
  <si>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</si>
  <si>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</si>
  <si>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</si>
  <si>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</si>
  <si>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</si>
  <si>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</si>
  <si>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</si>
  <si>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</si>
  <si>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</si>
  <si>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</si>
  <si>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</si>
  <si>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</si>
  <si>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</si>
  <si>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</si>
  <si>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</si>
  <si>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</si>
  <si>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</si>
  <si>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</si>
  <si>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</si>
  <si>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</si>
  <si>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</si>
  <si>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</si>
  <si>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</si>
  <si>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</si>
  <si>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</si>
  <si>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</si>
  <si>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</si>
  <si>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</si>
  <si>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</si>
  <si>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</si>
  <si>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</si>
  <si>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</si>
  <si>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</si>
  <si>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</si>
  <si>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</si>
  <si>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</si>
  <si>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</si>
  <si>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</si>
  <si>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</si>
  <si>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</si>
  <si>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</si>
  <si>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</si>
  <si>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</si>
  <si>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</si>
  <si>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</si>
  <si>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</si>
  <si>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</si>
  <si>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</si>
  <si>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</si>
  <si>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</si>
  <si>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</si>
  <si>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</si>
  <si>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</si>
  <si>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</si>
  <si>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</si>
  <si>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</si>
  <si>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</si>
  <si>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</si>
  <si>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</si>
  <si>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</si>
  <si>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</si>
  <si>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</si>
  <si>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</si>
  <si>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</si>
  <si>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</si>
  <si>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</si>
  <si>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</si>
  <si>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</si>
  <si>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</si>
  <si>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</si>
  <si>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</si>
  <si>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</si>
  <si>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</si>
  <si>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</si>
  <si>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</si>
  <si>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</si>
  <si>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</si>
  <si>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</si>
  <si>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</si>
  <si>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</si>
  <si>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</si>
  <si>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</si>
  <si>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</si>
  <si>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</si>
  <si>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</si>
  <si>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</si>
  <si>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</si>
  <si>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</si>
  <si>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</si>
  <si>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</si>
  <si>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</si>
  <si>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</si>
  <si>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</si>
  <si>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</si>
  <si>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</si>
  <si>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</si>
  <si>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</si>
  <si>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</si>
  <si>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</si>
  <si>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</si>
  <si>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</si>
  <si>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</si>
  <si>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</si>
  <si>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</si>
  <si>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</si>
  <si>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</si>
  <si>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</si>
  <si>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</si>
  <si>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</si>
  <si>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</si>
  <si>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</si>
  <si>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</si>
  <si>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</si>
  <si>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</si>
  <si>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</si>
  <si>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</si>
  <si>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</si>
  <si>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</si>
  <si>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</si>
  <si>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</si>
  <si>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</si>
  <si>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</si>
  <si>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</si>
  <si>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</si>
  <si>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</si>
  <si>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</si>
  <si>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</si>
  <si>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</si>
  <si>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</si>
  <si>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</si>
  <si>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</si>
  <si>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</si>
  <si>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</si>
  <si>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</si>
  <si>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</si>
  <si>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</si>
  <si>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</si>
  <si>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</si>
  <si>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</si>
  <si>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</si>
  <si>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</si>
  <si>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</si>
  <si>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</si>
  <si>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</si>
  <si>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</si>
  <si>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</si>
  <si>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</si>
  <si>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</si>
  <si>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</si>
  <si>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</si>
  <si>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</si>
  <si>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</si>
  <si>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</si>
  <si>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</si>
  <si>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</si>
  <si>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</si>
  <si>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</si>
  <si>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</si>
  <si>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</si>
  <si>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</si>
  <si>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</si>
  <si>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</si>
  <si>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</si>
  <si>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</si>
  <si>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</si>
  <si>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</si>
  <si>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</si>
  <si>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</si>
  <si>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</si>
  <si>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</si>
  <si>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</si>
  <si>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</si>
  <si>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</si>
  <si>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</si>
  <si>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</si>
  <si>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</si>
  <si>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</si>
  <si>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</si>
  <si>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</si>
  <si>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</si>
  <si>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</si>
  <si>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</si>
  <si>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</si>
  <si>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</si>
  <si>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</si>
  <si>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</si>
  <si>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</si>
  <si>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</si>
  <si>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</si>
  <si>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</si>
  <si>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</si>
  <si>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</si>
  <si>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</si>
  <si>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</si>
  <si>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</si>
  <si>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</si>
  <si>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</si>
  <si>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</si>
  <si>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</si>
  <si>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</si>
  <si>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</si>
  <si>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</si>
  <si>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</si>
  <si>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</si>
  <si>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</si>
  <si>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</si>
  <si>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</si>
  <si>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</si>
  <si>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</si>
  <si>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</si>
  <si>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</si>
  <si>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</si>
  <si>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</si>
  <si>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</si>
  <si>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</si>
  <si>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</si>
  <si>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</si>
  <si>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</si>
  <si>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</si>
  <si>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</si>
  <si>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</si>
  <si>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</si>
  <si>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</si>
  <si>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</si>
  <si>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</si>
  <si>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</si>
  <si>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</si>
  <si>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</si>
  <si>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</si>
  <si>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</si>
  <si>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</si>
  <si>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</si>
  <si>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</si>
  <si>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</si>
  <si>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</si>
  <si>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</si>
  <si>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</si>
  <si>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</si>
  <si>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</si>
  <si>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</si>
  <si>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</si>
  <si>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</si>
  <si>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</si>
  <si>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</si>
  <si>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</si>
  <si>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</si>
  <si>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</si>
  <si>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</si>
  <si>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</si>
  <si>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</si>
  <si>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</si>
  <si>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</si>
  <si>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</si>
  <si>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</si>
  <si>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</si>
  <si>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</si>
  <si>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</si>
  <si>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</si>
  <si>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</si>
  <si>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</si>
  <si>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</si>
  <si>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</si>
  <si>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</si>
  <si>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</si>
  <si>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</si>
  <si>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</si>
  <si>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</si>
  <si>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</si>
  <si>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</si>
  <si>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</si>
  <si>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</si>
  <si>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</si>
  <si>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</si>
  <si>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</si>
  <si>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</si>
  <si>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</si>
  <si>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</si>
  <si>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</si>
  <si>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</si>
  <si>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</si>
  <si>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</si>
  <si>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</si>
  <si>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</si>
  <si>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</si>
  <si>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</si>
  <si>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</si>
  <si>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</si>
  <si>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</si>
  <si>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</si>
  <si>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</si>
  <si>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</si>
  <si>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</si>
  <si>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</si>
  <si>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</si>
  <si>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</si>
  <si>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</si>
  <si>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</si>
  <si>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</si>
  <si>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</si>
  <si>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</si>
  <si>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</si>
  <si>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</si>
  <si>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</si>
  <si>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</si>
  <si>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</si>
  <si>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</si>
  <si>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</si>
  <si>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</si>
  <si>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</si>
  <si>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</si>
  <si>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</si>
  <si>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</si>
  <si>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</si>
  <si>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</si>
  <si>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</si>
  <si>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</si>
  <si>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</si>
  <si>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</si>
  <si>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</si>
  <si>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</si>
  <si>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</si>
  <si>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</si>
  <si>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</si>
  <si>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</si>
  <si>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</si>
  <si>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</si>
  <si>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</si>
  <si>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</si>
  <si>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</si>
  <si>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</si>
  <si>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</si>
  <si>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</si>
  <si>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</si>
  <si>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</si>
  <si>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</si>
  <si>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</si>
  <si>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</si>
  <si>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</si>
  <si>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</si>
  <si>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</si>
  <si>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</si>
  <si>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</si>
  <si>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</si>
  <si>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</si>
  <si>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</si>
  <si>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</si>
  <si>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</si>
  <si>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</si>
  <si>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</si>
  <si>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</si>
  <si>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</si>
  <si>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</si>
  <si>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</si>
  <si>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</si>
  <si>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</si>
  <si>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</si>
  <si>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</si>
  <si>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</si>
  <si>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</si>
  <si>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</si>
  <si>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</si>
  <si>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</si>
  <si>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</si>
  <si>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</si>
  <si>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</si>
  <si>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</si>
  <si>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</si>
  <si>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</si>
  <si>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</si>
  <si>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</si>
  <si>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</si>
  <si>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</si>
  <si>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</si>
  <si>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</si>
  <si>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</si>
  <si>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</si>
  <si>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</si>
  <si>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</si>
  <si>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</si>
  <si>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</si>
  <si>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</si>
  <si>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</si>
  <si>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</si>
  <si>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</si>
  <si>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</si>
  <si>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</si>
  <si>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</si>
  <si>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</si>
  <si>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</si>
  <si>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</si>
  <si>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</si>
  <si>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</si>
  <si>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</si>
  <si>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</si>
  <si>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</si>
  <si>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</si>
  <si>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</si>
  <si>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</si>
  <si>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</si>
  <si>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</si>
  <si>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</si>
  <si>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</si>
  <si>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</si>
  <si>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</si>
  <si>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</si>
  <si>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</si>
  <si>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</si>
  <si>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</si>
  <si>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</si>
  <si>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</si>
  <si>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</si>
  <si>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</si>
  <si>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</si>
  <si>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</si>
  <si>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</si>
  <si>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</si>
  <si>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</si>
  <si>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</si>
  <si>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</si>
  <si>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</si>
  <si>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</si>
  <si>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</si>
  <si>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</si>
  <si>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</si>
  <si>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</si>
  <si>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</si>
  <si>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</si>
  <si>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</si>
  <si>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</si>
  <si>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</si>
  <si>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</si>
  <si>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</si>
  <si>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</si>
  <si>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</si>
  <si>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</si>
  <si>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</si>
  <si>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</si>
  <si>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</si>
  <si>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</si>
  <si>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</si>
  <si>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</si>
  <si>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</si>
  <si>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</si>
  <si>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</si>
  <si>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</si>
  <si>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</si>
  <si>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</si>
  <si>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</si>
  <si>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</si>
  <si>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</si>
  <si>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</si>
  <si>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</si>
  <si>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</si>
  <si>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</si>
  <si>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</si>
  <si>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</si>
  <si>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</si>
  <si>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</si>
  <si>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</si>
  <si>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</si>
  <si>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</si>
  <si>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</si>
  <si>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</si>
  <si>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</si>
  <si>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</si>
  <si>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</si>
  <si>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</si>
  <si>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</si>
  <si>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</si>
  <si>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</si>
  <si>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</si>
  <si>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</si>
  <si>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</si>
  <si>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</si>
  <si>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</si>
  <si>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</si>
  <si>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</si>
  <si>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</si>
  <si>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</si>
  <si>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</si>
  <si>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</si>
  <si>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</si>
  <si>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</si>
  <si>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</si>
  <si>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</si>
  <si>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</si>
  <si>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</si>
  <si>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</si>
  <si>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</si>
  <si>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</si>
  <si>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</si>
  <si>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</si>
  <si>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</si>
  <si>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</si>
  <si>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</si>
  <si>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</si>
  <si>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</si>
  <si>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</si>
  <si>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</si>
  <si>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</si>
  <si>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</si>
  <si>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</si>
  <si>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</si>
  <si>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</si>
  <si>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</si>
  <si>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</si>
  <si>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</si>
  <si>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</si>
  <si>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</si>
  <si>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</si>
  <si>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</si>
  <si>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</si>
  <si>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</si>
  <si>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</si>
  <si>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</si>
  <si>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</si>
  <si>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</si>
  <si>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</si>
  <si>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</si>
  <si>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</si>
  <si>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</si>
  <si>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</si>
  <si>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</si>
  <si>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</si>
  <si>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</si>
  <si>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</si>
  <si>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</si>
  <si>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</si>
  <si>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</si>
  <si>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</si>
  <si>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</si>
  <si>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</si>
  <si>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</si>
  <si>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</si>
  <si>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</si>
  <si>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</si>
  <si>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</si>
  <si>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</si>
  <si>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</si>
  <si>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</si>
  <si>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</si>
  <si>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</si>
  <si>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</si>
  <si>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</si>
  <si>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</si>
  <si>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</si>
  <si>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</si>
  <si>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</si>
  <si>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</si>
  <si>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</si>
  <si>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</si>
  <si>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</si>
  <si>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</si>
  <si>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</si>
  <si>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</si>
  <si>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</si>
  <si>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</si>
  <si>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</si>
  <si>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</si>
  <si>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</si>
  <si>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</si>
  <si>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</si>
  <si>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</si>
  <si>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</si>
  <si>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</si>
  <si>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</si>
  <si>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</si>
  <si>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</si>
  <si>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</si>
  <si>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</si>
  <si>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</si>
  <si>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</si>
  <si>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</si>
  <si>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</si>
  <si>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</si>
  <si>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</si>
  <si>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</si>
  <si>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</si>
  <si>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</si>
  <si>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</si>
  <si>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</si>
  <si>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</si>
  <si>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</si>
  <si>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</si>
  <si>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</si>
  <si>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</si>
  <si>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</si>
  <si>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</si>
  <si>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</si>
  <si>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</si>
  <si>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</si>
  <si>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</si>
  <si>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</si>
  <si>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</si>
  <si>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</si>
  <si>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</si>
  <si>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</si>
  <si>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</si>
  <si>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</si>
  <si>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</si>
  <si>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</si>
  <si>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</si>
  <si>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</si>
  <si>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</si>
  <si>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</si>
  <si>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</si>
  <si>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</si>
  <si>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</si>
  <si>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</si>
  <si>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</si>
  <si>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</si>
  <si>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</si>
  <si>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</si>
  <si>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</si>
  <si>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</si>
  <si>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</si>
  <si>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</si>
  <si>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</si>
  <si>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</si>
  <si>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</si>
  <si>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</si>
  <si>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</si>
  <si>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</si>
  <si>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</si>
  <si>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</si>
  <si>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</si>
  <si>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</si>
  <si>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</si>
  <si>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</si>
  <si>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</si>
  <si>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</si>
  <si>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</si>
  <si>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</si>
  <si>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</si>
  <si>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</si>
  <si>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</si>
  <si>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</si>
  <si>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</si>
  <si>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</si>
  <si>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</si>
  <si>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</si>
  <si>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</si>
  <si>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</si>
  <si>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</si>
  <si>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</si>
  <si>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</si>
  <si>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</si>
  <si>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</si>
  <si>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</si>
  <si>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</si>
  <si>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</si>
  <si>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</si>
  <si>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</si>
  <si>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</si>
  <si>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</si>
  <si>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</si>
  <si>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</si>
  <si>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</si>
  <si>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</si>
  <si>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</si>
  <si>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</si>
  <si>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</si>
  <si>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</si>
  <si>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</si>
  <si>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</si>
  <si>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</si>
  <si>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</si>
  <si>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</si>
  <si>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</si>
  <si>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</si>
  <si>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</si>
  <si>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</si>
  <si>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</si>
  <si>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</si>
  <si>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</si>
  <si>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</si>
  <si>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</si>
  <si>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</si>
  <si>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</si>
  <si>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</si>
  <si>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</si>
  <si>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</si>
  <si>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</si>
  <si>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</si>
  <si>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</si>
  <si>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</si>
  <si>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</si>
  <si>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</si>
  <si>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</si>
  <si>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</si>
  <si>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</si>
  <si>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</si>
  <si>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</si>
  <si>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</si>
  <si>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</si>
  <si>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</si>
  <si>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</si>
  <si>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</si>
  <si>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</si>
  <si>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</si>
  <si>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</si>
  <si>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</si>
  <si>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</si>
  <si>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</si>
  <si>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</si>
  <si>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</si>
  <si>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</si>
  <si>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</si>
  <si>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</si>
  <si>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</si>
  <si>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</si>
  <si>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</si>
  <si>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</si>
  <si>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</si>
  <si>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</si>
  <si>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</si>
  <si>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</si>
  <si>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</si>
  <si>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</si>
  <si>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</si>
  <si>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</si>
  <si>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</si>
  <si>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</si>
  <si>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</si>
  <si>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</si>
  <si>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</si>
  <si>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</si>
  <si>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</si>
  <si>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</si>
  <si>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</si>
  <si>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</si>
  <si>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</si>
  <si>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</si>
  <si>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</si>
  <si>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</si>
  <si>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</si>
  <si>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</si>
  <si>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</si>
  <si>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</si>
  <si>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</si>
  <si>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</si>
  <si>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</si>
  <si>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</si>
  <si>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</si>
  <si>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</si>
  <si>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</si>
  <si>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</si>
  <si>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</si>
  <si>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</si>
  <si>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</si>
  <si>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</si>
  <si>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</si>
  <si>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</si>
  <si>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</si>
  <si>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</si>
  <si>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</si>
  <si>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</si>
  <si>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</si>
  <si>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</si>
  <si>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</si>
  <si>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</si>
  <si>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</si>
  <si>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</si>
  <si>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</si>
  <si>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</si>
  <si>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</si>
  <si>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</si>
  <si>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</si>
  <si>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</si>
  <si>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</si>
  <si>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</si>
  <si>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</si>
  <si>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</si>
  <si>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</si>
  <si>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</si>
  <si>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</si>
  <si>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</si>
  <si>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</si>
  <si>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</si>
  <si>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</si>
  <si>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</si>
  <si>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</si>
  <si>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</si>
  <si>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</si>
  <si>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</si>
  <si>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</si>
  <si>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</si>
  <si>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</si>
  <si>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</si>
  <si>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</si>
  <si>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</si>
  <si>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</si>
  <si>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</si>
  <si>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</si>
  <si>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</si>
  <si>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</si>
  <si>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</si>
  <si>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</si>
  <si>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</si>
  <si>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</si>
  <si>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</si>
  <si>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</si>
  <si>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</si>
  <si>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</si>
  <si>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</si>
  <si>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</si>
  <si>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</si>
  <si>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</si>
  <si>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</si>
  <si>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</si>
  <si>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</si>
  <si>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</si>
  <si>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</si>
  <si>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</si>
  <si>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</si>
  <si>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</si>
  <si>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</si>
  <si>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</si>
  <si>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</si>
  <si>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</si>
  <si>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</si>
  <si>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</si>
  <si>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</si>
  <si>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</si>
  <si>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</si>
  <si>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</si>
  <si>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</si>
  <si>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</si>
  <si>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</si>
  <si>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</si>
  <si>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</si>
  <si>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</si>
  <si>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</si>
  <si>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</si>
  <si>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</si>
  <si>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</si>
  <si>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</si>
  <si>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</si>
  <si>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</si>
  <si>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</si>
  <si>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</si>
  <si>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</si>
  <si>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</si>
  <si>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</si>
  <si>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</si>
  <si>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</si>
  <si>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</si>
  <si>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</si>
  <si>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</si>
  <si>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</si>
  <si>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</si>
  <si>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</si>
  <si>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</si>
  <si>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</si>
  <si>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</si>
  <si>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</si>
  <si>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</si>
  <si>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</si>
  <si>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</si>
  <si>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</si>
  <si>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</si>
  <si>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</si>
  <si>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</si>
  <si>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</si>
  <si>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</si>
  <si>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</si>
  <si>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</si>
  <si>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</si>
  <si>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</si>
  <si>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</si>
  <si>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</si>
  <si>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</si>
  <si>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</si>
  <si>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</si>
  <si>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</si>
  <si>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</si>
  <si>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</si>
  <si>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</si>
  <si>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</si>
  <si>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</si>
  <si>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</si>
  <si>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</si>
  <si>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</si>
  <si>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</si>
  <si>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</si>
  <si>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</si>
  <si>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</si>
  <si>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</si>
  <si>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</si>
  <si>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</si>
  <si>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</si>
  <si>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</si>
  <si>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</si>
  <si>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</si>
  <si>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</si>
  <si>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</si>
  <si>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</si>
  <si>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</si>
  <si>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</si>
  <si>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</si>
  <si>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</si>
  <si>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</si>
  <si>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</si>
  <si>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</si>
  <si>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</si>
  <si>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</si>
  <si>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</si>
  <si>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</si>
  <si>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</si>
  <si>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</si>
  <si>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</si>
  <si>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</si>
  <si>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</si>
  <si>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</si>
  <si>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</si>
  <si>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</si>
  <si>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</si>
  <si>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</si>
  <si>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</si>
  <si>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</si>
  <si>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</si>
  <si>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</si>
  <si>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</si>
  <si>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</si>
  <si>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</si>
  <si>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</si>
  <si>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</si>
  <si>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</si>
  <si>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</si>
  <si>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</si>
  <si>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</si>
  <si>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</si>
  <si>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</si>
  <si>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</si>
  <si>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</si>
  <si>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</si>
  <si>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</si>
  <si>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</si>
  <si>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</si>
  <si>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</si>
  <si>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</si>
  <si>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</si>
  <si>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</si>
  <si>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</si>
  <si>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</si>
  <si>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</si>
  <si>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</si>
  <si>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</si>
  <si>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</si>
  <si>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</si>
  <si>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</si>
  <si>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</si>
  <si>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</si>
  <si>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</si>
  <si>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</si>
  <si>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</si>
  <si>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</si>
  <si>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</si>
  <si>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</si>
  <si>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</si>
  <si>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</si>
  <si>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</si>
  <si>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</si>
  <si>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</si>
  <si>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</si>
  <si>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</si>
  <si>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</si>
  <si>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</si>
  <si>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</si>
  <si>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</si>
  <si>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</si>
  <si>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</si>
  <si>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</si>
  <si>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</si>
  <si>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</si>
  <si>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</si>
  <si>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</si>
  <si>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</si>
  <si>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</si>
  <si>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</si>
  <si>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</si>
  <si>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</si>
  <si>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</si>
  <si>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</si>
  <si>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</si>
  <si>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</si>
  <si>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</si>
  <si>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</si>
  <si>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</si>
  <si>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</si>
  <si>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</si>
  <si>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</si>
  <si>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</si>
  <si>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</si>
  <si>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</si>
  <si>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</si>
  <si>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</si>
  <si>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</si>
  <si>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</si>
  <si>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</si>
  <si>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</si>
  <si>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</si>
  <si>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</si>
  <si>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</si>
  <si>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</si>
  <si>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</si>
  <si>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</si>
  <si>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</si>
  <si>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</si>
  <si>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</si>
  <si>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</si>
  <si>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</si>
  <si>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</si>
  <si>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</si>
  <si>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</si>
  <si>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</si>
  <si>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</si>
  <si>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</si>
  <si>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</si>
  <si>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</si>
  <si>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</si>
  <si>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</si>
  <si>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</si>
  <si>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</si>
  <si>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</si>
  <si>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</si>
  <si>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</si>
  <si>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</si>
  <si>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</si>
  <si>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</si>
  <si>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</si>
  <si>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</si>
  <si>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</si>
  <si>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</si>
  <si>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</si>
  <si>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</si>
  <si>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</si>
  <si>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</si>
  <si>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</si>
  <si>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</si>
  <si>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</si>
  <si>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</si>
  <si>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</si>
  <si>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</si>
  <si>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</si>
  <si>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</si>
  <si>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</si>
  <si>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</si>
  <si>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</si>
  <si>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</si>
  <si>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</si>
  <si>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</si>
  <si>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</si>
  <si>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</si>
  <si>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</si>
  <si>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</si>
  <si>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</si>
  <si>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</si>
  <si>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</si>
  <si>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</si>
  <si>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</si>
  <si>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</si>
  <si>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</si>
  <si>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</si>
  <si>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</si>
  <si>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</si>
  <si>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</si>
  <si>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</si>
  <si>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</si>
  <si>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</si>
  <si>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</si>
  <si>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</si>
  <si>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</si>
  <si>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</si>
  <si>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</si>
  <si>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</si>
  <si>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</si>
  <si>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</si>
  <si>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</si>
  <si>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</si>
  <si>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</si>
  <si>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</si>
  <si>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</si>
  <si>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</si>
  <si>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</si>
  <si>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</si>
  <si>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</si>
  <si>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</si>
  <si>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</si>
  <si>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</si>
  <si>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</si>
  <si>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</si>
  <si>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</si>
  <si>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</si>
  <si>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</si>
  <si>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</si>
  <si>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</si>
  <si>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</si>
  <si>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</si>
  <si>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</si>
  <si>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</si>
  <si>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</si>
  <si>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</si>
  <si>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</si>
  <si>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</si>
  <si>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</si>
  <si>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</si>
  <si>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</si>
  <si>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</si>
  <si>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</si>
  <si>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</si>
  <si>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</si>
  <si>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</si>
  <si>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</si>
  <si>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</si>
  <si>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</si>
  <si>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</si>
  <si>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</si>
  <si>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</si>
  <si>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</si>
  <si>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</si>
  <si>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</si>
  <si>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</si>
  <si>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</si>
  <si>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</si>
  <si>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</si>
  <si>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</si>
  <si>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</si>
  <si>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</si>
  <si>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</si>
  <si>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</si>
  <si>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</si>
  <si>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</si>
  <si>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</si>
  <si>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</si>
  <si>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</si>
  <si>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</si>
  <si>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</si>
  <si>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</si>
  <si>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</si>
  <si>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</si>
  <si>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</si>
  <si>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</si>
  <si>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</si>
  <si>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</si>
  <si>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</si>
  <si>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</si>
  <si>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</si>
  <si>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</si>
  <si>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</si>
  <si>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</si>
  <si>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</si>
  <si>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</si>
  <si>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</si>
  <si>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</si>
  <si>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</si>
  <si>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</si>
  <si>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</si>
  <si>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</si>
  <si>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</si>
  <si>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</si>
  <si>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</si>
  <si>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</si>
  <si>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</si>
  <si>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</si>
  <si>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</si>
  <si>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</si>
  <si>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</si>
  <si>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</si>
  <si>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</si>
  <si>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</si>
  <si>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</si>
  <si>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</si>
  <si>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</si>
  <si>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</si>
  <si>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</si>
  <si>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</si>
  <si>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</si>
  <si>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</si>
  <si>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</si>
  <si>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</si>
  <si>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</si>
  <si>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</si>
  <si>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</si>
  <si>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</si>
  <si>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</si>
  <si>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</si>
  <si>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</si>
  <si>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</si>
  <si>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</si>
  <si>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</si>
  <si>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</si>
  <si>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</si>
  <si>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</si>
  <si>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</si>
  <si>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</si>
  <si>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</si>
  <si>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</si>
  <si>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</si>
  <si>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</si>
  <si>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</si>
  <si>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</si>
  <si>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</si>
  <si>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</si>
  <si>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</si>
  <si>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</si>
  <si>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</si>
  <si>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</si>
  <si>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</si>
  <si>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</si>
  <si>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</si>
  <si>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</si>
  <si>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</si>
  <si>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</si>
  <si>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</si>
  <si>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</si>
  <si>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</si>
  <si>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</si>
  <si>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</si>
  <si>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</si>
  <si>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</si>
  <si>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</si>
  <si>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</si>
  <si>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</si>
  <si>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</si>
  <si>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</si>
  <si>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</si>
  <si>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</si>
  <si>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</si>
  <si>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</si>
  <si>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</si>
  <si>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</si>
  <si>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</si>
  <si>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</si>
  <si>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</si>
  <si>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</si>
  <si>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</si>
  <si>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</si>
  <si>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</si>
  <si>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</si>
  <si>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</si>
  <si>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</si>
  <si>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</si>
  <si>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</si>
  <si>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</si>
  <si>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</si>
  <si>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</si>
  <si>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</si>
  <si>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</si>
  <si>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</si>
  <si>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</si>
  <si>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</si>
  <si>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</si>
  <si>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</si>
  <si>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</si>
  <si>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</si>
  <si>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</si>
  <si>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</si>
  <si>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</si>
  <si>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</si>
  <si>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</si>
  <si>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</si>
  <si>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</si>
  <si>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</si>
  <si>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</si>
  <si>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</si>
  <si>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</si>
  <si>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</si>
  <si>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</si>
  <si>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</si>
  <si>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</si>
  <si>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</si>
  <si>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</si>
  <si>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</si>
  <si>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</si>
  <si>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</si>
  <si>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</si>
  <si>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</si>
  <si>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</si>
  <si>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</si>
  <si>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</si>
  <si>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</si>
  <si>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</si>
  <si>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</si>
  <si>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</si>
  <si>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</si>
  <si>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</si>
  <si>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</si>
  <si>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</si>
  <si>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</si>
  <si>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</si>
  <si>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</si>
  <si>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</si>
  <si>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</si>
  <si>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</si>
  <si>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</si>
  <si>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</si>
  <si>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</si>
  <si>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</si>
  <si>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</si>
  <si>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</si>
  <si>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</si>
  <si>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</si>
  <si>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</si>
  <si>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</si>
  <si>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</si>
  <si>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</si>
  <si>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</si>
  <si>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</si>
  <si>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</si>
  <si>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</si>
  <si>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</si>
  <si>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</si>
  <si>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</si>
  <si>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</si>
  <si>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</si>
  <si>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</si>
  <si>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</si>
  <si>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</si>
  <si>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</si>
  <si>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</si>
  <si>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</si>
  <si>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</si>
  <si>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</si>
  <si>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</si>
  <si>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</si>
  <si>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</si>
  <si>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</si>
  <si>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</si>
  <si>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</si>
  <si>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</si>
  <si>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</si>
  <si>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</si>
  <si>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</si>
  <si>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</si>
  <si>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</si>
  <si>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</si>
  <si>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</si>
  <si>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</si>
  <si>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</si>
  <si>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</si>
  <si>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</si>
  <si>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</si>
  <si>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</si>
  <si>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</si>
  <si>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</si>
  <si>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</si>
  <si>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</si>
  <si>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</si>
  <si>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</si>
  <si>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</si>
  <si>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</si>
  <si>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</si>
  <si>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</si>
  <si>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</si>
  <si>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</si>
  <si>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</si>
  <si>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</si>
  <si>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</si>
  <si>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</si>
  <si>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</si>
  <si>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</si>
  <si>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</si>
  <si>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</si>
  <si>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</si>
  <si>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</si>
  <si>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</si>
  <si>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</si>
  <si>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</si>
  <si>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</si>
  <si>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</si>
  <si>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</si>
  <si>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</si>
  <si>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</si>
  <si>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</si>
  <si>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</si>
  <si>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</si>
  <si>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</si>
  <si>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</si>
  <si>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</si>
  <si>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</si>
  <si>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</si>
  <si>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</si>
  <si>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</si>
  <si>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</si>
  <si>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</si>
  <si>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</si>
  <si>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</si>
  <si>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</si>
  <si>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</si>
  <si>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</si>
  <si>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</si>
  <si>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</si>
  <si>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</si>
  <si>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</si>
  <si>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</si>
  <si>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</si>
  <si>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</si>
  <si>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</si>
  <si>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</si>
  <si>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</si>
  <si>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</si>
  <si>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</si>
  <si>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</si>
  <si>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</si>
  <si>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</si>
  <si>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</si>
  <si>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</si>
  <si>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</si>
  <si>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</si>
  <si>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</si>
  <si>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</si>
  <si>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</si>
  <si>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</si>
  <si>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</si>
  <si>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</si>
  <si>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</si>
  <si>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</si>
  <si>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</si>
  <si>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</si>
  <si>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</si>
  <si>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</si>
  <si>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</si>
  <si>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</si>
  <si>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</si>
  <si>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</si>
  <si>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</si>
  <si>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</si>
  <si>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</si>
  <si>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</si>
  <si>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</si>
  <si>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</si>
  <si>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</si>
  <si>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</si>
  <si>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</si>
  <si>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</si>
  <si>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</si>
  <si>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</si>
  <si>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</si>
  <si>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</si>
  <si>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</si>
  <si>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</si>
  <si>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</si>
  <si>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</si>
  <si>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</si>
  <si>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</si>
  <si>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</si>
  <si>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</si>
  <si>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</si>
  <si>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</si>
  <si>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</si>
  <si>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</si>
  <si>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</si>
  <si>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</si>
  <si>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</si>
  <si>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</si>
  <si>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</si>
  <si>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</si>
  <si>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</si>
  <si>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</si>
  <si>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</si>
  <si>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</si>
  <si>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</si>
  <si>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</si>
  <si>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</si>
  <si>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</si>
  <si>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</si>
  <si>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</si>
  <si>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</si>
  <si>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</si>
  <si>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</si>
  <si>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</si>
  <si>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</si>
  <si>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</si>
  <si>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</si>
  <si>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</si>
  <si>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</si>
  <si>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</si>
  <si>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</si>
  <si>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</si>
  <si>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</si>
  <si>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</si>
  <si>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</si>
  <si>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</si>
  <si>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</si>
  <si>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</si>
  <si>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</si>
  <si>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</si>
  <si>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</si>
  <si>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</si>
  <si>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</si>
  <si>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</si>
  <si>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</si>
  <si>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</si>
  <si>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</si>
  <si>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</si>
  <si>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</si>
  <si>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</si>
  <si>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</si>
  <si>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</si>
  <si>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</si>
  <si>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</si>
  <si>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</si>
  <si>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</si>
  <si>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</si>
  <si>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</si>
  <si>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</si>
  <si>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</si>
  <si>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</si>
  <si>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</si>
  <si>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</si>
  <si>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</si>
  <si>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</si>
  <si>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</si>
  <si>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</si>
  <si>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</si>
  <si>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</si>
  <si>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</si>
  <si>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</si>
  <si>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</si>
  <si>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</si>
  <si>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</si>
  <si>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</si>
  <si>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</si>
  <si>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</si>
  <si>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</si>
  <si>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</si>
  <si>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</si>
  <si>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</si>
  <si>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</si>
  <si>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</si>
  <si>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</si>
  <si>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</si>
  <si>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</si>
  <si>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</si>
  <si>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</si>
  <si>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</si>
  <si>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</si>
  <si>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</si>
  <si>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</si>
  <si>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</si>
  <si>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</si>
  <si>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</si>
  <si>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</si>
  <si>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</si>
  <si>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</si>
  <si>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</si>
  <si>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</si>
  <si>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</si>
  <si>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</si>
  <si>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</si>
  <si>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</si>
  <si>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</si>
  <si>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</si>
  <si>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</si>
  <si>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</si>
  <si>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</si>
  <si>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</si>
  <si>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</si>
  <si>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</si>
  <si>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</si>
  <si>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</si>
  <si>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</si>
  <si>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</si>
  <si>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</si>
  <si>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</si>
  <si>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</si>
  <si>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</si>
  <si>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</si>
  <si>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</si>
  <si>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</si>
  <si>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</si>
  <si>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</si>
  <si>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</si>
  <si>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</si>
  <si>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</si>
  <si>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</si>
  <si>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</si>
  <si>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</si>
  <si>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</si>
  <si>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</si>
  <si>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</si>
  <si>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</si>
  <si>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</si>
  <si>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</si>
  <si>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</si>
  <si>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</si>
  <si>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</si>
  <si>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</si>
  <si>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</si>
  <si>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</si>
  <si>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</si>
  <si>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</si>
  <si>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</si>
  <si>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</si>
  <si>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</si>
  <si>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</si>
  <si>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</si>
  <si>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</si>
  <si>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</si>
  <si>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</si>
  <si>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</si>
  <si>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</si>
  <si>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</si>
  <si>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</si>
  <si>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</si>
  <si>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</si>
  <si>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</si>
  <si>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</si>
  <si>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</si>
  <si>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</si>
  <si>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</si>
  <si>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</si>
  <si>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</si>
  <si>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</si>
  <si>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</si>
  <si>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</si>
  <si>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</si>
  <si>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</si>
  <si>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</si>
  <si>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</si>
  <si>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</si>
  <si>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</si>
  <si>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</si>
  <si>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</si>
  <si>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</si>
  <si>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</si>
  <si>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</si>
  <si>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</si>
  <si>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</si>
  <si>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</si>
  <si>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</si>
  <si>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</si>
  <si>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</si>
  <si>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</si>
  <si>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</si>
  <si>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</si>
  <si>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</si>
  <si>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</si>
  <si>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</si>
  <si>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</si>
  <si>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</si>
  <si>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</si>
  <si>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</si>
  <si>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</si>
  <si>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</si>
  <si>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</si>
  <si>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</si>
  <si>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</si>
  <si>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</si>
  <si>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</si>
  <si>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</si>
  <si>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</si>
  <si>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</si>
  <si>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</si>
  <si>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</si>
  <si>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</si>
  <si>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</si>
  <si>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</si>
  <si>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</si>
  <si>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</si>
  <si>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</si>
  <si>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</si>
  <si>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</si>
  <si>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</si>
  <si>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</si>
  <si>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</si>
  <si>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</si>
  <si>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</si>
  <si>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</si>
  <si>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</si>
  <si>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</si>
  <si>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</si>
  <si>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</si>
  <si>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</si>
  <si>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</si>
  <si>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</si>
  <si>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</si>
  <si>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</si>
  <si>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</si>
  <si>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</si>
  <si>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</si>
  <si>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</si>
  <si>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</si>
  <si>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</si>
  <si>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</si>
  <si>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</si>
  <si>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</si>
  <si>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</si>
  <si>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</si>
  <si>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</si>
  <si>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</si>
  <si>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</si>
  <si>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</si>
  <si>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</si>
  <si>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</si>
  <si>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</si>
  <si>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</si>
  <si>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</si>
  <si>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</si>
  <si>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</si>
  <si>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</si>
  <si>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</si>
  <si>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</si>
  <si>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</si>
  <si>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</si>
  <si>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</si>
  <si>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</si>
  <si>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</si>
  <si>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</si>
  <si>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</si>
  <si>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</si>
  <si>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</si>
  <si>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</si>
  <si>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</si>
  <si>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</si>
  <si>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</si>
  <si>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</si>
  <si>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</si>
  <si>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</si>
  <si>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</si>
  <si>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</si>
  <si>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</si>
  <si>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</si>
  <si>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</si>
  <si>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</si>
  <si>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</si>
  <si>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</si>
  <si>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</si>
  <si>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</si>
  <si>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</si>
  <si>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</si>
  <si>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</si>
  <si>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</si>
  <si>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</si>
  <si>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</si>
  <si>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</si>
  <si>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</si>
  <si>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</si>
  <si>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</si>
  <si>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</si>
  <si>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</si>
  <si>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</si>
  <si>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</si>
  <si>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</si>
  <si>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</si>
  <si>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</si>
  <si>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</si>
  <si>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</si>
  <si>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</si>
  <si>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</si>
  <si>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</si>
  <si>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</si>
  <si>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</si>
  <si>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</si>
  <si>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</si>
  <si>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</si>
  <si>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</si>
  <si>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</si>
  <si>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</si>
  <si>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</si>
  <si>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</si>
  <si>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</si>
  <si>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</si>
  <si>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</si>
  <si>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</si>
  <si>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</si>
  <si>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</si>
  <si>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</si>
  <si>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</si>
  <si>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</si>
  <si>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</si>
  <si>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</si>
  <si>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</si>
  <si>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</si>
  <si>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</si>
  <si>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</si>
  <si>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</si>
  <si>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</si>
  <si>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</si>
  <si>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</si>
  <si>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</si>
  <si>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</si>
  <si>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</si>
  <si>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</si>
  <si>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</si>
  <si>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</si>
  <si>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</si>
  <si>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</si>
  <si>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</si>
  <si>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</si>
  <si>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</si>
  <si>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</si>
  <si>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</si>
  <si>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</si>
  <si>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</si>
  <si>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</si>
  <si>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</si>
  <si>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</si>
  <si>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</si>
  <si>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</si>
  <si>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</si>
  <si>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</si>
  <si>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</si>
  <si>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</si>
  <si>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</si>
  <si>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</si>
  <si>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</si>
  <si>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</si>
  <si>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</si>
  <si>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</si>
  <si>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</si>
  <si>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</si>
  <si>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</si>
  <si>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</si>
  <si>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</si>
  <si>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</si>
  <si>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</si>
  <si>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</si>
  <si>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</si>
  <si>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</si>
  <si>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</si>
  <si>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</si>
  <si>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</si>
  <si>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</si>
  <si>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</si>
  <si>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</si>
  <si>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</si>
  <si>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</si>
  <si>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</si>
  <si>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</si>
  <si>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</si>
  <si>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</si>
  <si>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</si>
  <si>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</si>
  <si>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</si>
  <si>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</si>
  <si>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</si>
  <si>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</si>
  <si>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</si>
  <si>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</si>
  <si>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</si>
  <si>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</si>
  <si>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</si>
  <si>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</si>
  <si>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</si>
  <si>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</si>
  <si>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</si>
  <si>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</si>
  <si>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</si>
  <si>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</si>
  <si>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</si>
  <si>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</si>
  <si>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</si>
  <si>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</si>
  <si>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</si>
  <si>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</si>
  <si>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</si>
  <si>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</si>
  <si>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</si>
  <si>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</si>
  <si>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</si>
  <si>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</si>
  <si>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</si>
  <si>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</si>
  <si>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</si>
  <si>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</si>
  <si>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</si>
  <si>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</si>
  <si>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</si>
  <si>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</si>
  <si>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</si>
  <si>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</si>
  <si>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</si>
  <si>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</si>
  <si>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</si>
  <si>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</si>
  <si>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</si>
  <si>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</si>
  <si>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</si>
  <si>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</si>
  <si>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</si>
  <si>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</si>
  <si>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</si>
  <si>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</si>
  <si>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</si>
  <si>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</si>
  <si>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</si>
  <si>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</si>
  <si>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</si>
  <si>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</si>
  <si>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</si>
  <si>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</si>
  <si>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</si>
  <si>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</si>
  <si>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</si>
  <si>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</si>
  <si>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</si>
  <si>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</si>
  <si>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</si>
  <si>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</si>
  <si>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</si>
  <si>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</si>
  <si>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</si>
  <si>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</si>
  <si>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</si>
  <si>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</si>
  <si>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</si>
  <si>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</si>
  <si>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</si>
  <si>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</si>
  <si>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</si>
  <si>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</si>
  <si>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</si>
  <si>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</si>
  <si>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</si>
  <si>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</si>
  <si>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</si>
  <si>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</si>
  <si>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</si>
  <si>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</si>
  <si>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</si>
  <si>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</si>
  <si>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</si>
  <si>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</si>
  <si>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</si>
  <si>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</si>
  <si>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</si>
  <si>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</si>
  <si>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</si>
  <si>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</si>
  <si>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</si>
  <si>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</si>
  <si>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</si>
  <si>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</si>
  <si>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</si>
  <si>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</si>
  <si>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</si>
  <si>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</si>
  <si>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</si>
  <si>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</si>
  <si>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</si>
  <si>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</si>
  <si>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</si>
  <si>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</si>
  <si>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</si>
  <si>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</si>
  <si>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</si>
  <si>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</si>
  <si>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</si>
  <si>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</si>
  <si>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</si>
  <si>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</si>
  <si>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</si>
  <si>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</si>
  <si>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</si>
  <si>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</si>
  <si>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</si>
  <si>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</si>
  <si>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</si>
  <si>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</si>
  <si>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</si>
  <si>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</si>
  <si>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</si>
  <si>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</si>
  <si>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</si>
  <si>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</si>
  <si>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</si>
  <si>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</si>
  <si>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</si>
  <si>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</si>
  <si>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</si>
  <si>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</si>
  <si>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</si>
  <si>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</si>
  <si>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</si>
  <si>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</si>
  <si>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</si>
  <si>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</si>
  <si>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</si>
  <si>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</si>
  <si>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</si>
  <si>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</si>
  <si>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</si>
  <si>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</si>
  <si>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</si>
  <si>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</si>
  <si>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</si>
  <si>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</si>
  <si>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</si>
  <si>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</si>
  <si>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</si>
  <si>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</si>
  <si>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</si>
  <si>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</si>
  <si>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</si>
  <si>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</si>
  <si>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</si>
  <si>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</si>
  <si>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</si>
  <si>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</si>
  <si>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</si>
  <si>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</si>
  <si>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</si>
  <si>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</si>
  <si>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</si>
  <si>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</si>
  <si>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</si>
  <si>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</si>
  <si>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</si>
  <si>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</si>
  <si>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</si>
  <si>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</si>
  <si>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</si>
  <si>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</si>
  <si>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</si>
  <si>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</si>
  <si>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</si>
  <si>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</si>
  <si>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</si>
  <si>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</si>
  <si>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</si>
  <si>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</si>
  <si>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</si>
  <si>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</si>
  <si>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</si>
  <si>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</si>
  <si>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</si>
  <si>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</si>
  <si>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</si>
  <si>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</si>
  <si>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</si>
  <si>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</si>
  <si>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</si>
  <si>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</si>
  <si>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</si>
  <si>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</si>
  <si>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</si>
  <si>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</si>
  <si>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</si>
  <si>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</si>
  <si>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</si>
  <si>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</si>
  <si>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</si>
  <si>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</si>
  <si>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</si>
  <si>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</si>
  <si>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</si>
  <si>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</si>
  <si>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</si>
  <si>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</si>
  <si>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</si>
  <si>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</si>
  <si>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</si>
  <si>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</si>
  <si>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</si>
  <si>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</si>
  <si>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</si>
  <si>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</si>
  <si>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</si>
  <si>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</si>
  <si>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</si>
  <si>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</si>
  <si>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</si>
  <si>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</si>
  <si>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</si>
  <si>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</si>
  <si>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</si>
  <si>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</si>
  <si>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</si>
  <si>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</si>
  <si>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</si>
  <si>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</si>
  <si>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</si>
  <si>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</si>
  <si>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</si>
  <si>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</si>
  <si>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</si>
  <si>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</si>
  <si>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</si>
  <si>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</si>
  <si>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</si>
  <si>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</si>
  <si>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</si>
  <si>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</si>
  <si>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</si>
  <si>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</si>
  <si>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</si>
  <si>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</si>
  <si>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</si>
  <si>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</si>
  <si>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</si>
  <si>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</si>
  <si>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</si>
  <si>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</si>
  <si>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</si>
  <si>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</si>
  <si>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</si>
  <si>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</si>
  <si>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</si>
  <si>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</si>
  <si>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</si>
  <si>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</si>
  <si>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</si>
  <si>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</si>
  <si>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</si>
  <si>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</si>
  <si>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</si>
  <si>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</si>
  <si>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</si>
  <si>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</si>
  <si>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</si>
  <si>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</si>
  <si>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</si>
  <si>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</si>
  <si>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</si>
  <si>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</si>
  <si>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</si>
  <si>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</si>
  <si>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</si>
  <si>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</si>
  <si>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</si>
  <si>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</si>
  <si>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</si>
  <si>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</si>
  <si>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</si>
  <si>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</si>
  <si>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</si>
  <si>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</si>
  <si>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</si>
  <si>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</si>
  <si>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</si>
  <si>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</si>
  <si>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</si>
  <si>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</si>
  <si>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</si>
  <si>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</si>
  <si>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</si>
  <si>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</si>
  <si>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</si>
  <si>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</si>
  <si>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</si>
  <si>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</si>
  <si>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</si>
  <si>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</si>
  <si>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</si>
  <si>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</si>
  <si>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</si>
  <si>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</si>
  <si>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</si>
  <si>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</si>
  <si>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</si>
  <si>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</si>
  <si>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</si>
  <si>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</si>
  <si>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</si>
  <si>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</si>
  <si>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</si>
  <si>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</si>
  <si>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</si>
  <si>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</si>
  <si>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</si>
  <si>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</si>
  <si>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</si>
  <si>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</si>
  <si>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</si>
  <si>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</si>
  <si>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</si>
  <si>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</si>
  <si>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</si>
  <si>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</si>
  <si>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</si>
  <si>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</si>
  <si>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</si>
  <si>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</si>
  <si>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</si>
  <si>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</si>
  <si>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</si>
  <si>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</si>
  <si>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</si>
  <si>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</si>
  <si>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</si>
  <si>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</si>
  <si>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</si>
  <si>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</si>
  <si>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</si>
  <si>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</si>
  <si>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</si>
  <si>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</si>
  <si>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</si>
  <si>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</si>
  <si>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</si>
  <si>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</si>
  <si>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</si>
  <si>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</si>
  <si>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</si>
  <si>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</si>
  <si>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</si>
  <si>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</si>
  <si>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</si>
  <si>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</si>
  <si>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</si>
  <si>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</si>
  <si>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</si>
  <si>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</si>
  <si>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</si>
  <si>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</si>
  <si>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</si>
  <si>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</si>
  <si>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</si>
  <si>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</si>
  <si>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</si>
  <si>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</si>
  <si>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</si>
  <si>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</si>
  <si>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</si>
  <si>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</si>
  <si>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</si>
  <si>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</si>
  <si>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</si>
  <si>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</si>
  <si>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</si>
  <si>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</si>
  <si>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</si>
  <si>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</si>
  <si>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</si>
  <si>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</si>
  <si>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</si>
  <si>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</si>
  <si>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</si>
  <si>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</si>
  <si>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</si>
  <si>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</si>
  <si>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</si>
  <si>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</si>
  <si>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</si>
  <si>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</si>
  <si>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</si>
  <si>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</si>
  <si>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</si>
  <si>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</si>
  <si>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</si>
  <si>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</si>
  <si>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</si>
  <si>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</si>
  <si>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</si>
  <si>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</si>
  <si>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</si>
  <si>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</si>
  <si>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</si>
  <si>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</si>
  <si>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</si>
  <si>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</si>
  <si>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</si>
  <si>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</si>
  <si>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</si>
  <si>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</si>
  <si>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</si>
  <si>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</si>
  <si>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</si>
  <si>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</si>
  <si>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</si>
  <si>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</si>
  <si>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</si>
  <si>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</si>
  <si>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</si>
  <si>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</si>
  <si>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</si>
  <si>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</si>
  <si>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</si>
  <si>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</si>
  <si>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</si>
  <si>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</si>
  <si>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</si>
  <si>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</si>
  <si>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</si>
  <si>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</si>
  <si>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</si>
  <si>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</si>
  <si>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</si>
  <si>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</si>
  <si>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</si>
  <si>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</si>
  <si>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</si>
  <si>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</si>
  <si>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</si>
  <si>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</si>
  <si>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</si>
  <si>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</si>
  <si>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</si>
  <si>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</si>
  <si>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</si>
  <si>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</si>
  <si>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</si>
  <si>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</si>
  <si>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</si>
  <si>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</si>
  <si>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</si>
  <si>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</si>
  <si>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</si>
  <si>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</si>
  <si>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</si>
  <si>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</si>
  <si>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</si>
  <si>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</si>
  <si>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</si>
  <si>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</si>
  <si>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</si>
  <si>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</si>
  <si>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</si>
  <si>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</si>
  <si>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</si>
  <si>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</si>
  <si>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</si>
  <si>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</si>
  <si>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</si>
  <si>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</si>
  <si>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</si>
  <si>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</si>
  <si>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</si>
  <si>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</si>
  <si>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</si>
  <si>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</si>
  <si>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</si>
  <si>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</si>
  <si>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</si>
  <si>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</si>
  <si>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</si>
  <si>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</si>
  <si>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</si>
  <si>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</si>
  <si>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</si>
  <si>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</si>
  <si>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</si>
  <si>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</si>
  <si>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</si>
  <si>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</si>
  <si>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</si>
  <si>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</si>
  <si>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</si>
  <si>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</si>
  <si>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</si>
  <si>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</si>
  <si>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</si>
  <si>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</si>
  <si>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</si>
  <si>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</si>
  <si>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</si>
  <si>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</si>
  <si>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</si>
  <si>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</si>
  <si>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</si>
  <si>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</si>
  <si>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</si>
  <si>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</si>
  <si>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</si>
  <si>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</si>
  <si>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</si>
  <si>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</si>
  <si>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</si>
  <si>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</si>
  <si>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</si>
  <si>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</si>
  <si>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</si>
  <si>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</si>
  <si>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</si>
  <si>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</si>
  <si>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</si>
  <si>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</si>
  <si>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</si>
  <si>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</si>
  <si>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</si>
  <si>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</si>
  <si>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</si>
  <si>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</si>
  <si>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</si>
  <si>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</si>
  <si>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</si>
  <si>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</si>
  <si>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</si>
  <si>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</si>
  <si>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</si>
  <si>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</si>
  <si>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</si>
  <si>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</si>
  <si>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</si>
  <si>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</si>
  <si>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</si>
  <si>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</si>
  <si>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</si>
  <si>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</si>
  <si>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</si>
  <si>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</si>
  <si>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</si>
  <si>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</si>
  <si>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</si>
  <si>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</si>
  <si>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</si>
  <si>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</si>
  <si>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</si>
  <si>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</si>
  <si>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</si>
  <si>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</si>
  <si>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</si>
  <si>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</si>
  <si>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</si>
  <si>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</si>
  <si>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</si>
  <si>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</si>
  <si>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</si>
  <si>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</si>
  <si>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</si>
  <si>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</si>
  <si>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</si>
  <si>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</si>
  <si>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</si>
  <si>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</si>
  <si>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</si>
  <si>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</si>
  <si>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</si>
  <si>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</si>
  <si>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</si>
  <si>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</si>
  <si>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</si>
  <si>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</si>
  <si>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</si>
  <si>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</si>
  <si>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</si>
  <si>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</si>
  <si>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</si>
  <si>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</si>
  <si>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</si>
  <si>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</si>
  <si>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</si>
  <si>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</si>
  <si>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</si>
  <si>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</si>
  <si>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</si>
  <si>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</si>
  <si>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</si>
  <si>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</si>
  <si>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</si>
  <si>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</si>
  <si>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</si>
  <si>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</si>
  <si>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</si>
  <si>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</si>
  <si>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</si>
  <si>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</si>
  <si>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</si>
  <si>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</si>
  <si>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</si>
  <si>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</si>
  <si>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</si>
  <si>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</si>
  <si>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</si>
  <si>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</si>
  <si>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</si>
  <si>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</si>
  <si>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</si>
  <si>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</si>
  <si>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</si>
  <si>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</si>
  <si>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</si>
  <si>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</si>
  <si>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</si>
  <si>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</si>
  <si>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</si>
  <si>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</si>
  <si>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</si>
  <si>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</si>
  <si>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</si>
  <si>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</si>
  <si>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</si>
  <si>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</si>
  <si>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</si>
  <si>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</si>
  <si>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</si>
  <si>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</si>
  <si>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</si>
  <si>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</si>
  <si>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</si>
  <si>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</si>
  <si>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</si>
  <si>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</si>
  <si>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</si>
  <si>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</si>
  <si>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</si>
  <si>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</si>
  <si>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</si>
  <si>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</si>
  <si>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</si>
  <si>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</si>
  <si>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</si>
  <si>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</si>
  <si>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</si>
  <si>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</si>
  <si>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</si>
  <si>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</si>
  <si>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</si>
  <si>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</si>
  <si>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</si>
  <si>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</si>
  <si>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</si>
  <si>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</si>
  <si>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</si>
  <si>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</si>
  <si>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</si>
  <si>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</si>
  <si>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</si>
  <si>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</si>
  <si>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</si>
  <si>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</si>
  <si>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</si>
  <si>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</si>
  <si>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</si>
  <si>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</si>
  <si>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</si>
  <si>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</si>
  <si>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</si>
  <si>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</si>
  <si>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</si>
  <si>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</si>
  <si>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</si>
  <si>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</si>
  <si>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</si>
  <si>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</si>
  <si>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</si>
  <si>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</si>
  <si>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</si>
  <si>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</si>
  <si>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</si>
  <si>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</si>
  <si>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</si>
  <si>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</si>
  <si>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</si>
  <si>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</si>
  <si>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</si>
  <si>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</si>
  <si>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</si>
  <si>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</si>
  <si>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</si>
  <si>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</si>
  <si>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</si>
  <si>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</si>
  <si>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</si>
  <si>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</si>
  <si>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</si>
  <si>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</si>
  <si>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</si>
  <si>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</si>
  <si>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</si>
  <si>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</si>
  <si>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</si>
  <si>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</si>
  <si>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</si>
  <si>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</si>
  <si>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</si>
  <si>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</si>
  <si>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</si>
  <si>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</si>
  <si>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</si>
  <si>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</si>
  <si>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</si>
  <si>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</si>
  <si>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</si>
  <si>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</si>
  <si>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</si>
  <si>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</si>
  <si>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</si>
  <si>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</si>
  <si>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</si>
  <si>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</si>
  <si>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</si>
  <si>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</si>
  <si>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</si>
  <si>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</si>
  <si>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</si>
  <si>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</si>
  <si>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</si>
  <si>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</si>
  <si>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</si>
  <si>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</si>
  <si>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</si>
  <si>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</si>
  <si>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</si>
  <si>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</si>
  <si>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</si>
  <si>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</si>
  <si>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</si>
  <si>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</si>
  <si>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</si>
  <si>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</si>
  <si>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</si>
  <si>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</si>
  <si>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</si>
  <si>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</si>
  <si>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</si>
  <si>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</si>
  <si>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</si>
  <si>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</si>
  <si>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</si>
  <si>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</si>
  <si>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</si>
  <si>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</si>
  <si>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</si>
  <si>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</si>
  <si>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</si>
  <si>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</si>
  <si>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</si>
  <si>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</si>
  <si>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</si>
  <si>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</si>
  <si>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</si>
  <si>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</si>
  <si>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</si>
  <si>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</si>
  <si>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</si>
  <si>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</si>
  <si>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</si>
  <si>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</si>
  <si>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</si>
  <si>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</si>
  <si>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</si>
  <si>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</si>
  <si>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</si>
  <si>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</si>
  <si>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</si>
  <si>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</si>
  <si>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</si>
  <si>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</si>
  <si>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</si>
  <si>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</si>
  <si>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</si>
  <si>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</si>
  <si>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</si>
  <si>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</si>
  <si>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</si>
  <si>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</si>
  <si>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</si>
  <si>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</si>
  <si>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</si>
  <si>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</si>
  <si>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</si>
  <si>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</si>
  <si>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</si>
  <si>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</si>
  <si>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</si>
  <si>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</si>
  <si>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</si>
  <si>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</si>
  <si>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</si>
  <si>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</si>
  <si>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</si>
  <si>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</si>
  <si>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</si>
  <si>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</si>
  <si>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</si>
  <si>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</si>
  <si>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</si>
  <si>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</si>
  <si>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</si>
  <si>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</si>
  <si>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</si>
  <si>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</si>
  <si>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</si>
  <si>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</si>
  <si>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</si>
  <si>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</si>
  <si>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</si>
  <si>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</si>
  <si>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</si>
  <si>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</si>
  <si>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</si>
  <si>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</si>
  <si>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</si>
  <si>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</si>
  <si>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</si>
  <si>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</si>
  <si>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</si>
  <si>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</si>
  <si>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</si>
  <si>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</si>
  <si>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</si>
  <si>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</si>
  <si>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</si>
  <si>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</si>
  <si>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</si>
  <si>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</si>
  <si>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</si>
  <si>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</si>
  <si>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</si>
  <si>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</si>
  <si>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</si>
  <si>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</si>
  <si>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</si>
  <si>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</si>
  <si>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</si>
  <si>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</si>
  <si>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</si>
  <si>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</si>
  <si>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</si>
  <si>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</si>
  <si>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</si>
  <si>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</si>
  <si>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</si>
  <si>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</si>
  <si>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</si>
  <si>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</si>
  <si>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</si>
  <si>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</si>
  <si>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</si>
  <si>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</si>
  <si>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</si>
  <si>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</si>
  <si>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</si>
  <si>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</si>
  <si>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</si>
  <si>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</si>
  <si>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</si>
  <si>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</si>
  <si>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</si>
  <si>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</si>
  <si>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</si>
  <si>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</si>
  <si>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</si>
  <si>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</si>
  <si>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</si>
  <si>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</si>
  <si>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</si>
  <si>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</si>
  <si>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</si>
  <si>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</si>
  <si>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</si>
  <si>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</si>
  <si>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</si>
  <si>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</si>
  <si>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</si>
  <si>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</si>
  <si>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</si>
  <si>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</si>
  <si>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</si>
  <si>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</si>
  <si>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</si>
  <si>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</si>
  <si>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</si>
  <si>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</si>
  <si>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</si>
  <si>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</si>
  <si>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</si>
  <si>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</si>
  <si>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</si>
  <si>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</si>
  <si>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</si>
  <si>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</si>
  <si>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</si>
  <si>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</si>
  <si>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</si>
  <si>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</si>
  <si>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</si>
  <si>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</si>
  <si>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</si>
  <si>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</si>
  <si>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</si>
  <si>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</si>
  <si>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</si>
  <si>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</si>
  <si>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</si>
  <si>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</si>
  <si>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</si>
  <si>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</si>
  <si>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</si>
  <si>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</si>
  <si>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</si>
  <si>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</si>
  <si>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</si>
  <si>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</si>
  <si>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</si>
  <si>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</si>
  <si>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</si>
  <si>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</si>
  <si>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</si>
  <si>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</si>
  <si>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</si>
  <si>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</si>
  <si>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</si>
  <si>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</si>
  <si>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</si>
  <si>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</si>
  <si>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</si>
  <si>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</si>
  <si>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</si>
  <si>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</si>
  <si>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</si>
  <si>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</si>
  <si>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</si>
  <si>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</si>
  <si>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</si>
  <si>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</si>
  <si>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</si>
  <si>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</si>
  <si>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</si>
  <si>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</si>
  <si>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</si>
  <si>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</si>
  <si>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</si>
  <si>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</si>
  <si>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</si>
  <si>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</si>
  <si>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</si>
  <si>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</si>
  <si>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</si>
  <si>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</si>
  <si>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</si>
  <si>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</si>
  <si>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</si>
  <si>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</si>
  <si>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</si>
  <si>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</si>
  <si>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</si>
  <si>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</si>
  <si>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</si>
  <si>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</si>
  <si>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</si>
  <si>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</si>
  <si>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</si>
  <si>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</si>
  <si>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</si>
  <si>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</si>
  <si>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</si>
  <si>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</si>
  <si>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</si>
  <si>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</si>
  <si>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</si>
  <si>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</si>
  <si>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</si>
  <si>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</si>
  <si>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</si>
  <si>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</si>
  <si>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</si>
  <si>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</si>
  <si>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</si>
  <si>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</si>
  <si>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</si>
  <si>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</si>
  <si>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</si>
  <si>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</si>
  <si>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</si>
  <si>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</si>
  <si>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</si>
  <si>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</si>
  <si>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</si>
  <si>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</si>
  <si>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</si>
  <si>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</si>
  <si>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</si>
  <si>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</si>
  <si>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</si>
  <si>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</si>
  <si>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</si>
  <si>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</si>
  <si>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</si>
  <si>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</si>
  <si>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</si>
  <si>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</si>
  <si>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</si>
  <si>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</si>
  <si>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</si>
  <si>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</si>
  <si>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</si>
  <si>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</si>
  <si>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</si>
  <si>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</si>
  <si>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</si>
  <si>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</si>
  <si>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</si>
  <si>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</si>
  <si>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</si>
  <si>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</si>
  <si>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</si>
  <si>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</si>
  <si>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</si>
  <si>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</si>
  <si>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</si>
  <si>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</si>
  <si>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</si>
  <si>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</si>
  <si>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</si>
  <si>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</si>
  <si>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</si>
  <si>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</si>
  <si>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</si>
  <si>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</si>
  <si>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</si>
  <si>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</si>
  <si>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</si>
  <si>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</si>
  <si>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</si>
  <si>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</si>
  <si>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</si>
  <si>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</si>
  <si>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</si>
  <si>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</si>
  <si>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</si>
  <si>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</si>
  <si>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</si>
  <si>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</si>
  <si>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</si>
  <si>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</si>
  <si>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</si>
  <si>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</si>
  <si>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</si>
  <si>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</si>
  <si>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</si>
  <si>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</si>
  <si>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</si>
  <si>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</si>
  <si>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</si>
  <si>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</si>
  <si>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</si>
  <si>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</si>
  <si>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</si>
  <si>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</si>
  <si>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</si>
  <si>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</si>
  <si>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</si>
  <si>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</si>
  <si>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</si>
  <si>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</si>
  <si>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</si>
  <si>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</si>
  <si>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</si>
  <si>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</si>
  <si>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</si>
  <si>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</si>
  <si>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</si>
  <si>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</si>
  <si>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</si>
  <si>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</si>
  <si>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</si>
  <si>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</si>
  <si>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</si>
  <si>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</si>
  <si>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</si>
  <si>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</si>
  <si>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</si>
  <si>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</si>
  <si>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</si>
  <si>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</si>
  <si>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</si>
  <si>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</si>
  <si>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</si>
  <si>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</si>
  <si>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</si>
  <si>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</si>
  <si>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</si>
  <si>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</si>
  <si>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</si>
  <si>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</si>
  <si>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</si>
  <si>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</si>
  <si>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</si>
  <si>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</si>
  <si>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</si>
  <si>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</si>
  <si>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</si>
  <si>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</si>
  <si>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</si>
  <si>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</si>
  <si>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</si>
  <si>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</si>
  <si>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</si>
  <si>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</si>
  <si>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</si>
  <si>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</si>
  <si>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</si>
  <si>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</si>
  <si>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</si>
  <si>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</si>
  <si>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</si>
  <si>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</si>
  <si>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</si>
  <si>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</si>
  <si>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</si>
  <si>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</si>
  <si>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</si>
  <si>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</si>
  <si>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</si>
  <si>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</si>
  <si>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</si>
  <si>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</si>
  <si>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</si>
  <si>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</si>
  <si>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</si>
  <si>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</si>
  <si>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</si>
  <si>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</si>
  <si>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</si>
  <si>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</si>
  <si>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</si>
  <si>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</si>
  <si>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</si>
  <si>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</si>
  <si>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</si>
  <si>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</si>
  <si>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</si>
  <si>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</si>
  <si>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</si>
  <si>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</si>
  <si>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</si>
  <si>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</si>
  <si>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</si>
  <si>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</si>
  <si>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</si>
  <si>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</si>
  <si>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</si>
  <si>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</si>
  <si>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</si>
  <si>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</si>
  <si>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</si>
  <si>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</si>
  <si>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</si>
  <si>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</si>
  <si>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</si>
  <si>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</si>
  <si>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</si>
  <si>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</si>
  <si>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</si>
  <si>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</si>
  <si>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</si>
  <si>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</si>
  <si>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</si>
  <si>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</si>
  <si>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</si>
  <si>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</si>
  <si>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</si>
  <si>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</si>
  <si>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</si>
  <si>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</si>
  <si>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</si>
  <si>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</si>
  <si>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</si>
  <si>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</si>
  <si>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</si>
  <si>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</si>
  <si>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</si>
  <si>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</si>
  <si>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</si>
  <si>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</si>
  <si>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</si>
  <si>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</si>
  <si>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</si>
  <si>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</si>
  <si>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</si>
  <si>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</si>
  <si>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</si>
  <si>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</si>
  <si>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</si>
  <si>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</si>
  <si>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</si>
  <si>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</si>
  <si>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</si>
  <si>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</si>
  <si>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</si>
  <si>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</si>
  <si>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</si>
  <si>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</si>
  <si>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</si>
  <si>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</si>
  <si>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</si>
  <si>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</si>
  <si>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</si>
  <si>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</si>
  <si>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</si>
  <si>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</si>
  <si>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</si>
  <si>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</si>
  <si>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</si>
  <si>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</si>
  <si>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</si>
  <si>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</si>
  <si>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</si>
  <si>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</si>
  <si>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</si>
  <si>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</si>
  <si>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</si>
  <si>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</si>
  <si>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</si>
  <si>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</si>
  <si>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</si>
  <si>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</si>
  <si>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</si>
  <si>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</si>
  <si>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</si>
  <si>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</si>
  <si>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</si>
  <si>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</si>
  <si>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</si>
  <si>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</si>
  <si>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</si>
  <si>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</si>
  <si>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</si>
  <si>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</si>
  <si>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</si>
  <si>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</si>
  <si>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</si>
  <si>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</si>
  <si>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</si>
  <si>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</si>
  <si>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</si>
  <si>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</si>
  <si>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</si>
  <si>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</si>
  <si>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</si>
  <si>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</si>
  <si>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</si>
  <si>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</si>
  <si>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</si>
  <si>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</si>
  <si>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</si>
  <si>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</si>
  <si>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</si>
  <si>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</si>
  <si>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</si>
  <si>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</si>
  <si>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</si>
  <si>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</si>
  <si>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</si>
  <si>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</si>
  <si>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</si>
  <si>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</si>
  <si>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</si>
  <si>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</si>
  <si>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</si>
  <si>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</si>
  <si>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</si>
  <si>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</si>
  <si>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</si>
  <si>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</si>
  <si>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</si>
  <si>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</si>
  <si>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</si>
  <si>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</si>
  <si>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</si>
  <si>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</si>
  <si>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</si>
  <si>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</si>
  <si>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</si>
  <si>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</si>
  <si>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</si>
  <si>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</si>
  <si>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</si>
  <si>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</si>
  <si>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</si>
  <si>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</si>
  <si>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</si>
  <si>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</si>
  <si>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</si>
  <si>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</si>
  <si>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</si>
  <si>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</si>
  <si>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</si>
  <si>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</si>
  <si>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</si>
  <si>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</si>
  <si>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</si>
  <si>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</si>
  <si>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</si>
  <si>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</si>
  <si>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</si>
  <si>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</si>
  <si>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</si>
  <si>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</si>
  <si>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</si>
  <si>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</si>
  <si>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</si>
  <si>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</si>
  <si>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</si>
  <si>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</si>
  <si>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</si>
  <si>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</si>
  <si>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</si>
  <si>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</si>
  <si>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</si>
  <si>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</si>
  <si>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</si>
  <si>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</si>
  <si>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</si>
  <si>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</si>
  <si>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</si>
  <si>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</si>
  <si>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</si>
  <si>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</si>
  <si>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</si>
  <si>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</si>
  <si>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</si>
  <si>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</si>
  <si>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</si>
  <si>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</si>
  <si>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</si>
  <si>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</si>
  <si>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</si>
  <si>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</si>
  <si>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</si>
  <si>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</si>
  <si>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</si>
  <si>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</si>
  <si>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</si>
  <si>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</si>
  <si>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</si>
  <si>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</si>
  <si>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</si>
  <si>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</si>
  <si>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</si>
  <si>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</si>
  <si>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</si>
  <si>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</si>
  <si>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</si>
  <si>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</si>
  <si>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</si>
  <si>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</si>
  <si>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</si>
  <si>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</si>
  <si>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</si>
  <si>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</si>
  <si>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</si>
  <si>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</si>
  <si>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</si>
  <si>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</si>
  <si>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</si>
  <si>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</si>
  <si>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</si>
  <si>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</si>
  <si>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</si>
  <si>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</si>
  <si>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</si>
  <si>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</si>
  <si>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</si>
  <si>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</si>
  <si>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</si>
  <si>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</si>
  <si>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</si>
  <si>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</si>
  <si>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</si>
  <si>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</si>
  <si>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</si>
  <si>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</si>
  <si>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</si>
  <si>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</si>
  <si>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</si>
  <si>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</si>
  <si>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</si>
  <si>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</si>
  <si>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</si>
  <si>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</si>
  <si>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</si>
  <si>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</si>
  <si>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</si>
  <si>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</si>
  <si>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</si>
  <si>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</si>
  <si>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</si>
  <si>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</si>
  <si>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</si>
  <si>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</si>
  <si>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</si>
  <si>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</si>
  <si>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</si>
  <si>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</si>
  <si>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</si>
  <si>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</si>
  <si>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</si>
  <si>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</si>
  <si>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</si>
  <si>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</si>
  <si>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</si>
  <si>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</si>
  <si>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</si>
  <si>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</si>
  <si>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</si>
  <si>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</si>
  <si>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</si>
  <si>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</si>
  <si>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</si>
  <si>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</si>
  <si>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</si>
  <si>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</si>
  <si>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</si>
  <si>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</si>
  <si>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</si>
  <si>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</si>
  <si>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</si>
  <si>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</si>
  <si>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</si>
  <si>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</si>
  <si>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</si>
  <si>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</si>
  <si>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</si>
  <si>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</si>
  <si>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</si>
  <si>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</si>
  <si>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</si>
  <si>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</si>
  <si>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</si>
  <si>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</si>
  <si>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</si>
  <si>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</si>
  <si>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</si>
  <si>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</si>
  <si>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</si>
  <si>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</si>
  <si>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</si>
  <si>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</si>
  <si>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</si>
  <si>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</si>
  <si>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</si>
  <si>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</si>
  <si>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</si>
  <si>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</si>
  <si>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</si>
  <si>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</si>
  <si>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</si>
  <si>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</si>
  <si>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</si>
  <si>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</si>
  <si>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</si>
  <si>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</si>
  <si>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</si>
  <si>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</si>
  <si>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</si>
  <si>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</si>
  <si>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</si>
  <si>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</si>
  <si>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</si>
  <si>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</si>
  <si>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</si>
  <si>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</si>
  <si>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</si>
  <si>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</si>
  <si>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</si>
  <si>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</si>
  <si>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</si>
  <si>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</si>
  <si>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</si>
  <si>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</si>
  <si>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</si>
  <si>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</si>
  <si>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</si>
  <si>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</si>
  <si>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</si>
  <si>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</si>
  <si>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</si>
  <si>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</si>
  <si>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</si>
  <si>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</si>
  <si>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</si>
  <si>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</si>
  <si>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</si>
  <si>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</si>
  <si>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</si>
  <si>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</si>
  <si>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</si>
  <si>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</si>
  <si>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</si>
  <si>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</si>
  <si>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</si>
  <si>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</si>
  <si>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</si>
  <si>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</si>
  <si>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</si>
  <si>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</si>
  <si>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</si>
  <si>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</si>
  <si>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</si>
  <si>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</si>
  <si>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</si>
  <si>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</si>
  <si>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</si>
  <si>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</si>
  <si>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</si>
  <si>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</si>
  <si>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</si>
  <si>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</si>
  <si>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</si>
  <si>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</si>
  <si>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</si>
  <si>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</si>
  <si>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</si>
  <si>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</si>
  <si>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</si>
  <si>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</si>
  <si>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</si>
  <si>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</si>
  <si>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</si>
  <si>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</si>
  <si>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</si>
  <si>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</si>
  <si>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</si>
  <si>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</si>
  <si>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</si>
  <si>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</si>
  <si>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</si>
  <si>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</si>
  <si>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</si>
  <si>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</si>
  <si>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</si>
  <si>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</si>
  <si>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</si>
  <si>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</si>
  <si>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</si>
  <si>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</si>
  <si>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</si>
  <si>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</si>
  <si>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</si>
  <si>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</si>
  <si>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</si>
  <si>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</si>
  <si>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</si>
  <si>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</si>
  <si>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</si>
  <si>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</si>
  <si>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</si>
  <si>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</si>
  <si>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</si>
  <si>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</si>
  <si>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</si>
  <si>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</si>
  <si>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</si>
  <si>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</si>
  <si>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</si>
  <si>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</si>
  <si>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</si>
  <si>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</si>
  <si>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</si>
  <si>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</si>
  <si>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</si>
  <si>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</si>
  <si>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</si>
  <si>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</si>
  <si>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</si>
  <si>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</si>
  <si>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</si>
  <si>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</si>
  <si>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</si>
  <si>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</si>
  <si>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</si>
  <si>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</si>
  <si>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</si>
  <si>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</si>
  <si>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</si>
  <si>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</si>
  <si>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</si>
  <si>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</si>
  <si>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</si>
  <si>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</si>
  <si>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</si>
  <si>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</si>
  <si>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</si>
  <si>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</si>
  <si>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</si>
  <si>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</si>
  <si>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</si>
  <si>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</si>
  <si>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</si>
  <si>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</si>
  <si>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</si>
  <si>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</si>
  <si>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</si>
  <si>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</si>
  <si>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</si>
  <si>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</si>
  <si>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</si>
  <si>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</si>
  <si>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</si>
  <si>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</si>
  <si>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</si>
  <si>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</si>
  <si>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</si>
  <si>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</si>
  <si>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</si>
  <si>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</si>
  <si>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</si>
  <si>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</si>
  <si>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</si>
  <si>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</si>
  <si>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</si>
  <si>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</si>
  <si>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</si>
  <si>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</si>
  <si>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</si>
  <si>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</si>
  <si>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</si>
  <si>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</si>
  <si>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</si>
  <si>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</si>
  <si>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</si>
  <si>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</si>
  <si>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</si>
  <si>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</si>
  <si>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</si>
  <si>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</si>
  <si>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</si>
  <si>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</si>
  <si>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</si>
  <si>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</si>
  <si>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</si>
  <si>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</si>
  <si>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</si>
  <si>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</si>
  <si>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</si>
  <si>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</si>
  <si>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</si>
  <si>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</si>
  <si>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</si>
  <si>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</si>
  <si>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</si>
  <si>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</si>
  <si>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</si>
  <si>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</si>
  <si>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</si>
  <si>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</si>
  <si>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</si>
  <si>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</si>
  <si>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</si>
  <si>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</si>
  <si>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</si>
  <si>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</si>
  <si>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</si>
  <si>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</si>
  <si>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</si>
  <si>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</si>
  <si>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</si>
  <si>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</si>
  <si>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</si>
  <si>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</si>
  <si>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</si>
  <si>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</si>
  <si>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</si>
  <si>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</si>
  <si>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</si>
  <si>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</si>
  <si>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</si>
  <si>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</si>
  <si>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</si>
  <si>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</si>
  <si>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</si>
  <si>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</si>
  <si>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</si>
  <si>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</si>
  <si>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</si>
  <si>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</si>
  <si>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</si>
  <si>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</si>
  <si>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</si>
  <si>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</si>
  <si>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</si>
  <si>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</si>
  <si>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</si>
  <si>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</si>
  <si>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</si>
  <si>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</si>
  <si>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</si>
  <si>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</si>
  <si>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</si>
  <si>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</si>
  <si>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</si>
  <si>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</si>
  <si>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</si>
  <si>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</si>
  <si>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</si>
  <si>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</si>
  <si>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</si>
  <si>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</si>
  <si>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</si>
  <si>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</si>
  <si>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</si>
  <si>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</si>
  <si>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</si>
  <si>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</si>
  <si>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</si>
  <si>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</si>
  <si>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</si>
  <si>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</si>
  <si>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</si>
  <si>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</si>
  <si>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</si>
  <si>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</si>
  <si>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</si>
  <si>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</si>
  <si>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</si>
  <si>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</si>
  <si>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</si>
  <si>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</si>
  <si>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</si>
  <si>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</si>
  <si>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</si>
  <si>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</si>
  <si>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</si>
  <si>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</si>
  <si>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</si>
  <si>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</si>
  <si>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</si>
  <si>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</si>
  <si>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</si>
  <si>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</si>
  <si>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</si>
  <si>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</si>
  <si>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</si>
  <si>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</si>
  <si>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</si>
  <si>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</si>
  <si>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</si>
  <si>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</si>
  <si>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</si>
  <si>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</si>
  <si>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</si>
  <si>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</si>
  <si>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</si>
  <si>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</si>
  <si>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</si>
  <si>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</si>
  <si>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</si>
  <si>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</si>
  <si>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</si>
  <si>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</si>
  <si>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</si>
  <si>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</si>
  <si>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</si>
  <si>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</si>
  <si>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</si>
  <si>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</si>
  <si>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</si>
  <si>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</si>
  <si>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</si>
  <si>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</si>
  <si>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</si>
  <si>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</si>
  <si>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</si>
  <si>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</si>
  <si>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</si>
  <si>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</si>
  <si>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</si>
  <si>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</si>
  <si>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</si>
  <si>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</si>
  <si>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</si>
  <si>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</si>
  <si>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</si>
  <si>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</si>
  <si>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</si>
  <si>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</si>
  <si>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</si>
  <si>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</si>
  <si>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</si>
  <si>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</si>
  <si>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</si>
  <si>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</si>
  <si>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</si>
  <si>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</si>
  <si>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</si>
  <si>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</si>
  <si>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</si>
  <si>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</si>
  <si>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</si>
  <si>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</si>
  <si>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</si>
  <si>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</si>
  <si>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</si>
  <si>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</si>
  <si>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</si>
  <si>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</si>
  <si>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</si>
  <si>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</si>
  <si>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</si>
  <si>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</si>
  <si>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</si>
  <si>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</si>
  <si>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</si>
  <si>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</si>
  <si>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</si>
  <si>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</si>
  <si>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</si>
  <si>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</si>
  <si>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</si>
  <si>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</si>
  <si>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</si>
  <si>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</si>
  <si>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</si>
  <si>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</si>
  <si>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</si>
  <si>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</si>
  <si>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</si>
  <si>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</si>
  <si>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</si>
  <si>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</si>
  <si>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</si>
  <si>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</si>
  <si>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</si>
  <si>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</si>
  <si>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</si>
  <si>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</si>
  <si>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</si>
  <si>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</si>
  <si>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</si>
  <si>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</si>
  <si>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</si>
  <si>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</si>
  <si>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</si>
  <si>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</si>
  <si>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</si>
  <si>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</si>
  <si>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</si>
  <si>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</si>
  <si>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</si>
  <si>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</si>
  <si>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</si>
  <si>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</si>
  <si>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</si>
  <si>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</si>
  <si>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</si>
  <si>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</si>
  <si>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</si>
  <si>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</si>
  <si>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</si>
  <si>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</si>
  <si>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</si>
  <si>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</si>
  <si>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</si>
  <si>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</si>
  <si>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</si>
  <si>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</si>
  <si>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</si>
  <si>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</si>
  <si>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</si>
  <si>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</si>
  <si>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</si>
  <si>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</si>
  <si>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</si>
  <si>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</si>
  <si>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</si>
  <si>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</si>
  <si>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</si>
  <si>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</si>
  <si>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</si>
  <si>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</si>
  <si>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</si>
  <si>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</si>
  <si>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</si>
  <si>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</si>
  <si>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</si>
  <si>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</si>
  <si>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</si>
  <si>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</si>
  <si>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</si>
  <si>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</si>
  <si>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</si>
  <si>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</si>
  <si>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</si>
  <si>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</si>
  <si>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</si>
  <si>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</si>
  <si>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</si>
  <si>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</si>
  <si>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</si>
  <si>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</si>
  <si>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</si>
  <si>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</si>
  <si>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</si>
  <si>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</si>
  <si>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</si>
  <si>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</si>
  <si>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</si>
  <si>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</si>
  <si>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</si>
  <si>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</si>
  <si>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</si>
  <si>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</si>
  <si>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</si>
  <si>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</si>
  <si>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</si>
  <si>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</si>
  <si>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</si>
  <si>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</si>
  <si>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</si>
  <si>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</si>
  <si>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</si>
  <si>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</si>
  <si>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</si>
  <si>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</si>
  <si>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</si>
  <si>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</si>
  <si>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</si>
  <si>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</si>
  <si>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</si>
  <si>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</si>
  <si>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</si>
  <si>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</si>
  <si>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</si>
  <si>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</si>
  <si>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</si>
  <si>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</si>
  <si>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</si>
  <si>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</si>
  <si>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</si>
  <si>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</si>
  <si>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</si>
  <si>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</si>
  <si>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</si>
  <si>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</si>
  <si>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</si>
  <si>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</si>
  <si>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</si>
  <si>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</si>
  <si>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</si>
  <si>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</si>
  <si>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</si>
  <si>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</si>
  <si>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</si>
  <si>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</si>
  <si>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</si>
  <si>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</si>
  <si>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</si>
  <si>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</si>
  <si>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</si>
  <si>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</si>
  <si>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</si>
  <si>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</si>
  <si>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</si>
  <si>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</si>
  <si>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</si>
  <si>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</si>
  <si>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</si>
  <si>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</si>
  <si>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</si>
  <si>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</si>
  <si>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</si>
  <si>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</si>
  <si>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</si>
  <si>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</si>
  <si>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</si>
  <si>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</si>
  <si>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</si>
  <si>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</si>
  <si>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</si>
  <si>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</si>
  <si>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</si>
  <si>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</si>
  <si>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</si>
  <si>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</si>
  <si>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</si>
  <si>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</si>
  <si>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</si>
  <si>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</si>
  <si>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</si>
  <si>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</si>
  <si>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</si>
  <si>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</si>
  <si>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</si>
  <si>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</si>
  <si>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</si>
  <si>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</si>
  <si>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</si>
  <si>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</si>
  <si>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</si>
  <si>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</si>
  <si>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</si>
  <si>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</si>
  <si>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</si>
  <si>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</si>
  <si>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</si>
  <si>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</si>
  <si>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</si>
  <si>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</si>
  <si>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</si>
  <si>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</si>
  <si>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</si>
  <si>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</si>
  <si>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</si>
  <si>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</si>
  <si>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</si>
  <si>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</si>
  <si>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</si>
  <si>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</si>
  <si>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</si>
  <si>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</si>
  <si>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</si>
  <si>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</si>
  <si>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</si>
  <si>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</si>
  <si>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</si>
  <si>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</si>
  <si>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</si>
  <si>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</si>
  <si>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</si>
  <si>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</si>
  <si>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</si>
  <si>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</si>
  <si>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</si>
  <si>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</si>
  <si>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</si>
  <si>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</si>
  <si>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</si>
  <si>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</si>
  <si>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</si>
  <si>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</si>
  <si>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</si>
  <si>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</si>
  <si>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</si>
  <si>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</si>
  <si>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</si>
  <si>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</si>
  <si>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</si>
  <si>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</si>
  <si>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</si>
  <si>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</si>
  <si>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</si>
  <si>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</si>
  <si>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</si>
  <si>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</si>
  <si>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</si>
  <si>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</si>
  <si>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</si>
  <si>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</si>
  <si>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</si>
  <si>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</si>
  <si>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</si>
  <si>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</si>
  <si>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</si>
  <si>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</si>
  <si>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</si>
  <si>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</si>
  <si>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</si>
  <si>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</si>
  <si>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</si>
  <si>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</si>
  <si>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</si>
  <si>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</si>
  <si>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</si>
  <si>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</si>
  <si>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</si>
  <si>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</si>
  <si>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</si>
  <si>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</si>
  <si>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</si>
  <si>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</si>
  <si>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</si>
  <si>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</si>
  <si>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</si>
  <si>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</si>
  <si>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</si>
  <si>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</si>
  <si>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</si>
  <si>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</si>
  <si>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</si>
  <si>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</si>
  <si>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</si>
  <si>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</si>
  <si>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</si>
  <si>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</si>
  <si>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</si>
  <si>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</si>
  <si>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</si>
  <si>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</si>
  <si>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</si>
  <si>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</si>
  <si>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</si>
  <si>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</si>
  <si>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</si>
  <si>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</si>
  <si>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</si>
  <si>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</si>
  <si>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</si>
  <si>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</si>
  <si>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</si>
  <si>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</si>
  <si>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</si>
  <si>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</si>
  <si>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</si>
  <si>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</si>
  <si>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</si>
  <si>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</si>
  <si>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</si>
  <si>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</si>
  <si>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</si>
  <si>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</si>
  <si>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</si>
  <si>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</si>
  <si>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</si>
  <si>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</si>
  <si>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</si>
  <si>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</si>
  <si>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</si>
  <si>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</si>
  <si>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</si>
  <si>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</si>
  <si>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</si>
  <si>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</si>
  <si>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</si>
  <si>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</si>
  <si>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</si>
  <si>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</si>
  <si>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</si>
  <si>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</si>
  <si>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</si>
  <si>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</si>
  <si>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</si>
  <si>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</si>
  <si>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</si>
  <si>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</si>
  <si>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</si>
  <si>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</si>
  <si>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</si>
  <si>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</si>
  <si>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</si>
  <si>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</si>
  <si>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</si>
  <si>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</si>
  <si>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</si>
  <si>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</si>
  <si>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</si>
  <si>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</si>
  <si>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</si>
  <si>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</si>
  <si>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</si>
  <si>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</si>
  <si>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</si>
  <si>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</si>
  <si>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</si>
  <si>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</si>
  <si>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</si>
  <si>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</si>
  <si>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</si>
  <si>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</si>
  <si>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</si>
  <si>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</si>
  <si>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</si>
  <si>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</si>
  <si>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</si>
  <si>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</si>
  <si>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</si>
  <si>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</si>
  <si>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</si>
  <si>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</si>
  <si>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</si>
  <si>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</si>
  <si>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</si>
  <si>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</si>
  <si>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</si>
  <si>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</si>
  <si>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</si>
  <si>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</si>
  <si>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</si>
  <si>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</si>
  <si>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</si>
  <si>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</si>
  <si>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</si>
  <si>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</si>
  <si>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</si>
  <si>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</si>
  <si>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</si>
  <si>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</si>
  <si>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</si>
  <si>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</si>
  <si>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</si>
  <si>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</si>
  <si>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</si>
  <si>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</si>
  <si>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</si>
  <si>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</si>
  <si>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</si>
  <si>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</si>
  <si>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</si>
  <si>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</si>
  <si>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</si>
  <si>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</si>
  <si>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</si>
  <si>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</si>
  <si>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</si>
  <si>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</si>
  <si>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</si>
  <si>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</si>
  <si>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</si>
  <si>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</si>
  <si>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</si>
  <si>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</si>
  <si>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</si>
  <si>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</si>
  <si>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</si>
  <si>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</si>
  <si>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</si>
  <si>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</si>
  <si>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</si>
  <si>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</si>
  <si>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</si>
  <si>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</si>
  <si>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</si>
  <si>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</si>
  <si>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</si>
  <si>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</si>
  <si>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</si>
  <si>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</si>
  <si>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</si>
  <si>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</si>
  <si>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</si>
  <si>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</si>
  <si>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</si>
  <si>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</si>
  <si>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</si>
  <si>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</si>
  <si>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</si>
  <si>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</si>
  <si>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</si>
  <si>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</si>
  <si>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</si>
  <si>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</si>
  <si>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</si>
  <si>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</si>
  <si>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</si>
  <si>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</si>
  <si>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</si>
  <si>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</si>
  <si>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</si>
  <si>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</si>
  <si>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</si>
  <si>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</si>
  <si>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</si>
  <si>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</si>
  <si>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</si>
  <si>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</si>
  <si>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</si>
  <si>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</si>
  <si>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</si>
  <si>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</si>
  <si>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</si>
  <si>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</si>
  <si>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</si>
  <si>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</si>
  <si>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</si>
  <si>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</si>
  <si>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</si>
  <si>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</si>
  <si>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</si>
  <si>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</si>
  <si>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</si>
  <si>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</si>
  <si>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</si>
  <si>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</si>
  <si>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</si>
  <si>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</si>
  <si>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</si>
  <si>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</si>
  <si>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</si>
  <si>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</si>
  <si>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</si>
  <si>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</si>
  <si>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</si>
  <si>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</si>
  <si>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</si>
  <si>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</si>
  <si>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</si>
  <si>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</si>
  <si>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</si>
  <si>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</si>
  <si>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</si>
  <si>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</si>
  <si>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</si>
  <si>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</si>
  <si>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</si>
  <si>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</si>
  <si>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</si>
  <si>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</si>
  <si>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</si>
  <si>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</si>
  <si>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</si>
  <si>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</si>
  <si>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</si>
  <si>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</si>
  <si>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</si>
  <si>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</si>
  <si>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</si>
  <si>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</si>
  <si>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</si>
  <si>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</si>
  <si>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</si>
  <si>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</si>
  <si>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</si>
  <si>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</si>
  <si>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</si>
  <si>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</si>
  <si>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</si>
  <si>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</si>
  <si>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</si>
  <si>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</si>
  <si>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</si>
  <si>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</si>
  <si>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</si>
  <si>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</si>
  <si>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</si>
  <si>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</si>
  <si>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</si>
  <si>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</si>
  <si>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</si>
  <si>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</si>
  <si>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</si>
  <si>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</si>
  <si>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</si>
  <si>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</si>
  <si>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</si>
  <si>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</si>
  <si>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</si>
  <si>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</si>
  <si>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</si>
  <si>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</si>
  <si>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</si>
  <si>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</si>
  <si>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</si>
  <si>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</si>
  <si>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</si>
  <si>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</si>
  <si>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</si>
  <si>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</si>
  <si>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</si>
  <si>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</si>
  <si>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</si>
  <si>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</si>
  <si>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</si>
  <si>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</si>
  <si>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</si>
  <si>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</si>
  <si>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</si>
  <si>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</si>
  <si>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</si>
  <si>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</si>
  <si>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</si>
  <si>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</si>
  <si>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</si>
  <si>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</si>
  <si>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</si>
  <si>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</si>
  <si>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</si>
  <si>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</si>
  <si>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</si>
  <si>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</si>
  <si>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</si>
  <si>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</si>
  <si>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</si>
  <si>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</si>
  <si>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</si>
  <si>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</si>
  <si>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</si>
  <si>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</si>
  <si>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</si>
  <si>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</si>
  <si>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</si>
  <si>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</si>
  <si>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</si>
  <si>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</si>
  <si>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</si>
  <si>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</si>
  <si>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</si>
  <si>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</si>
  <si>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</si>
  <si>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</si>
  <si>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</si>
  <si>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</si>
  <si>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</si>
  <si>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</si>
  <si>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</si>
  <si>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</si>
  <si>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</si>
  <si>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</si>
  <si>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</si>
  <si>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</si>
  <si>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</si>
  <si>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</si>
  <si>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</si>
  <si>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</si>
  <si>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</si>
  <si>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</si>
  <si>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</si>
  <si>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</si>
  <si>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</si>
  <si>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</si>
  <si>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</si>
  <si>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</si>
  <si>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</si>
  <si>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</si>
  <si>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</si>
  <si>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</si>
  <si>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</si>
  <si>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</si>
  <si>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</si>
  <si>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</si>
  <si>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</si>
  <si>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</si>
  <si>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</si>
  <si>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</si>
  <si>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</si>
  <si>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</si>
  <si>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</si>
  <si>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</si>
  <si>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</si>
  <si>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</si>
  <si>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</si>
  <si>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</si>
  <si>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</si>
  <si>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</si>
  <si>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</si>
  <si>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</si>
  <si>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</si>
  <si>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</si>
  <si>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</si>
  <si>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</si>
  <si>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</si>
  <si>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</si>
  <si>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</si>
  <si>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</si>
  <si>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</si>
  <si>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</si>
  <si>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</si>
  <si>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</si>
  <si>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</si>
  <si>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</si>
  <si>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</si>
  <si>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</si>
  <si>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</si>
  <si>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</si>
  <si>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</si>
  <si>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</si>
  <si>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</si>
  <si>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</si>
  <si>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</si>
  <si>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</si>
  <si>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</si>
  <si>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</si>
  <si>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</si>
  <si>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</si>
  <si>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</si>
  <si>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</si>
  <si>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</si>
  <si>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</si>
  <si>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</si>
  <si>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</si>
  <si>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</si>
  <si>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</si>
  <si>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</si>
  <si>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</si>
  <si>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</si>
  <si>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</si>
  <si>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</si>
  <si>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</si>
  <si>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</si>
  <si>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</si>
  <si>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</si>
  <si>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</si>
  <si>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</si>
  <si>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</si>
  <si>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</si>
  <si>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</si>
  <si>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</si>
  <si>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</si>
  <si>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</si>
  <si>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</si>
  <si>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</si>
  <si>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</si>
  <si>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</si>
  <si>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</si>
  <si>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</si>
  <si>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</si>
  <si>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</si>
  <si>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</si>
  <si>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</si>
  <si>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</si>
  <si>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</si>
  <si>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</si>
  <si>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</si>
  <si>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</si>
  <si>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</si>
  <si>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</si>
  <si>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</si>
  <si>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</si>
  <si>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</si>
  <si>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</si>
  <si>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</si>
  <si>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</si>
  <si>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</si>
  <si>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</si>
  <si>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</si>
  <si>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</si>
  <si>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</si>
  <si>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</si>
  <si>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</si>
  <si>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</si>
  <si>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</si>
  <si>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</si>
  <si>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</si>
  <si>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</si>
  <si>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</si>
  <si>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</si>
  <si>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</si>
  <si>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</si>
  <si>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</si>
  <si>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</si>
  <si>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</si>
  <si>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</si>
  <si>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</si>
  <si>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</si>
  <si>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</si>
  <si>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</si>
  <si>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</si>
  <si>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</si>
  <si>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</si>
  <si>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</si>
  <si>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</si>
  <si>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</si>
  <si>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</si>
  <si>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</si>
  <si>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</si>
  <si>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</si>
  <si>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</si>
  <si>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</si>
  <si>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</si>
  <si>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</si>
  <si>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</si>
  <si>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</si>
  <si>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</si>
  <si>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</si>
  <si>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</si>
  <si>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</si>
  <si>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</si>
  <si>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</si>
  <si>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</si>
  <si>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</si>
  <si>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</si>
  <si>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</si>
  <si>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</si>
  <si>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</si>
  <si>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</si>
  <si>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</si>
  <si>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</si>
  <si>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</si>
  <si>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</si>
  <si>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</si>
  <si>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</si>
  <si>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</si>
  <si>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</si>
  <si>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</si>
  <si>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</si>
  <si>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</si>
  <si>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</si>
  <si>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</si>
  <si>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</si>
  <si>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</si>
  <si>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</si>
  <si>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</si>
  <si>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</si>
  <si>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</si>
  <si>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</si>
  <si>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</si>
  <si>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</si>
  <si>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</si>
  <si>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</si>
  <si>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</si>
  <si>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</si>
  <si>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</si>
  <si>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</si>
  <si>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</si>
  <si>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</si>
  <si>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</si>
  <si>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</si>
  <si>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</si>
  <si>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</si>
  <si>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</si>
  <si>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</si>
  <si>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</si>
  <si>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</si>
  <si>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</si>
  <si>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</si>
  <si>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</si>
  <si>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</si>
  <si>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</si>
  <si>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</si>
  <si>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</si>
  <si>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</si>
  <si>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</si>
  <si>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</si>
  <si>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</si>
  <si>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</si>
  <si>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</si>
  <si>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</si>
  <si>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</si>
  <si>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</si>
  <si>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</si>
  <si>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</si>
  <si>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</si>
  <si>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</si>
  <si>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</si>
  <si>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</si>
  <si>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</si>
  <si>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</si>
  <si>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</si>
  <si>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</si>
  <si>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</si>
  <si>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</si>
  <si>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</si>
  <si>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</si>
  <si>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</si>
  <si>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</si>
  <si>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</si>
  <si>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</si>
  <si>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</si>
  <si>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</si>
  <si>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</si>
  <si>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</si>
  <si>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</si>
  <si>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</si>
  <si>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</si>
  <si>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</si>
  <si>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</si>
  <si>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</si>
  <si>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</si>
  <si>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</si>
  <si>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</si>
  <si>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</si>
  <si>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</si>
  <si>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</si>
  <si>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</si>
  <si>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</si>
  <si>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</si>
  <si>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</si>
  <si>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</si>
  <si>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</si>
  <si>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</si>
  <si>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</si>
  <si>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</si>
  <si>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</si>
  <si>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</si>
  <si>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</si>
  <si>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</si>
  <si>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</si>
  <si>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</si>
  <si>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</si>
  <si>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</si>
  <si>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</si>
  <si>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</si>
  <si>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</si>
  <si>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</si>
  <si>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</si>
  <si>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</si>
  <si>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</si>
  <si>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</si>
  <si>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</si>
  <si>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</si>
  <si>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</si>
  <si>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</si>
  <si>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</si>
  <si>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</si>
  <si>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</si>
  <si>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</si>
  <si>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</si>
  <si>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</si>
  <si>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</si>
  <si>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</si>
  <si>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</si>
  <si>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</si>
  <si>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</si>
  <si>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</si>
  <si>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</si>
  <si>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</si>
  <si>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</si>
  <si>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</si>
  <si>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</si>
  <si>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</si>
  <si>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</si>
  <si>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</si>
  <si>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</si>
  <si>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</si>
  <si>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</si>
  <si>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</si>
  <si>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</si>
  <si>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</si>
  <si>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</si>
  <si>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</si>
  <si>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</si>
  <si>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</si>
  <si>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</si>
  <si>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</si>
  <si>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</si>
  <si>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</si>
  <si>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</si>
  <si>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</si>
  <si>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</si>
  <si>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</si>
  <si>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</si>
  <si>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</si>
  <si>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</si>
  <si>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</si>
  <si>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</si>
  <si>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</si>
  <si>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</si>
  <si>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</si>
  <si>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</si>
  <si>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</si>
  <si>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</si>
  <si>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</si>
  <si>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</si>
  <si>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</si>
  <si>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</si>
  <si>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</si>
  <si>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</si>
  <si>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</si>
  <si>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</si>
  <si>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</si>
  <si>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</si>
  <si>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</si>
  <si>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</si>
  <si>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</si>
  <si>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</si>
  <si>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</si>
  <si>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</si>
  <si>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</si>
  <si>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</si>
  <si>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</si>
  <si>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</si>
  <si>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</si>
  <si>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</si>
  <si>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</si>
  <si>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</si>
  <si>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</si>
  <si>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</si>
  <si>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</si>
  <si>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</si>
  <si>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</si>
  <si>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</si>
  <si>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</si>
  <si>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</si>
  <si>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</si>
  <si>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</si>
  <si>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</si>
  <si>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</si>
  <si>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</si>
  <si>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</si>
  <si>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</si>
  <si>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</si>
  <si>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</si>
  <si>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</si>
  <si>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</si>
  <si>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</si>
  <si>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</si>
  <si>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</si>
  <si>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</si>
  <si>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</si>
  <si>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</si>
  <si>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</si>
  <si>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</si>
  <si>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</si>
  <si>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</si>
  <si>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</si>
  <si>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</si>
  <si>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</si>
  <si>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</si>
  <si>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</si>
  <si>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</si>
  <si>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</si>
  <si>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</si>
  <si>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</si>
  <si>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</si>
  <si>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</si>
  <si>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</si>
  <si>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</si>
  <si>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</si>
  <si>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</si>
  <si>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</si>
  <si>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</si>
  <si>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</si>
  <si>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</si>
  <si>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</si>
  <si>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</si>
  <si>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</si>
  <si>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</si>
  <si>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</si>
  <si>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</si>
  <si>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</si>
  <si>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</si>
  <si>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</si>
  <si>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</si>
  <si>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</si>
  <si>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</si>
  <si>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</si>
  <si>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</si>
  <si>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</si>
  <si>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</si>
  <si>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</si>
  <si>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</si>
  <si>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</si>
  <si>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</si>
  <si>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</si>
  <si>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</si>
  <si>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</si>
  <si>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</si>
  <si>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</si>
  <si>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</si>
  <si>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</si>
  <si>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</si>
  <si>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</si>
  <si>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</si>
  <si>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</si>
  <si>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</si>
  <si>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</si>
  <si>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</si>
  <si>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</si>
  <si>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</si>
  <si>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</si>
  <si>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</si>
  <si>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</si>
  <si>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</si>
  <si>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</si>
  <si>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</si>
  <si>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</si>
  <si>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</si>
  <si>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</si>
  <si>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</si>
  <si>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</si>
  <si>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</si>
  <si>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</si>
  <si>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</si>
  <si>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</si>
  <si>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</si>
  <si>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</si>
  <si>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</si>
  <si>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</si>
  <si>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</si>
  <si>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</si>
  <si>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</si>
  <si>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</si>
  <si>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</si>
  <si>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</si>
  <si>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</si>
  <si>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</si>
  <si>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</si>
  <si>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</si>
  <si>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</si>
  <si>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</si>
  <si>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</si>
  <si>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</si>
  <si>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</si>
  <si>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</si>
  <si>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</si>
  <si>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</si>
  <si>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</si>
  <si>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</si>
  <si>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</si>
  <si>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</si>
  <si>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</si>
  <si>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</si>
  <si>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</si>
  <si>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</si>
  <si>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</si>
  <si>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</si>
  <si>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</si>
  <si>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</si>
  <si>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</si>
  <si>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</si>
  <si>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</si>
  <si>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</si>
  <si>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</si>
  <si>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</si>
  <si>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</si>
  <si>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</si>
  <si>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</si>
  <si>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</si>
  <si>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</si>
  <si>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</si>
  <si>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</si>
  <si>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</si>
  <si>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</si>
  <si>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</si>
  <si>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</si>
  <si>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</si>
  <si>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</si>
  <si>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</si>
  <si>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</si>
  <si>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</si>
  <si>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</si>
  <si>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</si>
  <si>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</si>
  <si>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</si>
  <si>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</si>
  <si>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</si>
  <si>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</si>
  <si>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</si>
  <si>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</si>
  <si>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</si>
  <si>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</si>
  <si>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</si>
  <si>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</si>
  <si>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</si>
  <si>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</si>
  <si>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</si>
  <si>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</si>
  <si>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</si>
  <si>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</si>
  <si>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</si>
  <si>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</si>
  <si>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</si>
  <si>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</si>
  <si>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</si>
  <si>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</si>
  <si>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</si>
  <si>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</si>
  <si>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</si>
  <si>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</si>
  <si>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</si>
  <si>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</si>
  <si>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</si>
  <si>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</si>
  <si>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</si>
  <si>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</si>
  <si>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</si>
  <si>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</si>
  <si>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</si>
  <si>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</si>
  <si>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</si>
  <si>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</si>
  <si>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</si>
  <si>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</si>
  <si>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</si>
  <si>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</si>
  <si>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</si>
  <si>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</si>
  <si>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</si>
  <si>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</si>
  <si>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</si>
  <si>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</si>
  <si>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</si>
  <si>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</si>
  <si>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</si>
  <si>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</si>
  <si>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</si>
  <si>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</si>
  <si>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</si>
  <si>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</si>
  <si>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</si>
  <si>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</si>
  <si>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</si>
  <si>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</si>
  <si>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</si>
  <si>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</si>
  <si>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</si>
  <si>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</si>
  <si>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</si>
  <si>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</si>
  <si>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</si>
  <si>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</si>
  <si>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</si>
  <si>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</si>
  <si>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</si>
  <si>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</si>
  <si>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</si>
  <si>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</si>
  <si>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</si>
  <si>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</si>
  <si>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</si>
  <si>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</si>
  <si>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</si>
  <si>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</si>
  <si>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</si>
  <si>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</si>
  <si>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</si>
  <si>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</si>
  <si>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</si>
  <si>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</si>
  <si>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</si>
  <si>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</si>
  <si>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</si>
  <si>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</si>
  <si>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</si>
  <si>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</si>
  <si>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</si>
  <si>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</si>
  <si>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</si>
  <si>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</si>
  <si>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</si>
  <si>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</si>
  <si>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</si>
  <si>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</si>
  <si>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</si>
  <si>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</si>
  <si>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</si>
  <si>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</si>
  <si>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</si>
  <si>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</si>
  <si>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</si>
  <si>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</si>
  <si>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</si>
  <si>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</si>
  <si>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</si>
  <si>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</si>
  <si>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</si>
  <si>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</si>
  <si>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</si>
  <si>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</si>
  <si>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</si>
  <si>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</si>
  <si>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</si>
  <si>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</si>
  <si>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</si>
  <si>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</si>
  <si>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</si>
  <si>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</si>
  <si>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</si>
  <si>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</si>
  <si>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</si>
  <si>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</si>
  <si>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</si>
  <si>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</si>
  <si>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</si>
  <si>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</si>
  <si>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</si>
  <si>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</si>
  <si>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</si>
  <si>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</si>
  <si>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</si>
  <si>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</si>
  <si>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</si>
  <si>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</si>
  <si>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</si>
  <si>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</si>
  <si>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</si>
  <si>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</si>
  <si>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</si>
  <si>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</si>
  <si>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</si>
  <si>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</si>
  <si>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</si>
  <si>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</si>
  <si>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</si>
  <si>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</si>
  <si>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</si>
  <si>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</si>
  <si>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</si>
  <si>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</si>
  <si>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</si>
  <si>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</si>
  <si>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</si>
  <si>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</si>
  <si>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</si>
  <si>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</si>
  <si>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</si>
  <si>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</si>
  <si>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</si>
  <si>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</si>
  <si>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</si>
  <si>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</si>
  <si>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</si>
  <si>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</si>
  <si>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</si>
  <si>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</si>
  <si>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</si>
  <si>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</si>
  <si>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</si>
  <si>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</si>
  <si>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</si>
  <si>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</si>
  <si>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</si>
  <si>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</si>
  <si>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</si>
  <si>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</si>
  <si>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</si>
  <si>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</si>
  <si>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</si>
  <si>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</si>
  <si>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</si>
  <si>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</si>
  <si>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</si>
  <si>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</si>
  <si>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</si>
  <si>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</si>
  <si>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</si>
  <si>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</si>
  <si>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</si>
  <si>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</si>
  <si>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</si>
  <si>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</si>
  <si>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</si>
  <si>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</si>
  <si>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</si>
  <si>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</si>
  <si>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</si>
  <si>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</si>
  <si>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</si>
  <si>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</si>
  <si>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</si>
  <si>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</si>
  <si>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</si>
  <si>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</si>
  <si>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</si>
  <si>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</si>
  <si>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</si>
  <si>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</si>
  <si>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</si>
  <si>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</si>
  <si>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</si>
  <si>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</si>
  <si>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</si>
  <si>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</si>
  <si>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</si>
  <si>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</si>
  <si>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</si>
  <si>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</si>
  <si>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</si>
  <si>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</si>
  <si>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</si>
  <si>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</si>
  <si>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</si>
  <si>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</si>
  <si>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</si>
  <si>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</si>
  <si>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</si>
  <si>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</si>
  <si>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</si>
  <si>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</si>
  <si>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</si>
  <si>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</si>
  <si>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</si>
  <si>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</si>
  <si>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</si>
  <si>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</si>
  <si>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</si>
  <si>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</si>
  <si>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</si>
  <si>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</si>
  <si>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</si>
  <si>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</si>
  <si>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</si>
  <si>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</si>
  <si>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</si>
  <si>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</si>
  <si>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</si>
  <si>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</si>
  <si>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</si>
  <si>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</si>
  <si>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</si>
  <si>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</si>
  <si>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</si>
  <si>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</si>
  <si>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</si>
  <si>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</si>
  <si>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</si>
  <si>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</si>
  <si>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</si>
  <si>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</si>
  <si>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</si>
  <si>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</si>
  <si>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</si>
  <si>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</si>
  <si>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</si>
  <si>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</si>
  <si>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</si>
  <si>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</si>
  <si>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</si>
  <si>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</si>
  <si>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</si>
  <si>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</si>
  <si>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</si>
  <si>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</si>
  <si>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</si>
  <si>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</si>
  <si>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</si>
  <si>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</si>
  <si>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</si>
  <si>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</si>
  <si>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</si>
  <si>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</si>
  <si>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</si>
  <si>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</si>
  <si>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</si>
  <si>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</si>
  <si>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</si>
  <si>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</si>
  <si>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</si>
  <si>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</si>
  <si>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</si>
  <si>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</si>
  <si>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</si>
  <si>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</si>
  <si>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</si>
  <si>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</si>
  <si>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</si>
  <si>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</si>
  <si>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</si>
  <si>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</si>
  <si>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</si>
  <si>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</si>
  <si>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</si>
  <si>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</si>
  <si>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</si>
  <si>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</si>
  <si>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</si>
  <si>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</si>
  <si>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</si>
  <si>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</si>
  <si>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</si>
  <si>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</si>
  <si>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</si>
  <si>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</si>
  <si>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</si>
  <si>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</si>
  <si>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</si>
  <si>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</si>
  <si>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</si>
  <si>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</si>
  <si>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</si>
  <si>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</si>
  <si>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</si>
  <si>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</si>
  <si>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</si>
  <si>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</si>
  <si>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</si>
  <si>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</si>
  <si>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</si>
  <si>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</si>
  <si>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</si>
  <si>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</si>
  <si>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</si>
  <si>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</si>
  <si>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</si>
  <si>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</si>
  <si>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</si>
  <si>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</si>
  <si>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</si>
  <si>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</si>
  <si>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</si>
  <si>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</si>
  <si>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</si>
  <si>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</si>
  <si>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</si>
  <si>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</si>
  <si>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</si>
  <si>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</si>
  <si>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</si>
  <si>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</si>
  <si>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</si>
  <si>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</si>
  <si>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</si>
  <si>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</si>
  <si>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</si>
  <si>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</si>
  <si>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</si>
  <si>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</si>
  <si>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</si>
  <si>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</si>
  <si>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</si>
  <si>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</si>
  <si>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</si>
  <si>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</si>
  <si>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</si>
  <si>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</si>
  <si>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</si>
  <si>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</si>
  <si>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</si>
  <si>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</si>
  <si>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</si>
  <si>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</si>
  <si>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</si>
  <si>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</si>
  <si>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</si>
  <si>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</si>
  <si>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</si>
  <si>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</si>
  <si>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</si>
  <si>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</si>
  <si>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</si>
  <si>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</si>
  <si>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</si>
  <si>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</si>
  <si>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</si>
  <si>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</si>
  <si>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</si>
  <si>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</si>
  <si>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</si>
  <si>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</si>
  <si>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</si>
  <si>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</si>
  <si>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</si>
  <si>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</si>
  <si>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</si>
  <si>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</si>
  <si>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</si>
  <si>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</si>
  <si>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</si>
  <si>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</si>
  <si>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</si>
  <si>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</si>
  <si>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</si>
  <si>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</si>
  <si>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</si>
  <si>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</si>
  <si>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</si>
  <si>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</si>
  <si>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</si>
  <si>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</si>
  <si>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</si>
  <si>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</si>
  <si>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</si>
  <si>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</si>
  <si>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</si>
  <si>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</si>
  <si>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</si>
  <si>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</si>
  <si>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</si>
  <si>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</si>
  <si>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</si>
  <si>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</si>
  <si>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</si>
  <si>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</si>
  <si>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</si>
  <si>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</si>
  <si>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</si>
  <si>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</si>
  <si>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</si>
  <si>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</si>
  <si>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</si>
  <si>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</si>
  <si>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</si>
  <si>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</si>
  <si>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</si>
  <si>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</si>
  <si>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</si>
  <si>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</si>
  <si>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</si>
  <si>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</si>
  <si>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</si>
  <si>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</si>
  <si>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</si>
  <si>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</si>
  <si>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</si>
  <si>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</si>
  <si>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</si>
  <si>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</si>
  <si>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</si>
  <si>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</si>
  <si>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</si>
  <si>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</si>
  <si>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</si>
  <si>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</si>
  <si>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</si>
  <si>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</si>
  <si>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</si>
  <si>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</si>
  <si>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</si>
  <si>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</si>
  <si>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</si>
  <si>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</si>
  <si>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</si>
  <si>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</si>
  <si>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</si>
  <si>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</si>
  <si>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</si>
  <si>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</si>
  <si>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</si>
  <si>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</si>
  <si>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</si>
  <si>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</si>
  <si>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</si>
  <si>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</si>
  <si>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</si>
  <si>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</si>
  <si>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</si>
  <si>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</si>
  <si>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</si>
  <si>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</si>
  <si>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</si>
  <si>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</si>
  <si>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</si>
  <si>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</si>
  <si>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</si>
  <si>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</si>
  <si>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</si>
  <si>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</si>
  <si>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</si>
  <si>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</si>
  <si>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</si>
  <si>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</si>
  <si>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</si>
  <si>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</si>
  <si>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</si>
  <si>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</si>
  <si>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</si>
  <si>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</si>
  <si>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</si>
  <si>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</si>
  <si>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</si>
  <si>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</si>
  <si>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</si>
  <si>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</si>
  <si>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</si>
  <si>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</si>
  <si>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</si>
  <si>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</si>
  <si>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</si>
  <si>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</si>
  <si>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</si>
  <si>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</si>
  <si>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</si>
  <si>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</si>
  <si>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</si>
  <si>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</si>
  <si>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</si>
  <si>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</si>
  <si>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</si>
  <si>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</si>
  <si>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</si>
  <si>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</si>
  <si>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</si>
  <si>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</si>
  <si>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</si>
  <si>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</si>
  <si>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</si>
  <si>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</si>
  <si>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</si>
  <si>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</si>
  <si>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</si>
  <si>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</si>
  <si>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</si>
  <si>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</si>
  <si>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</si>
  <si>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</si>
  <si>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</si>
  <si>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</si>
  <si>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</si>
  <si>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</si>
  <si>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</si>
  <si>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</si>
  <si>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</si>
  <si>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</si>
  <si>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</si>
  <si>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</si>
  <si>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</si>
  <si>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</si>
  <si>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</si>
  <si>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</si>
  <si>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</si>
  <si>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</si>
  <si>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</si>
  <si>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</si>
  <si>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</si>
  <si>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</si>
  <si>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</si>
  <si>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</si>
  <si>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</si>
  <si>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</si>
  <si>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</si>
  <si>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</si>
  <si>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</si>
  <si>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</si>
  <si>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</si>
  <si>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</si>
  <si>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</si>
  <si>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</si>
  <si>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</si>
  <si>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</si>
  <si>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</si>
  <si>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</si>
  <si>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</si>
  <si>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</si>
  <si>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</si>
  <si>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</si>
  <si>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</si>
  <si>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</si>
  <si>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</si>
  <si>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</si>
  <si>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</si>
  <si>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</si>
  <si>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</si>
  <si>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</si>
  <si>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</si>
  <si>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</si>
  <si>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</si>
  <si>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</si>
  <si>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</si>
  <si>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</si>
  <si>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</si>
  <si>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</si>
  <si>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</si>
  <si>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</si>
  <si>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</si>
  <si>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</si>
  <si>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</si>
  <si>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</si>
  <si>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</si>
  <si>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</si>
  <si>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</si>
  <si>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</si>
  <si>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</si>
  <si>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</si>
  <si>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</si>
  <si>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</si>
  <si>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</si>
  <si>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</si>
  <si>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</si>
  <si>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</si>
  <si>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</si>
  <si>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</si>
  <si>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</si>
  <si>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</si>
  <si>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</si>
  <si>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</si>
  <si>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</si>
  <si>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</si>
  <si>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</si>
  <si>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</si>
  <si>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</si>
  <si>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</si>
  <si>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</si>
  <si>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</si>
  <si>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</si>
  <si>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</si>
  <si>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</si>
  <si>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</si>
  <si>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</si>
  <si>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</si>
  <si>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</si>
  <si>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</si>
  <si>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</si>
  <si>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</si>
  <si>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</si>
  <si>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</si>
  <si>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</si>
  <si>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</si>
  <si>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</si>
  <si>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</si>
  <si>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</si>
  <si>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</si>
  <si>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</si>
  <si>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</si>
  <si>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</si>
  <si>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</si>
  <si>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</si>
  <si>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</si>
  <si>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</si>
  <si>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</si>
  <si>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</si>
  <si>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</si>
  <si>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</si>
  <si>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</si>
  <si>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</si>
  <si>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</si>
  <si>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</si>
  <si>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</si>
  <si>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</si>
  <si>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</si>
  <si>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</si>
  <si>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</si>
  <si>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</si>
  <si>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</si>
  <si>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</si>
  <si>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</si>
  <si>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</si>
  <si>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</si>
  <si>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</si>
  <si>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</si>
  <si>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</si>
  <si>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</si>
  <si>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</si>
  <si>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</si>
  <si>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</si>
  <si>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</si>
  <si>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</si>
  <si>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</si>
  <si>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</si>
  <si>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</si>
  <si>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</si>
  <si>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</si>
  <si>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</si>
  <si>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</si>
  <si>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</si>
  <si>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</si>
  <si>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</si>
  <si>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</si>
  <si>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</si>
  <si>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</si>
  <si>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</si>
  <si>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</si>
  <si>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</si>
  <si>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</si>
  <si>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</si>
  <si>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</si>
  <si>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</si>
  <si>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</si>
  <si>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</si>
  <si>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</si>
  <si>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</si>
  <si>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</si>
  <si>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</si>
  <si>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</si>
  <si>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</si>
  <si>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</si>
  <si>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</si>
  <si>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</si>
  <si>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</si>
  <si>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</si>
  <si>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</si>
  <si>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</si>
  <si>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</si>
  <si>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</si>
  <si>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</si>
  <si>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</si>
  <si>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</si>
  <si>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</si>
  <si>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</si>
  <si>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</si>
  <si>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</si>
  <si>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</si>
  <si>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</si>
  <si>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</si>
  <si>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</si>
  <si>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</si>
  <si>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</si>
  <si>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</si>
  <si>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</si>
  <si>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</si>
  <si>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</si>
  <si>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</si>
  <si>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</si>
  <si>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</si>
  <si>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</si>
  <si>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</si>
  <si>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</si>
  <si>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</si>
  <si>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</si>
  <si>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</si>
  <si>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</si>
  <si>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</si>
  <si>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</si>
  <si>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</si>
  <si>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</si>
  <si>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</si>
  <si>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</si>
  <si>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</si>
  <si>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</si>
  <si>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</si>
  <si>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</si>
  <si>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</si>
  <si>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</si>
  <si>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</si>
  <si>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</si>
  <si>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</si>
  <si>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</si>
  <si>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</si>
  <si>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</si>
  <si>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</si>
  <si>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</si>
  <si>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</si>
  <si>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</si>
  <si>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</si>
  <si>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</si>
  <si>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</si>
  <si>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</si>
  <si>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</si>
  <si>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</si>
  <si>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</si>
  <si>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</si>
  <si>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</si>
  <si>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</si>
  <si>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</si>
  <si>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</si>
  <si>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</si>
  <si>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</si>
  <si>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</si>
  <si>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</si>
  <si>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</si>
  <si>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</si>
  <si>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</si>
  <si>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</si>
  <si>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</si>
  <si>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</si>
  <si>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</si>
  <si>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</si>
  <si>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</si>
  <si>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</si>
  <si>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</si>
  <si>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</si>
  <si>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</si>
  <si>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</si>
  <si>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</si>
  <si>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</si>
  <si>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</si>
  <si>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</si>
  <si>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</si>
  <si>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</si>
  <si>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</si>
  <si>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</si>
  <si>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</si>
  <si>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</si>
  <si>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</si>
  <si>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</si>
  <si>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</si>
  <si>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</si>
  <si>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</si>
  <si>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</si>
  <si>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</si>
  <si>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</si>
  <si>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</si>
  <si>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</si>
  <si>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</si>
  <si>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</si>
  <si>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</si>
  <si>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</si>
  <si>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</si>
  <si>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</si>
  <si>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</si>
  <si>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</si>
  <si>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</si>
  <si>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</si>
  <si>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</si>
  <si>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</si>
  <si>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</si>
  <si>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</si>
  <si>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</si>
  <si>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</si>
  <si>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</si>
  <si>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</si>
  <si>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</si>
  <si>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</si>
  <si>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</si>
  <si>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</si>
  <si>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</si>
  <si>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</si>
  <si>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</si>
  <si>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</si>
  <si>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</si>
  <si>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</si>
  <si>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</si>
  <si>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</si>
  <si>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</si>
  <si>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</si>
  <si>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</si>
  <si>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</si>
  <si>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</si>
  <si>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</si>
  <si>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</si>
  <si>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</si>
  <si>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</si>
  <si>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</si>
  <si>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</si>
  <si>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</si>
  <si>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</si>
  <si>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</si>
  <si>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</si>
  <si>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</si>
  <si>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</si>
  <si>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</si>
  <si>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</si>
  <si>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</si>
  <si>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</si>
  <si>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</si>
  <si>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</si>
  <si>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</si>
  <si>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</si>
  <si>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</si>
  <si>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</si>
  <si>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</si>
  <si>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</si>
  <si>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</si>
  <si>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</si>
  <si>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</si>
  <si>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</si>
  <si>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</si>
  <si>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</si>
  <si>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</si>
  <si>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</si>
  <si>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</si>
  <si>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</si>
  <si>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</si>
  <si>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</si>
  <si>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</si>
  <si>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</si>
  <si>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</si>
  <si>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</si>
  <si>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</si>
  <si>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</si>
  <si>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</si>
  <si>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</si>
  <si>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</si>
  <si>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</si>
  <si>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</si>
  <si>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</si>
  <si>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</si>
  <si>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</si>
  <si>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</si>
  <si>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</si>
  <si>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</si>
  <si>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</si>
  <si>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</si>
  <si>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</si>
  <si>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</si>
  <si>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</si>
  <si>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</si>
  <si>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</si>
  <si>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</si>
  <si>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</si>
  <si>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</si>
  <si>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</si>
  <si>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</si>
  <si>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</si>
  <si>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</si>
  <si>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</si>
  <si>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</si>
  <si>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</si>
  <si>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</si>
  <si>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</si>
  <si>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</si>
  <si>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</si>
  <si>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</si>
  <si>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</si>
  <si>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</si>
  <si>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</si>
  <si>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</si>
  <si>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</si>
  <si>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</si>
  <si>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</si>
  <si>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</si>
  <si>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</si>
  <si>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</si>
  <si>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</si>
  <si>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</si>
  <si>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</si>
  <si>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</si>
  <si>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</si>
  <si>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</si>
  <si>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</si>
  <si>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</si>
  <si>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</si>
  <si>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</si>
  <si>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</si>
  <si>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</si>
  <si>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</si>
  <si>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</si>
  <si>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</si>
  <si>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</si>
  <si>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</si>
  <si>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</si>
  <si>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</si>
  <si>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</si>
  <si>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</si>
  <si>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</si>
  <si>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</si>
  <si>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</si>
  <si>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</si>
  <si>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</si>
  <si>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</si>
  <si>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</si>
  <si>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</si>
  <si>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</si>
  <si>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</si>
  <si>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</si>
  <si>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</si>
  <si>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</si>
  <si>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</si>
  <si>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</si>
  <si>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</si>
  <si>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</si>
  <si>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</si>
  <si>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</si>
  <si>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</si>
  <si>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</si>
  <si>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</si>
  <si>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</si>
  <si>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</si>
  <si>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</si>
  <si>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</si>
  <si>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</si>
  <si>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</si>
  <si>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</si>
  <si>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</si>
  <si>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</si>
  <si>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</si>
  <si>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</si>
  <si>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</si>
  <si>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</si>
  <si>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</si>
  <si>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</si>
  <si>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</si>
  <si>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</si>
  <si>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</si>
  <si>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</si>
  <si>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</si>
  <si>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</si>
  <si>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</si>
  <si>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</si>
  <si>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</si>
  <si>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</si>
  <si>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</si>
  <si>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</si>
  <si>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</si>
  <si>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</si>
  <si>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</si>
  <si>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</si>
  <si>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</si>
  <si>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</si>
  <si>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</si>
  <si>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</si>
  <si>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</si>
  <si>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</si>
  <si>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</si>
  <si>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</si>
  <si>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</si>
  <si>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</si>
  <si>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</si>
  <si>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</si>
  <si>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</si>
  <si>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</si>
  <si>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</si>
  <si>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</si>
  <si>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</si>
  <si>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</si>
  <si>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</si>
  <si>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</si>
  <si>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</si>
  <si>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</si>
  <si>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</si>
  <si>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</si>
  <si>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</si>
  <si>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</si>
  <si>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</si>
  <si>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</si>
  <si>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</si>
  <si>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</si>
  <si>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</si>
  <si>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</si>
  <si>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</si>
  <si>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</si>
  <si>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</si>
  <si>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</si>
  <si>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</si>
  <si>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</si>
  <si>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</si>
  <si>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</si>
  <si>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</si>
  <si>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</si>
  <si>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</si>
  <si>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</si>
  <si>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</si>
  <si>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</si>
  <si>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</si>
  <si>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</si>
  <si>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</si>
  <si>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</si>
  <si>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</si>
  <si>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</si>
  <si>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</si>
  <si>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</si>
  <si>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</si>
  <si>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</si>
  <si>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</si>
  <si>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</si>
  <si>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</si>
  <si>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</si>
  <si>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</si>
  <si>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</si>
  <si>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</si>
  <si>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</si>
  <si>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</si>
  <si>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</si>
  <si>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</si>
  <si>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</si>
  <si>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</si>
  <si>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</si>
  <si>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</si>
  <si>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</si>
  <si>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</si>
  <si>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</si>
  <si>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</si>
  <si>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</si>
  <si>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</si>
  <si>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</si>
  <si>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</si>
  <si>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</si>
  <si>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</si>
  <si>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</si>
  <si>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</si>
  <si>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</si>
  <si>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</si>
  <si>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</si>
  <si>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</si>
  <si>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</si>
  <si>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</si>
  <si>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</si>
  <si>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</si>
  <si>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</si>
  <si>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</si>
  <si>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</si>
  <si>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</si>
  <si>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</si>
  <si>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</si>
  <si>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</si>
  <si>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</si>
  <si>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</si>
  <si>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</si>
  <si>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</si>
  <si>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</si>
  <si>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</si>
  <si>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</si>
  <si>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</si>
  <si>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</si>
  <si>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</si>
  <si>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</si>
  <si>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</si>
  <si>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</si>
  <si>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</si>
  <si>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</si>
  <si>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</si>
  <si>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</si>
  <si>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</si>
  <si>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</si>
  <si>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</si>
  <si>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</si>
  <si>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</si>
  <si>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</si>
  <si>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</si>
  <si>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</si>
  <si>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</si>
  <si>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</si>
  <si>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</si>
  <si>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</si>
  <si>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</si>
  <si>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</si>
  <si>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</si>
  <si>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</si>
  <si>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</si>
  <si>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</si>
  <si>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</si>
  <si>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</si>
  <si>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</si>
  <si>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</si>
  <si>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</si>
  <si>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</si>
  <si>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</si>
  <si>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</si>
  <si>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</si>
  <si>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</si>
  <si>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</si>
  <si>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</si>
  <si>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</si>
  <si>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</si>
  <si>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</si>
  <si>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</si>
  <si>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</si>
  <si>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</si>
  <si>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</si>
  <si>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</si>
  <si>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</si>
  <si>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</si>
  <si>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</si>
  <si>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</si>
  <si>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</si>
  <si>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</si>
  <si>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</si>
  <si>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</si>
  <si>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</si>
  <si>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</si>
  <si>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</si>
  <si>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</si>
  <si>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</si>
  <si>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</si>
  <si>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</si>
  <si>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</si>
  <si>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</si>
  <si>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</si>
  <si>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</si>
  <si>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</si>
  <si>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</si>
  <si>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</si>
  <si>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</si>
  <si>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</si>
  <si>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</si>
  <si>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</si>
  <si>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</si>
  <si>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</si>
  <si>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</si>
  <si>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</si>
  <si>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</si>
  <si>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</si>
  <si>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</si>
  <si>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</si>
  <si>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</si>
  <si>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</si>
  <si>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</si>
  <si>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</si>
  <si>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</si>
  <si>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</si>
  <si>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</si>
  <si>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</si>
  <si>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</si>
  <si>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</si>
  <si>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</si>
  <si>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</si>
  <si>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</si>
  <si>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</si>
  <si>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</si>
  <si>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</si>
  <si>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</si>
  <si>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</si>
  <si>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</si>
  <si>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</si>
  <si>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</si>
  <si>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</si>
  <si>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</si>
  <si>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</si>
  <si>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</si>
  <si>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</si>
  <si>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</si>
  <si>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</si>
  <si>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</si>
  <si>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</si>
  <si>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</si>
  <si>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</si>
  <si>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</si>
  <si>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</si>
  <si>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</si>
  <si>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</si>
  <si>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</si>
  <si>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</si>
  <si>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</si>
  <si>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</si>
  <si>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</si>
  <si>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</si>
  <si>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</si>
  <si>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</si>
  <si>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</si>
  <si>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</si>
  <si>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</si>
  <si>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</si>
  <si>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</si>
  <si>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</si>
  <si>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</si>
  <si>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</si>
  <si>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</si>
  <si>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</si>
  <si>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</si>
  <si>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</si>
  <si>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</si>
  <si>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</si>
  <si>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</si>
  <si>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</si>
  <si>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</si>
  <si>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</si>
  <si>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</si>
  <si>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</si>
  <si>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</si>
  <si>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</si>
  <si>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</si>
  <si>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</si>
  <si>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</si>
  <si>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</si>
  <si>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</si>
  <si>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</si>
  <si>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</si>
  <si>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</si>
  <si>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</si>
  <si>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</si>
  <si>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</si>
  <si>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</si>
  <si>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</si>
  <si>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</si>
  <si>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</si>
  <si>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</si>
  <si>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</si>
  <si>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</si>
  <si>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</si>
  <si>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</si>
  <si>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</si>
  <si>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</si>
  <si>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</si>
  <si>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</si>
  <si>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</si>
  <si>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</si>
  <si>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</si>
  <si>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</si>
  <si>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</si>
  <si>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</si>
  <si>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</si>
  <si>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</si>
  <si>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</si>
  <si>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</si>
  <si>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</si>
  <si>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</si>
  <si>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</si>
  <si>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</si>
  <si>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</si>
  <si>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</si>
  <si>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</si>
  <si>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</si>
  <si>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</si>
  <si>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</si>
  <si>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</si>
  <si>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</si>
  <si>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</si>
  <si>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</si>
  <si>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</si>
  <si>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</si>
  <si>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</si>
  <si>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</si>
  <si>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</si>
  <si>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</si>
  <si>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</si>
  <si>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</si>
  <si>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</si>
  <si>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</si>
  <si>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</si>
  <si>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</si>
  <si>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</si>
  <si>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</si>
  <si>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</si>
  <si>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</si>
  <si>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</si>
  <si>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</si>
  <si>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</si>
  <si>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</si>
  <si>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</si>
  <si>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</si>
  <si>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</si>
  <si>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</si>
  <si>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</si>
  <si>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</si>
  <si>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</si>
  <si>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</si>
  <si>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</si>
  <si>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</si>
  <si>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</si>
  <si>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</si>
  <si>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</si>
  <si>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</si>
  <si>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</si>
  <si>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</si>
  <si>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</si>
  <si>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</si>
  <si>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</si>
  <si>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</si>
  <si>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</si>
  <si>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</si>
  <si>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</si>
  <si>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</si>
  <si>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</si>
  <si>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</si>
  <si>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</si>
  <si>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</si>
  <si>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</si>
  <si>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</si>
  <si>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</si>
  <si>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</si>
  <si>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</si>
  <si>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</si>
  <si>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</si>
  <si>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</si>
  <si>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</si>
  <si>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</si>
  <si>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</si>
  <si>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</si>
  <si>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</si>
  <si>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</si>
  <si>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</si>
  <si>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</si>
  <si>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</si>
  <si>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</si>
  <si>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</si>
  <si>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</si>
  <si>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</si>
  <si>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</si>
  <si>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</si>
  <si>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</si>
  <si>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</si>
  <si>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</si>
  <si>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</si>
  <si>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</si>
  <si>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</si>
  <si>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</si>
  <si>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</si>
  <si>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</si>
  <si>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</si>
  <si>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</si>
  <si>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</si>
  <si>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</si>
  <si>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</si>
  <si>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</si>
  <si>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</si>
  <si>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</si>
  <si>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</si>
  <si>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</si>
  <si>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</si>
  <si>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</si>
  <si>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</si>
  <si>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</si>
  <si>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</si>
  <si>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</si>
  <si>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</si>
  <si>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</si>
  <si>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</si>
  <si>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</si>
  <si>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</si>
  <si>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</si>
  <si>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</si>
  <si>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</si>
  <si>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</si>
  <si>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</si>
  <si>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</si>
  <si>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</si>
  <si>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</si>
  <si>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</si>
  <si>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</si>
  <si>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</si>
  <si>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</si>
  <si>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</si>
  <si>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</si>
  <si>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</si>
  <si>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</si>
  <si>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</si>
  <si>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</si>
  <si>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</si>
  <si>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</si>
  <si>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</si>
  <si>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</si>
  <si>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</si>
  <si>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</si>
  <si>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</si>
  <si>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</si>
  <si>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</si>
  <si>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</si>
  <si>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</si>
  <si>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</si>
  <si>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</si>
  <si>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</si>
  <si>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</si>
  <si>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</si>
  <si>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</si>
  <si>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</si>
  <si>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</si>
  <si>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</si>
  <si>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</si>
  <si>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</si>
  <si>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</si>
  <si>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</si>
  <si>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</si>
  <si>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</si>
  <si>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</si>
  <si>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</si>
  <si>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</si>
  <si>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</si>
  <si>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</si>
  <si>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</si>
  <si>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</si>
  <si>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</si>
  <si>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</si>
  <si>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</si>
  <si>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</si>
  <si>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</si>
  <si>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</si>
  <si>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</si>
  <si>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</si>
  <si>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</si>
  <si>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</si>
  <si>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</si>
  <si>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</si>
  <si>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</si>
  <si>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</si>
  <si>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</si>
  <si>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</si>
  <si>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</si>
  <si>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</si>
  <si>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</si>
  <si>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</si>
  <si>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</si>
  <si>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</si>
  <si>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</si>
  <si>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</si>
  <si>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</si>
  <si>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</si>
  <si>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</si>
  <si>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</si>
  <si>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</si>
  <si>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</si>
  <si>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</si>
  <si>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</si>
  <si>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</si>
  <si>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</si>
  <si>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</si>
  <si>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</si>
  <si>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</si>
  <si>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</si>
  <si>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</si>
  <si>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</si>
  <si>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</si>
  <si>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</si>
  <si>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</si>
  <si>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</si>
  <si>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</si>
  <si>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</si>
  <si>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</si>
  <si>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</si>
  <si>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</si>
  <si>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</si>
  <si>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</si>
  <si>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</si>
  <si>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</si>
  <si>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</si>
  <si>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</si>
  <si>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</si>
  <si>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</si>
  <si>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</si>
  <si>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</si>
  <si>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</si>
  <si>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</si>
  <si>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</si>
  <si>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</si>
  <si>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</si>
  <si>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</si>
  <si>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</si>
  <si>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</si>
  <si>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</si>
  <si>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</si>
  <si>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</si>
  <si>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</si>
  <si>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</si>
  <si>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</si>
  <si>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</si>
  <si>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</si>
  <si>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</si>
  <si>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</si>
  <si>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</si>
  <si>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</si>
  <si>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</si>
  <si>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</si>
  <si>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</si>
  <si>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</si>
  <si>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</si>
  <si>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</si>
  <si>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</si>
  <si>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</si>
  <si>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</si>
  <si>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</si>
  <si>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</si>
  <si>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</si>
  <si>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</si>
  <si>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</si>
  <si>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</si>
  <si>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</si>
  <si>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</si>
  <si>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</si>
  <si>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</si>
  <si>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</si>
  <si>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</si>
  <si>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</si>
  <si>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</si>
  <si>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</si>
  <si>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</si>
  <si>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</si>
  <si>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</si>
  <si>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</si>
  <si>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</si>
  <si>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</si>
  <si>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</si>
  <si>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</si>
  <si>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</si>
  <si>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</si>
  <si>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</si>
  <si>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</si>
  <si>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</si>
  <si>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</si>
  <si>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</si>
  <si>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</si>
  <si>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</si>
  <si>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</si>
  <si>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</si>
  <si>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</si>
  <si>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</si>
  <si>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</si>
  <si>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</si>
  <si>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</si>
  <si>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</si>
  <si>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</si>
  <si>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</si>
  <si>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</si>
  <si>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</si>
  <si>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</si>
  <si>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</si>
  <si>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</si>
  <si>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</si>
  <si>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</si>
  <si>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</si>
  <si>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</si>
  <si>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</si>
  <si>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</si>
  <si>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</si>
  <si>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</si>
  <si>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</si>
  <si>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</si>
  <si>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</si>
  <si>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</si>
  <si>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</si>
  <si>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</si>
  <si>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</si>
  <si>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</si>
  <si>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</si>
  <si>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</si>
  <si>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</si>
  <si>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</si>
  <si>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</si>
  <si>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</si>
  <si>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</si>
  <si>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</si>
  <si>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</si>
  <si>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</si>
  <si>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</si>
  <si>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</si>
  <si>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</si>
  <si>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</si>
  <si>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</si>
  <si>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</si>
  <si>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</si>
  <si>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</si>
  <si>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</si>
  <si>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</si>
  <si>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</si>
  <si>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</si>
  <si>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</si>
  <si>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</si>
  <si>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</si>
  <si>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</si>
  <si>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</si>
  <si>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</si>
  <si>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</si>
  <si>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</si>
  <si>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</si>
  <si>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</si>
  <si>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</si>
  <si>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</si>
  <si>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</si>
  <si>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</si>
  <si>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</si>
  <si>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</si>
  <si>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</si>
  <si>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</si>
  <si>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</si>
  <si>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</si>
  <si>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</si>
  <si>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</si>
  <si>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</si>
  <si>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</si>
  <si>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</si>
  <si>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</si>
  <si>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</si>
  <si>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</si>
  <si>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</si>
  <si>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</si>
  <si>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</si>
  <si>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</si>
  <si>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</si>
  <si>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</si>
  <si>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</si>
  <si>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</si>
  <si>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</si>
  <si>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</si>
  <si>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</si>
  <si>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</si>
  <si>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</si>
  <si>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</si>
  <si>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</si>
  <si>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</si>
  <si>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</si>
  <si>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</si>
  <si>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</si>
  <si>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</si>
  <si>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</si>
  <si>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</si>
  <si>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</si>
  <si>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</si>
  <si>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</si>
  <si>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</si>
  <si>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</si>
  <si>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</si>
  <si>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</si>
  <si>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</si>
  <si>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</si>
  <si>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</si>
  <si>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</si>
  <si>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</si>
  <si>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</si>
  <si>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</si>
  <si>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</si>
  <si>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</si>
  <si>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</si>
  <si>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</si>
  <si>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</si>
  <si>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</si>
  <si>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</si>
  <si>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</si>
  <si>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</si>
  <si>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</si>
  <si>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</si>
  <si>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</si>
  <si>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</si>
  <si>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</si>
  <si>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</si>
  <si>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</si>
  <si>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</si>
  <si>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</si>
  <si>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</si>
  <si>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</si>
  <si>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</si>
  <si>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</si>
  <si>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</si>
  <si>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</si>
  <si>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</si>
  <si>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</si>
  <si>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</si>
  <si>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</si>
  <si>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</si>
  <si>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</si>
  <si>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</si>
  <si>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</si>
  <si>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</si>
  <si>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</si>
  <si>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</si>
  <si>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</si>
  <si>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</si>
  <si>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</si>
  <si>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</si>
  <si>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</si>
  <si>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</si>
  <si>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</si>
  <si>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</si>
  <si>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</si>
  <si>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</si>
  <si>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</si>
  <si>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</si>
  <si>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</si>
  <si>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</si>
  <si>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</si>
  <si>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</si>
  <si>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</si>
  <si>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</si>
  <si>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</si>
  <si>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</si>
  <si>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</si>
  <si>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</si>
  <si>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</si>
  <si>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</si>
  <si>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</si>
  <si>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</si>
  <si>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</si>
  <si>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</si>
  <si>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</si>
  <si>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</si>
  <si>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</si>
  <si>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</si>
  <si>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</si>
  <si>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</si>
  <si>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</si>
  <si>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</si>
  <si>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</si>
  <si>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</si>
  <si>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</si>
  <si>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</si>
  <si>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</si>
  <si>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</si>
  <si>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</si>
  <si>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</si>
  <si>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</si>
  <si>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</si>
  <si>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</si>
  <si>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</si>
  <si>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</si>
  <si>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</si>
  <si>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</si>
  <si>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</si>
  <si>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</si>
  <si>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</si>
  <si>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</si>
  <si>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</si>
  <si>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</si>
  <si>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</si>
  <si>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</si>
  <si>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</si>
  <si>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</si>
  <si>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</si>
  <si>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</si>
  <si>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</si>
  <si>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</si>
  <si>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</si>
  <si>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</si>
  <si>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</si>
  <si>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</si>
  <si>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</si>
  <si>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</si>
  <si>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</si>
  <si>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</si>
  <si>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</si>
  <si>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</si>
  <si>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</si>
  <si>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</si>
  <si>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</si>
  <si>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</si>
  <si>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</si>
  <si>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</si>
  <si>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</si>
  <si>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</si>
  <si>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</si>
  <si>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</si>
  <si>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</si>
  <si>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</si>
  <si>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</si>
  <si>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</si>
  <si>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</si>
  <si>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</si>
  <si>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</si>
  <si>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</si>
  <si>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</si>
  <si>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</si>
  <si>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</si>
  <si>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</si>
  <si>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</si>
  <si>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</si>
  <si>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</si>
  <si>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</si>
  <si>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</si>
  <si>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</si>
  <si>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</si>
  <si>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</si>
  <si>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</si>
  <si>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</si>
  <si>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</si>
  <si>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</si>
  <si>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</si>
  <si>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</si>
  <si>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</si>
  <si>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</si>
  <si>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</si>
  <si>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</si>
  <si>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</si>
  <si>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</si>
  <si>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</si>
  <si>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</si>
  <si>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</si>
  <si>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</si>
  <si>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</si>
  <si>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</si>
  <si>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</si>
  <si>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</si>
  <si>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</si>
  <si>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</si>
  <si>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</si>
  <si>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</si>
  <si>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</si>
  <si>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</si>
  <si>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</si>
  <si>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</si>
  <si>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</si>
  <si>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</si>
  <si>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</si>
  <si>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</si>
  <si>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</si>
  <si>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</si>
  <si>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</si>
  <si>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</si>
  <si>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</si>
  <si>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</si>
  <si>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</si>
  <si>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</si>
  <si>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</si>
  <si>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</si>
  <si>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</si>
  <si>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</si>
  <si>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</si>
  <si>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</si>
  <si>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</si>
  <si>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</si>
  <si>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</si>
  <si>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</si>
  <si>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</si>
  <si>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</si>
  <si>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</si>
  <si>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</si>
  <si>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</si>
  <si>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</si>
  <si>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</si>
  <si>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</si>
  <si>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</si>
  <si>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</si>
  <si>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</si>
  <si>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</si>
  <si>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</si>
  <si>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</si>
  <si>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</si>
  <si>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</si>
  <si>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</si>
  <si>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</si>
  <si>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</si>
  <si>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</si>
  <si>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</si>
  <si>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</si>
  <si>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</si>
  <si>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</si>
  <si>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</si>
  <si>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</si>
  <si>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</si>
  <si>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</si>
  <si>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</si>
  <si>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</si>
  <si>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</si>
  <si>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</si>
  <si>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</si>
  <si>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</si>
  <si>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</si>
  <si>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</si>
  <si>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</si>
  <si>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</si>
  <si>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</si>
  <si>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</si>
  <si>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</si>
  <si>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</si>
  <si>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</si>
  <si>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</si>
  <si>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</si>
  <si>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</si>
  <si>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</si>
  <si>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</si>
  <si>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</si>
  <si>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</si>
  <si>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</si>
  <si>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</si>
  <si>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</si>
  <si>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</si>
  <si>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</si>
  <si>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</si>
  <si>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</si>
  <si>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</si>
  <si>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</si>
  <si>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</si>
  <si>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</si>
  <si>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</si>
  <si>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</si>
  <si>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</si>
  <si>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</si>
  <si>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</si>
  <si>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</si>
  <si>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</si>
  <si>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</si>
  <si>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</si>
  <si>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</si>
  <si>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</si>
  <si>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</si>
  <si>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</si>
  <si>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</si>
  <si>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</si>
  <si>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</si>
  <si>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</si>
  <si>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</si>
  <si>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</si>
  <si>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</si>
  <si>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</si>
  <si>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</si>
  <si>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</si>
  <si>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</si>
  <si>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</si>
  <si>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</si>
  <si>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</si>
  <si>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</si>
  <si>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</si>
  <si>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</si>
  <si>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</si>
  <si>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</si>
  <si>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</si>
  <si>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</si>
  <si>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</si>
  <si>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</si>
  <si>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</si>
  <si>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</si>
  <si>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</si>
  <si>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</si>
  <si>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</si>
  <si>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</si>
  <si>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</si>
  <si>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</si>
  <si>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</si>
  <si>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</si>
  <si>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</si>
  <si>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</si>
  <si>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</si>
  <si>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</si>
  <si>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</si>
  <si>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</si>
  <si>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</si>
  <si>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</si>
  <si>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</si>
  <si>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</si>
  <si>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</si>
  <si>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</si>
  <si>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</si>
  <si>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</si>
  <si>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</si>
  <si>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</si>
  <si>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</si>
  <si>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</si>
  <si>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</si>
  <si>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</si>
  <si>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</si>
  <si>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</si>
  <si>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</si>
  <si>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</si>
  <si>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</si>
  <si>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</si>
  <si>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</si>
  <si>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</si>
  <si>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</si>
  <si>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</si>
  <si>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</si>
  <si>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</si>
  <si>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</si>
  <si>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</si>
  <si>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</si>
  <si>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</si>
  <si>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</si>
  <si>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</si>
  <si>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</si>
  <si>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</si>
  <si>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</si>
  <si>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</si>
  <si>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</si>
  <si>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</si>
  <si>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</si>
  <si>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</si>
  <si>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</si>
  <si>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</si>
  <si>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</si>
  <si>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</si>
  <si>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</si>
  <si>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</si>
  <si>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</si>
  <si>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</si>
  <si>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</si>
  <si>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</si>
  <si>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</si>
  <si>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</si>
  <si>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</si>
  <si>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</si>
  <si>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</si>
  <si>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</si>
  <si>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</si>
  <si>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</si>
  <si>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</si>
  <si>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</si>
  <si>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</si>
  <si>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</si>
  <si>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</si>
  <si>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</si>
  <si>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</si>
  <si>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</si>
  <si>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</si>
  <si>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</si>
  <si>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</si>
  <si>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</si>
  <si>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</si>
  <si>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</si>
  <si>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</si>
  <si>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</si>
  <si>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</si>
  <si>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</si>
  <si>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</si>
  <si>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</si>
  <si>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</si>
  <si>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</si>
  <si>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</si>
  <si>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</si>
  <si>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</si>
  <si>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</si>
  <si>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</si>
  <si>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</si>
  <si>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</si>
  <si>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</si>
  <si>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</si>
  <si>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</si>
  <si>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</si>
  <si>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</si>
  <si>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</si>
  <si>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</si>
  <si>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</si>
  <si>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</si>
  <si>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</si>
  <si>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</si>
  <si>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</si>
  <si>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</si>
  <si>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</si>
  <si>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</si>
  <si>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</si>
  <si>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</si>
  <si>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</si>
  <si>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</si>
  <si>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</si>
  <si>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</si>
  <si>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</si>
  <si>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</si>
  <si>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</si>
  <si>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</si>
  <si>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</si>
  <si>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</si>
  <si>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</si>
  <si>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</si>
  <si>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</si>
  <si>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</si>
  <si>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</si>
  <si>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</si>
  <si>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</si>
  <si>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</si>
  <si>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</si>
  <si>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</si>
  <si>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</si>
  <si>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</si>
  <si>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</si>
  <si>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</si>
  <si>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</si>
  <si>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</si>
  <si>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</si>
  <si>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</si>
  <si>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</si>
  <si>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</si>
  <si>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</si>
  <si>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</si>
  <si>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</si>
  <si>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</si>
  <si>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</si>
  <si>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</si>
  <si>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</si>
  <si>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</si>
  <si>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</si>
  <si>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</si>
  <si>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</si>
  <si>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</si>
  <si>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</si>
  <si>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</si>
  <si>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</si>
  <si>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</si>
  <si>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</si>
  <si>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</si>
  <si>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</si>
  <si>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</si>
  <si>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</si>
  <si>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</si>
  <si>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</si>
  <si>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</si>
  <si>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</si>
  <si>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</si>
  <si>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</si>
  <si>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</si>
  <si>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</si>
  <si>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</si>
  <si>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</si>
  <si>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</si>
  <si>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</si>
  <si>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</si>
  <si>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</si>
  <si>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</si>
  <si>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</si>
  <si>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</si>
  <si>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</si>
  <si>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</si>
  <si>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</si>
  <si>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</si>
  <si>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</si>
  <si>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</si>
  <si>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</si>
  <si>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</si>
  <si>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</si>
  <si>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</si>
  <si>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</si>
  <si>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</si>
  <si>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</si>
  <si>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</si>
  <si>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</si>
  <si>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</si>
  <si>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</si>
  <si>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</si>
  <si>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</si>
  <si>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</si>
  <si>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</si>
  <si>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</si>
  <si>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</si>
  <si>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</si>
  <si>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</si>
  <si>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</si>
  <si>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</si>
  <si>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</si>
  <si>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</si>
  <si>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</si>
  <si>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</si>
  <si>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</si>
  <si>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</si>
  <si>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</si>
  <si>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</si>
  <si>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</si>
  <si>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</si>
  <si>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</si>
  <si>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</si>
  <si>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</si>
  <si>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</si>
  <si>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</si>
  <si>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</si>
  <si>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</si>
  <si>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</si>
  <si>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</si>
  <si>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</si>
  <si>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</si>
  <si>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</si>
  <si>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</si>
  <si>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</si>
  <si>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</si>
  <si>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</si>
  <si>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</si>
  <si>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</si>
  <si>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</si>
  <si>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</si>
  <si>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</si>
  <si>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</si>
  <si>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</si>
  <si>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</si>
  <si>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</si>
  <si>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</si>
  <si>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</si>
  <si>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</si>
  <si>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</si>
  <si>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</si>
  <si>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</si>
  <si>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</si>
  <si>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</si>
  <si>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</si>
  <si>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</si>
  <si>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</si>
  <si>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</si>
  <si>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</si>
  <si>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</si>
  <si>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</si>
  <si>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</si>
  <si>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</si>
  <si>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</si>
  <si>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</si>
  <si>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</si>
  <si>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</si>
  <si>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</si>
  <si>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</si>
  <si>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</si>
  <si>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</si>
  <si>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</si>
  <si>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</si>
  <si>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</si>
  <si>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</si>
  <si>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</si>
  <si>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</si>
  <si>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</si>
  <si>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</si>
  <si>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</si>
  <si>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</si>
  <si>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</si>
  <si>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</si>
  <si>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</si>
  <si>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</si>
  <si>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</si>
  <si>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</si>
  <si>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</si>
  <si>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</si>
  <si>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</si>
  <si>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</si>
  <si>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</si>
  <si>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</si>
  <si>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</si>
  <si>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</si>
  <si>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</si>
  <si>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</si>
  <si>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</si>
  <si>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</si>
  <si>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</si>
  <si>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</si>
  <si>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</si>
  <si>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</si>
  <si>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</si>
  <si>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</si>
  <si>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</si>
  <si>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</si>
  <si>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</si>
  <si>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</si>
  <si>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</si>
  <si>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</si>
  <si>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</si>
  <si>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</si>
  <si>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</si>
  <si>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</si>
  <si>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</si>
  <si>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</si>
  <si>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</si>
  <si>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</si>
  <si>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</si>
  <si>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</si>
  <si>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</si>
  <si>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</si>
  <si>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</si>
  <si>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</si>
  <si>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</si>
  <si>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</si>
  <si>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</si>
  <si>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</si>
  <si>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</si>
  <si>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</si>
  <si>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</si>
  <si>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</si>
  <si>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</si>
  <si>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</si>
  <si>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</si>
  <si>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</si>
  <si>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</si>
  <si>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</si>
  <si>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</si>
  <si>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</si>
  <si>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</si>
  <si>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</si>
  <si>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</si>
  <si>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</si>
  <si>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</si>
  <si>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</si>
  <si>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</si>
  <si>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</si>
  <si>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</si>
  <si>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</si>
  <si>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</si>
  <si>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</si>
  <si>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</si>
  <si>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</si>
  <si>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</si>
  <si>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</si>
  <si>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</si>
  <si>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</si>
  <si>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</si>
  <si>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</si>
  <si>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</si>
  <si>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</si>
  <si>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</si>
  <si>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</si>
  <si>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</si>
  <si>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</si>
  <si>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</si>
  <si>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</si>
  <si>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</si>
  <si>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</si>
  <si>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</si>
  <si>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</si>
  <si>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</si>
  <si>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</si>
  <si>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</si>
  <si>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</si>
  <si>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</si>
  <si>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</si>
  <si>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</si>
  <si>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</si>
  <si>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</si>
  <si>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</si>
  <si>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</si>
  <si>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</si>
  <si>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</si>
  <si>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</si>
  <si>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</si>
  <si>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</si>
  <si>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</si>
  <si>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</si>
  <si>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</si>
  <si>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</si>
  <si>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</si>
  <si>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</si>
  <si>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</si>
  <si>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</si>
  <si>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</si>
  <si>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</si>
  <si>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</si>
  <si>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</si>
  <si>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</si>
  <si>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</si>
  <si>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</si>
  <si>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</si>
  <si>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</si>
  <si>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</si>
  <si>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</si>
  <si>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</si>
  <si>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</si>
  <si>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</si>
  <si>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</si>
  <si>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</si>
  <si>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</si>
  <si>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</si>
  <si>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</si>
  <si>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</si>
  <si>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</si>
  <si>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</si>
  <si>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</si>
  <si>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</si>
  <si>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</si>
  <si>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</si>
  <si>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</si>
  <si>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</si>
  <si>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</si>
  <si>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</si>
  <si>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</si>
  <si>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</si>
  <si>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</si>
  <si>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</si>
  <si>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</si>
  <si>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</si>
  <si>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</si>
  <si>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</si>
  <si>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</si>
  <si>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</si>
  <si>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</si>
  <si>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</si>
  <si>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</si>
  <si>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</si>
  <si>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</si>
  <si>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</si>
  <si>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</si>
  <si>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</si>
  <si>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</si>
  <si>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</si>
  <si>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</si>
  <si>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</si>
  <si>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</si>
  <si>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</si>
  <si>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</si>
  <si>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</si>
  <si>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</si>
  <si>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</si>
  <si>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</si>
  <si>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</si>
  <si>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</si>
  <si>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</si>
  <si>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</si>
  <si>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</si>
  <si>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</si>
  <si>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</si>
  <si>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</si>
  <si>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</si>
  <si>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</si>
  <si>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</si>
  <si>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</si>
  <si>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</si>
  <si>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</si>
  <si>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</si>
  <si>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</si>
  <si>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</si>
  <si>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</si>
  <si>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</si>
  <si>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</si>
  <si>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</si>
  <si>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</si>
  <si>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</si>
  <si>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</si>
  <si>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</si>
  <si>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</si>
  <si>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</si>
  <si>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</si>
  <si>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</si>
  <si>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</si>
  <si>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</si>
  <si>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</si>
  <si>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</si>
  <si>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</si>
  <si>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</si>
  <si>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</si>
  <si>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</si>
  <si>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</si>
  <si>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</si>
  <si>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</si>
  <si>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</si>
  <si>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</si>
  <si>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</si>
  <si>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</si>
  <si>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</si>
  <si>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</si>
  <si>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</si>
  <si>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</si>
  <si>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</si>
  <si>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</si>
  <si>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</si>
  <si>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</si>
  <si>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</si>
  <si>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</si>
  <si>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</si>
  <si>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</si>
  <si>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</si>
  <si>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</si>
  <si>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</si>
  <si>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</si>
  <si>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</si>
  <si>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</si>
  <si>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</si>
  <si>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</si>
  <si>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</si>
  <si>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</si>
  <si>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</si>
  <si>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</si>
  <si>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</si>
  <si>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</si>
  <si>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</si>
  <si>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</si>
  <si>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</si>
  <si>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</si>
  <si>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</si>
  <si>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</si>
  <si>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</si>
  <si>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</si>
  <si>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</si>
  <si>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</si>
  <si>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</si>
  <si>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</si>
  <si>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</si>
  <si>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</si>
  <si>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</si>
  <si>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</si>
  <si>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</si>
  <si>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</si>
  <si>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</si>
  <si>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</si>
  <si>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</si>
  <si>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</si>
  <si>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</si>
  <si>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</si>
  <si>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</si>
  <si>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</si>
  <si>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</si>
  <si>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</si>
  <si>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</si>
  <si>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</si>
  <si>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</si>
  <si>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</si>
  <si>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</si>
  <si>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</si>
  <si>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</si>
  <si>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</si>
  <si>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</si>
  <si>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</si>
  <si>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</si>
  <si>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</si>
  <si>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</si>
  <si>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</si>
  <si>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</si>
  <si>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</si>
  <si>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</si>
  <si>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</si>
  <si>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</si>
  <si>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</si>
  <si>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</si>
  <si>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</si>
  <si>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</si>
  <si>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</si>
  <si>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</si>
  <si>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</si>
  <si>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</si>
  <si>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</si>
  <si>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</si>
  <si>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</si>
  <si>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</si>
  <si>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</si>
  <si>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</si>
  <si>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</si>
  <si>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</si>
  <si>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</si>
  <si>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</si>
  <si>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</si>
  <si>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</si>
  <si>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</si>
  <si>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</si>
  <si>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</si>
  <si>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</si>
  <si>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</si>
  <si>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</si>
  <si>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</si>
  <si>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</si>
  <si>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</si>
  <si>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</si>
  <si>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</si>
  <si>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</si>
  <si>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</si>
  <si>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</si>
  <si>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</si>
  <si>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</si>
  <si>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</si>
  <si>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</si>
  <si>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</si>
  <si>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</si>
  <si>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</si>
  <si>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</si>
  <si>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</si>
  <si>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</si>
  <si>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</si>
  <si>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</si>
  <si>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</si>
  <si>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</si>
  <si>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</si>
  <si>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</si>
  <si>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</si>
  <si>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</si>
  <si>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</si>
  <si>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</si>
  <si>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</si>
  <si>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</si>
  <si>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</si>
  <si>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</si>
  <si>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</si>
  <si>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</si>
  <si>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</si>
  <si>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</si>
  <si>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</si>
  <si>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</si>
  <si>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</si>
  <si>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</si>
  <si>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</si>
  <si>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</si>
  <si>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</si>
  <si>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</si>
  <si>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</si>
  <si>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</si>
  <si>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</si>
  <si>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</si>
  <si>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</si>
  <si>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</si>
  <si>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</si>
  <si>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</si>
  <si>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</si>
  <si>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</si>
  <si>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</si>
  <si>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</si>
  <si>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</si>
  <si>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</si>
  <si>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</si>
  <si>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</si>
  <si>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</si>
  <si>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</si>
  <si>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</si>
  <si>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</si>
  <si>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</si>
  <si>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</si>
  <si>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</si>
  <si>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</si>
  <si>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</si>
  <si>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</si>
  <si>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</si>
  <si>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</si>
  <si>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</si>
  <si>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</si>
  <si>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</si>
  <si>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</si>
  <si>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</si>
  <si>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</si>
  <si>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</si>
  <si>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</si>
  <si>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</si>
  <si>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</si>
  <si>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</si>
  <si>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</si>
  <si>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</si>
  <si>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</si>
  <si>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</si>
  <si>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</si>
  <si>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</si>
  <si>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</si>
  <si>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</si>
  <si>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</si>
  <si>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</si>
  <si>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</si>
  <si>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</si>
  <si>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</si>
  <si>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</si>
  <si>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</si>
  <si>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</si>
  <si>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</si>
  <si>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</si>
  <si>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</si>
  <si>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</si>
  <si>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</si>
  <si>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</si>
  <si>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</si>
  <si>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</si>
  <si>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</si>
  <si>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</si>
  <si>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</si>
  <si>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</si>
  <si>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</si>
  <si>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</si>
  <si>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</si>
  <si>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</si>
  <si>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</si>
  <si>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</si>
  <si>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</si>
  <si>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</si>
  <si>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</si>
  <si>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</si>
  <si>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</si>
  <si>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</si>
  <si>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</si>
  <si>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</si>
  <si>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</si>
  <si>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</si>
  <si>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</si>
  <si>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</si>
  <si>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</si>
  <si>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</si>
  <si>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</si>
  <si>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</si>
  <si>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</si>
  <si>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</si>
  <si>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</si>
  <si>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</si>
  <si>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</si>
  <si>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</si>
  <si>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</si>
  <si>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</si>
  <si>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</si>
  <si>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</si>
  <si>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</si>
  <si>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</si>
  <si>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</si>
  <si>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</si>
  <si>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</si>
  <si>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</si>
  <si>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</si>
  <si>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</si>
  <si>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</si>
  <si>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</si>
  <si>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</si>
  <si>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</si>
  <si>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</si>
  <si>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</si>
  <si>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</si>
  <si>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</si>
  <si>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</si>
  <si>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</si>
  <si>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</si>
  <si>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</si>
  <si>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</si>
  <si>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</si>
  <si>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</si>
  <si>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</si>
  <si>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</si>
  <si>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</si>
  <si>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</si>
  <si>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</si>
  <si>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</si>
  <si>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</si>
  <si>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</si>
  <si>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</si>
  <si>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</si>
  <si>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</si>
  <si>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</si>
  <si>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</si>
  <si>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</si>
  <si>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</si>
  <si>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</si>
  <si>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</si>
  <si>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</si>
  <si>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</si>
  <si>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</si>
  <si>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</si>
  <si>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</si>
  <si>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</si>
  <si>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</si>
  <si>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</si>
  <si>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</si>
  <si>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</si>
  <si>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</si>
  <si>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</si>
  <si>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</si>
  <si>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</si>
  <si>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</si>
  <si>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</si>
  <si>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</si>
  <si>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</si>
  <si>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</si>
  <si>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</si>
  <si>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</si>
  <si>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</si>
  <si>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</si>
  <si>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</si>
  <si>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</si>
  <si>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</si>
  <si>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</si>
  <si>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</si>
  <si>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</si>
  <si>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</si>
  <si>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</si>
  <si>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</si>
  <si>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</si>
  <si>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</si>
  <si>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</si>
  <si>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</si>
  <si>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</si>
  <si>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</si>
  <si>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</si>
  <si>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</si>
  <si>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</si>
  <si>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</si>
  <si>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</si>
  <si>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</si>
  <si>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</si>
  <si>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</si>
  <si>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</si>
  <si>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</si>
  <si>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</si>
  <si>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</si>
  <si>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</si>
  <si>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</si>
  <si>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</si>
  <si>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</si>
  <si>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</si>
  <si>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</si>
  <si>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</si>
  <si>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</si>
  <si>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</si>
  <si>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</si>
  <si>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</si>
  <si>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</si>
  <si>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</si>
  <si>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</si>
  <si>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</si>
  <si>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</si>
  <si>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</si>
  <si>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</si>
  <si>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</si>
  <si>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</si>
  <si>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</si>
  <si>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</si>
  <si>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</si>
  <si>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</si>
  <si>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</si>
  <si>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</si>
  <si>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</si>
  <si>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</si>
  <si>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</si>
  <si>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</si>
  <si>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</si>
  <si>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</si>
  <si>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</si>
  <si>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</si>
  <si>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</si>
  <si>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</si>
  <si>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</si>
  <si>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</si>
  <si>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</si>
  <si>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</si>
  <si>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</si>
  <si>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</si>
  <si>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</si>
  <si>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</si>
  <si>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</si>
  <si>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</si>
  <si>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</si>
  <si>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</si>
  <si>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</si>
  <si>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</si>
  <si>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</si>
  <si>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</si>
  <si>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</si>
  <si>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</si>
  <si>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</si>
  <si>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</si>
  <si>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</si>
  <si>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</si>
  <si>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</si>
  <si>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</si>
  <si>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</si>
  <si>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</si>
  <si>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</si>
  <si>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</si>
  <si>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</si>
  <si>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</si>
  <si>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</si>
  <si>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</si>
  <si>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</si>
  <si>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</si>
  <si>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</si>
  <si>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</si>
  <si>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</si>
  <si>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</si>
  <si>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</si>
  <si>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</si>
  <si>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</si>
  <si>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</si>
  <si>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</si>
  <si>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</si>
  <si>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</si>
  <si>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</si>
  <si>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</si>
  <si>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</si>
  <si>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</si>
  <si>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</si>
  <si>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</si>
  <si>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</si>
  <si>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</si>
  <si>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</si>
  <si>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</si>
  <si>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</si>
  <si>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</si>
  <si>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</si>
  <si>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</si>
  <si>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</si>
  <si>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</si>
  <si>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</si>
  <si>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</si>
  <si>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</si>
  <si>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</si>
  <si>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</si>
  <si>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</si>
  <si>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</si>
  <si>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</si>
  <si>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</si>
  <si>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</si>
  <si>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</si>
  <si>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</si>
  <si>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</si>
  <si>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</si>
  <si>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</si>
  <si>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</si>
  <si>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</si>
  <si>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</si>
  <si>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</si>
  <si>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</si>
  <si>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</si>
  <si>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</si>
  <si>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</si>
  <si>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</si>
  <si>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</si>
  <si>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</si>
  <si>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</si>
  <si>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</si>
  <si>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</si>
  <si>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</si>
  <si>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</si>
  <si>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</si>
  <si>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</si>
  <si>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</si>
  <si>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</si>
  <si>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</si>
  <si>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</si>
  <si>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</si>
  <si>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</si>
  <si>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</si>
  <si>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</si>
  <si>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</si>
  <si>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</si>
  <si>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</si>
  <si>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</si>
  <si>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</si>
  <si>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</si>
  <si>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</si>
  <si>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</si>
  <si>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</si>
  <si>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</si>
  <si>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</si>
  <si>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</si>
  <si>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</si>
  <si>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</si>
  <si>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</si>
  <si>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</si>
  <si>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</si>
  <si>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</si>
  <si>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</si>
  <si>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</si>
  <si>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</si>
  <si>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</si>
  <si>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</si>
  <si>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</si>
  <si>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</si>
  <si>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</si>
  <si>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</si>
  <si>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</si>
  <si>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</si>
  <si>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</si>
  <si>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</si>
  <si>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</si>
  <si>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</si>
  <si>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</si>
  <si>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</si>
  <si>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</si>
  <si>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</si>
  <si>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</si>
  <si>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</si>
  <si>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</si>
  <si>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</si>
  <si>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</si>
  <si>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</si>
  <si>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</si>
  <si>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</si>
  <si>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</si>
  <si>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</si>
  <si>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</si>
  <si>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</si>
  <si>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</si>
  <si>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</si>
  <si>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</si>
  <si>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</si>
  <si>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</si>
  <si>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</si>
  <si>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</si>
  <si>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</si>
  <si>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</si>
  <si>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</si>
  <si>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</si>
  <si>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</si>
  <si>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</si>
  <si>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</si>
  <si>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</si>
  <si>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</si>
  <si>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</si>
  <si>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</si>
  <si>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</si>
  <si>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</si>
  <si>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</si>
  <si>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</si>
  <si>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</si>
  <si>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</si>
  <si>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</si>
  <si>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</si>
  <si>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</si>
  <si>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</si>
  <si>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</si>
  <si>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</si>
  <si>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</si>
  <si>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</si>
  <si>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</si>
  <si>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</si>
  <si>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</si>
  <si>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</si>
  <si>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</si>
  <si>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</si>
  <si>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</si>
  <si>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</si>
  <si>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</si>
  <si>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</si>
  <si>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</si>
  <si>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</si>
  <si>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</si>
  <si>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</si>
  <si>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</si>
  <si>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</si>
  <si>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</si>
  <si>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</si>
  <si>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</si>
  <si>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</si>
  <si>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</si>
  <si>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</si>
  <si>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</si>
  <si>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</si>
  <si>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</si>
  <si>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</si>
  <si>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</si>
  <si>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</si>
  <si>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</si>
  <si>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</si>
  <si>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</si>
  <si>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</si>
  <si>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</si>
  <si>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</si>
  <si>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</si>
  <si>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</si>
  <si>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</si>
  <si>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</si>
  <si>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</si>
  <si>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</si>
  <si>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</si>
  <si>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</si>
  <si>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</si>
  <si>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</si>
  <si>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</si>
  <si>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</si>
  <si>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</si>
  <si>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</si>
  <si>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</si>
  <si>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</si>
  <si>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</si>
  <si>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</si>
  <si>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</si>
  <si>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</si>
  <si>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</si>
  <si>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</si>
  <si>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</si>
  <si>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</si>
  <si>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</si>
  <si>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</si>
  <si>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</si>
  <si>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</si>
  <si>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</si>
  <si>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</si>
  <si>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</si>
  <si>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</si>
  <si>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</si>
  <si>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</si>
  <si>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</si>
  <si>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</si>
  <si>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</si>
  <si>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</si>
  <si>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</si>
  <si>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</si>
  <si>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</si>
  <si>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</si>
  <si>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</si>
  <si>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</si>
  <si>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</si>
  <si>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</si>
  <si>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</si>
  <si>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</si>
  <si>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</si>
  <si>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</si>
  <si>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</si>
  <si>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</si>
  <si>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</si>
  <si>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</si>
  <si>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</si>
  <si>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</si>
  <si>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</si>
  <si>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</si>
  <si>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</si>
  <si>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</si>
  <si>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</si>
  <si>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</si>
  <si>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</si>
  <si>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</si>
  <si>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</si>
  <si>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</si>
  <si>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</si>
  <si>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</si>
  <si>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</si>
  <si>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</si>
  <si>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</si>
  <si>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</si>
  <si>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</si>
  <si>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</si>
  <si>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</si>
  <si>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</si>
  <si>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</si>
  <si>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</si>
  <si>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</si>
  <si>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</si>
  <si>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</si>
  <si>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</si>
  <si>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</si>
  <si>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</si>
  <si>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</si>
  <si>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</si>
  <si>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</si>
  <si>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</si>
  <si>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</si>
  <si>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</si>
  <si>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</si>
  <si>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</si>
  <si>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</si>
  <si>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</si>
  <si>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</si>
  <si>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</si>
  <si>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</si>
  <si>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</si>
  <si>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</si>
  <si>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</si>
  <si>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</si>
  <si>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</si>
  <si>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</si>
  <si>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</si>
  <si>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</si>
  <si>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</si>
  <si>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</si>
  <si>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</si>
  <si>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</si>
  <si>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</si>
  <si>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</si>
  <si>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</si>
  <si>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</si>
  <si>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</si>
  <si>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</si>
  <si>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</si>
  <si>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</si>
  <si>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</si>
  <si>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</si>
  <si>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</si>
  <si>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</si>
  <si>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</si>
  <si>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</si>
  <si>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</si>
  <si>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</si>
  <si>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</si>
  <si>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</si>
  <si>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</si>
  <si>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</si>
  <si>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</si>
  <si>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</si>
  <si>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</si>
  <si>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</si>
  <si>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</si>
  <si>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</si>
  <si>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</si>
  <si>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</si>
  <si>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</si>
  <si>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</si>
  <si>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</si>
  <si>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</si>
  <si>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</si>
  <si>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</si>
  <si>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</si>
  <si>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</si>
  <si>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</si>
  <si>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</si>
  <si>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</si>
  <si>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</si>
  <si>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</si>
  <si>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</si>
  <si>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</si>
  <si>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</si>
  <si>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</si>
  <si>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</si>
  <si>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</si>
  <si>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</si>
  <si>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</si>
  <si>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</si>
  <si>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</si>
  <si>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</si>
  <si>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</si>
  <si>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</si>
  <si>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</si>
  <si>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</si>
  <si>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</si>
  <si>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</si>
  <si>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</si>
  <si>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</si>
  <si>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</si>
  <si>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</si>
  <si>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</si>
  <si>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</si>
  <si>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</si>
  <si>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</si>
  <si>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</si>
  <si>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</si>
  <si>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</si>
  <si>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</si>
  <si>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</si>
  <si>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</si>
  <si>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</si>
  <si>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</si>
  <si>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</si>
  <si>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</si>
  <si>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</si>
  <si>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</si>
  <si>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</si>
  <si>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</si>
  <si>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</si>
  <si>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</si>
  <si>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</si>
  <si>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</si>
  <si>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</si>
  <si>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</si>
  <si>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</si>
  <si>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</si>
  <si>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</si>
  <si>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</si>
  <si>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</si>
  <si>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</si>
  <si>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</si>
  <si>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</si>
  <si>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</si>
  <si>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</si>
  <si>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</si>
  <si>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</si>
  <si>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</si>
  <si>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</si>
  <si>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</si>
  <si>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</si>
  <si>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</si>
  <si>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</si>
  <si>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</si>
  <si>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</si>
  <si>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</si>
  <si>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</si>
  <si>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</si>
  <si>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</si>
  <si>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</si>
  <si>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</si>
  <si>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</si>
  <si>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</si>
  <si>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</si>
  <si>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</si>
  <si>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</si>
  <si>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</si>
  <si>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</si>
  <si>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</si>
  <si>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</si>
  <si>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</si>
  <si>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</si>
  <si>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</si>
  <si>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</si>
  <si>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</si>
  <si>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</si>
  <si>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</si>
  <si>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</si>
  <si>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</si>
  <si>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</si>
  <si>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</si>
  <si>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</si>
  <si>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</si>
  <si>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</si>
  <si>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</si>
  <si>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</si>
  <si>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</si>
  <si>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</si>
  <si>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</si>
  <si>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</si>
  <si>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</si>
  <si>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</si>
  <si>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</si>
  <si>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</si>
  <si>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</si>
  <si>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</si>
  <si>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</si>
  <si>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</si>
  <si>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</si>
  <si>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</si>
  <si>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</si>
  <si>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</si>
  <si>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</si>
  <si>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</si>
  <si>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</si>
  <si>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</si>
  <si>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</si>
  <si>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</si>
  <si>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</si>
  <si>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</si>
  <si>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</si>
  <si>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</si>
  <si>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</si>
  <si>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</si>
  <si>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</si>
  <si>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</si>
  <si>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</si>
  <si>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</si>
  <si>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</si>
  <si>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</si>
  <si>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</si>
  <si>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</si>
  <si>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</si>
  <si>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</si>
  <si>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</si>
  <si>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</si>
  <si>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</si>
  <si>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</si>
  <si>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</si>
  <si>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</si>
  <si>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</si>
  <si>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</si>
  <si>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</si>
  <si>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</si>
  <si>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</si>
  <si>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</si>
  <si>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</si>
  <si>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</si>
  <si>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</si>
  <si>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</si>
  <si>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</si>
  <si>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</si>
  <si>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</si>
  <si>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</si>
  <si>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</si>
  <si>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</si>
  <si>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</si>
  <si>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</si>
  <si>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</si>
  <si>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</si>
  <si>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</si>
  <si>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</si>
  <si>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</si>
  <si>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</si>
  <si>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</si>
  <si>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</si>
  <si>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</si>
  <si>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</si>
  <si>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</si>
  <si>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</si>
  <si>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</si>
  <si>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</si>
  <si>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</si>
  <si>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</si>
  <si>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</si>
  <si>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</si>
  <si>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</si>
  <si>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</si>
  <si>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</si>
  <si>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</si>
  <si>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</si>
  <si>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</si>
  <si>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</si>
  <si>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</si>
  <si>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</si>
  <si>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</si>
  <si>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</si>
  <si>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</si>
  <si>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</si>
  <si>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</si>
  <si>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</si>
  <si>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</si>
  <si>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</si>
  <si>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</si>
  <si>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</si>
  <si>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</si>
  <si>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</si>
  <si>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</si>
  <si>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</si>
  <si>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</si>
  <si>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</si>
  <si>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</si>
  <si>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</si>
  <si>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</si>
  <si>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</si>
  <si>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</si>
  <si>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</si>
  <si>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</si>
  <si>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</si>
  <si>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</si>
  <si>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</si>
  <si>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</si>
  <si>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</si>
  <si>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</si>
  <si>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</si>
  <si>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</si>
  <si>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</si>
  <si>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</si>
  <si>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</si>
  <si>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</si>
  <si>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</si>
  <si>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</si>
  <si>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</si>
  <si>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</si>
  <si>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</si>
  <si>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</si>
  <si>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</si>
  <si>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</si>
  <si>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</si>
  <si>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</si>
  <si>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</si>
  <si>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</si>
  <si>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</si>
  <si>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</si>
  <si>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</si>
  <si>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</si>
  <si>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</si>
  <si>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</si>
  <si>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</si>
  <si>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</si>
  <si>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</si>
  <si>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</si>
  <si>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</si>
  <si>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</si>
  <si>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</si>
  <si>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</si>
  <si>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</si>
  <si>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</si>
  <si>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</si>
  <si>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</si>
  <si>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</si>
  <si>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</si>
  <si>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</si>
  <si>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</si>
  <si>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</si>
  <si>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</si>
  <si>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</si>
  <si>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</si>
  <si>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</si>
  <si>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</si>
  <si>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</si>
  <si>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</si>
  <si>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</si>
  <si>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</si>
  <si>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</si>
  <si>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</si>
  <si>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</si>
  <si>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</si>
  <si>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</si>
  <si>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</si>
  <si>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</si>
  <si>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</si>
  <si>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</si>
  <si>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</si>
  <si>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</si>
  <si>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</si>
  <si>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</si>
  <si>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</si>
  <si>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</si>
  <si>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</si>
  <si>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</si>
  <si>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</si>
  <si>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</si>
  <si>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</si>
  <si>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</si>
  <si>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</si>
  <si>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</si>
  <si>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</si>
  <si>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</si>
  <si>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</si>
  <si>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</si>
  <si>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</si>
  <si>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</si>
  <si>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</si>
  <si>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</si>
  <si>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</si>
  <si>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</si>
  <si>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</si>
  <si>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</si>
  <si>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</si>
  <si>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</si>
  <si>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</si>
  <si>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</si>
  <si>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</si>
  <si>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</si>
  <si>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</si>
  <si>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</si>
  <si>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</si>
  <si>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</si>
  <si>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</si>
  <si>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</si>
  <si>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</si>
  <si>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</si>
  <si>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</si>
  <si>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</si>
  <si>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</si>
  <si>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</si>
  <si>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</si>
  <si>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</si>
  <si>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</si>
  <si>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</si>
  <si>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</si>
  <si>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</si>
  <si>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</si>
  <si>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</si>
  <si>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</si>
  <si>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</si>
  <si>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</si>
  <si>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</si>
  <si>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</si>
  <si>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</si>
  <si>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</si>
  <si>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</si>
  <si>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</si>
  <si>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</si>
  <si>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</si>
  <si>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</si>
  <si>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</si>
  <si>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</si>
  <si>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</si>
  <si>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</si>
  <si>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</si>
  <si>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</si>
  <si>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</si>
  <si>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</si>
  <si>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</si>
  <si>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</si>
  <si>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</si>
  <si>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</si>
  <si>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</si>
  <si>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</si>
  <si>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</si>
  <si>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</si>
  <si>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</si>
  <si>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</si>
  <si>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</si>
  <si>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</si>
  <si>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</si>
  <si>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</si>
  <si>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</si>
  <si>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</si>
  <si>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</si>
  <si>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</si>
  <si>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</si>
  <si>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</si>
  <si>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</si>
  <si>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</si>
  <si>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</si>
  <si>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</si>
  <si>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</si>
  <si>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</si>
  <si>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</si>
  <si>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</si>
  <si>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</si>
  <si>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</si>
  <si>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</si>
  <si>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</si>
  <si>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</si>
  <si>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</si>
  <si>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</si>
  <si>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</si>
  <si>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</si>
  <si>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</si>
  <si>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</si>
  <si>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</si>
  <si>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</si>
  <si>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</si>
  <si>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</si>
  <si>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</si>
  <si>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</si>
  <si>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</si>
  <si>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</si>
  <si>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</si>
  <si>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</si>
  <si>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</si>
  <si>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</si>
  <si>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</si>
  <si>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</si>
  <si>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</si>
  <si>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</si>
  <si>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</si>
  <si>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</si>
  <si>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</si>
  <si>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</si>
  <si>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</si>
  <si>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</si>
  <si>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</si>
  <si>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</si>
  <si>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</si>
  <si>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</si>
  <si>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</si>
  <si>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</si>
  <si>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</si>
  <si>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</si>
  <si>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</si>
  <si>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</si>
  <si>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</si>
  <si>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</si>
  <si>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</si>
  <si>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</si>
  <si>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</si>
  <si>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</si>
  <si>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</si>
  <si>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</si>
  <si>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</si>
  <si>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</si>
  <si>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</si>
  <si>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</si>
  <si>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</si>
  <si>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</si>
  <si>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</si>
  <si>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</si>
  <si>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</si>
  <si>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</si>
  <si>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</si>
  <si>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</si>
  <si>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</si>
  <si>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</si>
  <si>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</si>
  <si>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</si>
  <si>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</si>
  <si>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</si>
  <si>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</si>
  <si>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</si>
  <si>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</si>
  <si>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</si>
  <si>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</si>
  <si>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</si>
  <si>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</si>
  <si>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</si>
  <si>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</si>
  <si>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</si>
  <si>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</si>
  <si>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</si>
  <si>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</si>
  <si>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</si>
  <si>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</si>
  <si>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</si>
  <si>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</si>
  <si>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</si>
  <si>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</si>
  <si>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</si>
  <si>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</si>
  <si>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</si>
  <si>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</si>
  <si>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</si>
  <si>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</si>
  <si>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</si>
  <si>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</si>
  <si>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</si>
  <si>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</si>
  <si>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</si>
  <si>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</si>
  <si>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</si>
  <si>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</si>
  <si>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</si>
  <si>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</si>
  <si>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</si>
  <si>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</si>
  <si>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</si>
  <si>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</si>
  <si>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</si>
  <si>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</si>
  <si>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</si>
  <si>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</si>
  <si>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</si>
  <si>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</si>
  <si>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</si>
  <si>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</si>
  <si>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</si>
  <si>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</si>
  <si>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</si>
  <si>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</si>
  <si>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</si>
  <si>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</si>
  <si>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</si>
  <si>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</si>
  <si>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</si>
  <si>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</si>
  <si>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</si>
  <si>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</si>
  <si>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</si>
  <si>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</si>
  <si>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</si>
  <si>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</si>
  <si>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</si>
  <si>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</si>
  <si>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</si>
  <si>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</si>
  <si>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</si>
  <si>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</si>
  <si>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</si>
  <si>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</si>
  <si>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</si>
  <si>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</si>
  <si>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</si>
  <si>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</si>
  <si>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</si>
  <si>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</si>
  <si>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</si>
  <si>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</si>
  <si>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</si>
  <si>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</si>
  <si>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</si>
  <si>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</si>
  <si>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</si>
  <si>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</si>
  <si>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</si>
  <si>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</si>
  <si>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</si>
  <si>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</si>
  <si>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</si>
  <si>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</si>
  <si>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</si>
  <si>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</si>
  <si>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</si>
  <si>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</si>
  <si>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</si>
  <si>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</si>
  <si>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</si>
  <si>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</si>
  <si>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</si>
  <si>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</si>
  <si>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</si>
  <si>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</si>
  <si>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</si>
  <si>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</si>
  <si>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</si>
  <si>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</si>
  <si>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</si>
  <si>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</si>
  <si>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</si>
  <si>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</si>
  <si>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</si>
  <si>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</si>
  <si>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</si>
  <si>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</si>
  <si>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</si>
  <si>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</si>
  <si>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</si>
  <si>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</si>
  <si>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</si>
  <si>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</si>
  <si>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</si>
  <si>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</si>
  <si>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</si>
  <si>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</si>
  <si>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</si>
  <si>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</si>
  <si>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</si>
  <si>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</si>
  <si>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</si>
  <si>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</si>
  <si>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</si>
  <si>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</si>
  <si>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</si>
  <si>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</si>
  <si>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</si>
  <si>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</si>
  <si>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</si>
  <si>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</si>
  <si>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</si>
  <si>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</si>
  <si>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</si>
  <si>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</si>
  <si>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</si>
  <si>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</si>
  <si>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</si>
  <si>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</si>
  <si>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</si>
  <si>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</si>
  <si>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</si>
  <si>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</si>
  <si>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</si>
  <si>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</si>
  <si>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</si>
  <si>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</si>
  <si>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</si>
  <si>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</si>
  <si>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</si>
  <si>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</si>
  <si>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</si>
  <si>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</si>
  <si>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</si>
  <si>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</si>
  <si>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</si>
  <si>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</si>
  <si>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</si>
  <si>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</si>
  <si>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</si>
  <si>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</si>
  <si>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</si>
  <si>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</si>
  <si>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</si>
  <si>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</si>
  <si>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</si>
  <si>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</si>
  <si>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</si>
  <si>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</si>
  <si>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</si>
  <si>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</si>
  <si>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</si>
  <si>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</si>
  <si>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</si>
  <si>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</si>
  <si>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</si>
  <si>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</si>
  <si>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</si>
  <si>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</si>
  <si>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</si>
  <si>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</si>
  <si>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</si>
  <si>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</si>
  <si>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</si>
  <si>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</si>
  <si>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</si>
  <si>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</si>
  <si>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</si>
  <si>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</si>
  <si>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</si>
  <si>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</si>
  <si>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</si>
  <si>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</si>
  <si>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</si>
  <si>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</si>
  <si>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</si>
  <si>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</si>
  <si>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</si>
  <si>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</si>
  <si>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</si>
  <si>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</si>
  <si>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</si>
  <si>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</si>
  <si>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</si>
  <si>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</si>
  <si>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</si>
  <si>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</si>
  <si>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</si>
  <si>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</si>
  <si>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</si>
  <si>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</si>
  <si>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</si>
  <si>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</si>
  <si>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</si>
  <si>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</si>
  <si>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</si>
  <si>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</si>
  <si>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</si>
  <si>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</si>
  <si>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</si>
  <si>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</si>
  <si>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</si>
  <si>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</si>
  <si>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</si>
  <si>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</si>
  <si>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</si>
  <si>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</si>
  <si>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</si>
  <si>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</si>
  <si>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</si>
  <si>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</si>
  <si>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</si>
  <si>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</si>
  <si>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</si>
  <si>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</si>
  <si>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</si>
  <si>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</si>
  <si>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</si>
  <si>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</si>
  <si>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</si>
  <si>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</si>
  <si>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</si>
  <si>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</si>
  <si>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</si>
  <si>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</si>
  <si>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</si>
  <si>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</si>
  <si>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</si>
  <si>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</si>
  <si>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</si>
  <si>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</si>
  <si>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</si>
  <si>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</si>
  <si>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</si>
  <si>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</si>
  <si>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</si>
  <si>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</si>
  <si>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</si>
  <si>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</si>
  <si>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</si>
  <si>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</si>
  <si>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</si>
  <si>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</si>
  <si>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</si>
  <si>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</si>
  <si>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</si>
  <si>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</si>
  <si>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</si>
  <si>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</si>
  <si>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</si>
  <si>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</si>
  <si>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</si>
  <si>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</si>
  <si>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</si>
  <si>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</si>
  <si>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</si>
  <si>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</si>
  <si>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</si>
  <si>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</si>
  <si>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</si>
  <si>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</si>
  <si>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</si>
  <si>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</si>
  <si>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</si>
  <si>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</si>
  <si>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</si>
  <si>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</si>
  <si>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</si>
  <si>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</si>
  <si>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</si>
  <si>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</si>
  <si>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</si>
  <si>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</si>
  <si>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</si>
  <si>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</si>
  <si>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</si>
  <si>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</si>
  <si>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</si>
  <si>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</si>
  <si>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</si>
  <si>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</si>
  <si>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</si>
  <si>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</si>
  <si>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</si>
  <si>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</si>
  <si>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</si>
  <si>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</si>
  <si>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</si>
  <si>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</si>
  <si>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</si>
  <si>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</si>
  <si>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</si>
  <si>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</si>
  <si>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</si>
  <si>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</si>
  <si>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</si>
  <si>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</si>
  <si>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</si>
  <si>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</si>
  <si>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</si>
  <si>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</si>
  <si>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</si>
  <si>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</si>
  <si>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</si>
  <si>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</si>
  <si>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</si>
  <si>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</si>
  <si>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</si>
  <si>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</si>
  <si>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</si>
  <si>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</si>
  <si>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</si>
  <si>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</si>
  <si>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</si>
  <si>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</si>
  <si>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</si>
  <si>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</si>
  <si>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</si>
  <si>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</si>
  <si>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</si>
  <si>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</si>
  <si>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</si>
  <si>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</si>
  <si>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</si>
  <si>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</si>
  <si>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</si>
  <si>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</si>
  <si>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</si>
  <si>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</si>
  <si>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</si>
  <si>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</si>
  <si>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</si>
  <si>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</si>
  <si>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</si>
  <si>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</si>
  <si>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</si>
  <si>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</si>
  <si>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</si>
  <si>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</si>
  <si>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</si>
  <si>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</si>
  <si>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</si>
  <si>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</si>
  <si>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</si>
  <si>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</si>
  <si>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</si>
  <si>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</si>
  <si>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</si>
  <si>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</si>
  <si>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</si>
  <si>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</si>
  <si>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</si>
  <si>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</si>
  <si>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</si>
  <si>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</si>
  <si>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</si>
  <si>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</si>
  <si>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</si>
  <si>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</si>
  <si>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</si>
  <si>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</si>
  <si>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</si>
  <si>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</si>
  <si>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</si>
  <si>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</si>
  <si>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</si>
  <si>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</si>
  <si>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</si>
  <si>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</si>
  <si>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</si>
  <si>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</si>
  <si>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</si>
  <si>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</si>
  <si>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</si>
  <si>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</si>
  <si>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</si>
  <si>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</si>
  <si>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</si>
  <si>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</si>
  <si>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</si>
  <si>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</si>
  <si>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</si>
  <si>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</si>
  <si>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</si>
  <si>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</si>
  <si>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</si>
  <si>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</si>
  <si>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</si>
  <si>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</si>
  <si>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</si>
  <si>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</si>
  <si>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</si>
  <si>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</si>
  <si>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</si>
  <si>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</si>
  <si>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</si>
  <si>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</si>
  <si>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</si>
  <si>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</si>
  <si>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</si>
  <si>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</si>
  <si>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</si>
  <si>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</si>
  <si>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</si>
  <si>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</si>
  <si>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</si>
  <si>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</si>
  <si>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</si>
  <si>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</si>
  <si>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</si>
  <si>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</si>
  <si>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</si>
  <si>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</si>
  <si>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</si>
  <si>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</si>
  <si>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</si>
  <si>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</si>
  <si>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</si>
  <si>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</si>
  <si>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</si>
  <si>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</si>
  <si>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</si>
  <si>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</si>
  <si>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</si>
  <si>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</si>
  <si>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</si>
  <si>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</si>
  <si>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</si>
  <si>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</si>
  <si>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</si>
  <si>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</si>
  <si>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</si>
  <si>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</si>
  <si>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</si>
  <si>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</si>
  <si>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</si>
  <si>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</si>
  <si>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</si>
  <si>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</si>
  <si>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</si>
  <si>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</si>
  <si>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</si>
  <si>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</si>
  <si>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</si>
  <si>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</si>
  <si>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</si>
  <si>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</si>
  <si>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</si>
  <si>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</si>
  <si>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</si>
  <si>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</si>
  <si>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</si>
  <si>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</si>
  <si>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</si>
  <si>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</si>
  <si>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</si>
  <si>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</si>
  <si>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</si>
  <si>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</si>
  <si>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</si>
  <si>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</si>
  <si>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</si>
  <si>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</si>
  <si>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</si>
  <si>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</si>
  <si>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</si>
  <si>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</si>
  <si>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</si>
  <si>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</si>
  <si>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</si>
  <si>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</si>
  <si>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</si>
  <si>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</si>
  <si>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</si>
  <si>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</si>
  <si>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</si>
  <si>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</si>
  <si>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</si>
  <si>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</si>
  <si>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</si>
  <si>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</si>
  <si>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</si>
  <si>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</si>
  <si>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</si>
  <si>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</si>
  <si>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</si>
  <si>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</si>
  <si>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</si>
  <si>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</si>
  <si>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</si>
  <si>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</si>
  <si>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</si>
  <si>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</si>
  <si>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</si>
  <si>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</si>
  <si>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</si>
  <si>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</si>
  <si>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</si>
  <si>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</si>
  <si>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</si>
  <si>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</si>
  <si>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</si>
  <si>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</si>
  <si>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</si>
  <si>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</si>
  <si>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</si>
  <si>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</si>
  <si>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</si>
  <si>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</si>
  <si>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</si>
  <si>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</si>
  <si>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</si>
  <si>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</si>
  <si>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</si>
  <si>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</si>
  <si>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</si>
  <si>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</si>
  <si>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</si>
  <si>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</si>
  <si>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</si>
  <si>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</si>
  <si>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</si>
  <si>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</si>
  <si>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</si>
  <si>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</si>
  <si>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</si>
  <si>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</si>
  <si>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</si>
  <si>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</si>
  <si>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</si>
  <si>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</si>
  <si>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</si>
  <si>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</si>
  <si>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</si>
  <si>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</si>
  <si>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</si>
  <si>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</si>
  <si>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</si>
  <si>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</si>
  <si>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</si>
  <si>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</si>
  <si>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</si>
  <si>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</si>
  <si>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</si>
  <si>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</si>
  <si>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</si>
  <si>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</si>
  <si>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</si>
  <si>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</si>
  <si>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</si>
  <si>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</si>
  <si>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</si>
  <si>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</si>
  <si>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</si>
  <si>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</si>
  <si>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</si>
  <si>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</si>
  <si>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</si>
  <si>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</si>
  <si>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</si>
  <si>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</si>
  <si>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</si>
  <si>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</si>
  <si>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</si>
  <si>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</si>
  <si>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</si>
  <si>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</si>
  <si>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</si>
  <si>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</si>
  <si>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</si>
  <si>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</si>
  <si>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</si>
  <si>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</si>
  <si>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</si>
  <si>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</si>
  <si>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</si>
  <si>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</si>
  <si>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</si>
  <si>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</si>
  <si>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</si>
  <si>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</si>
  <si>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</si>
  <si>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</si>
  <si>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</si>
  <si>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</si>
  <si>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</si>
  <si>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</si>
  <si>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</si>
  <si>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</si>
  <si>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</si>
  <si>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</si>
  <si>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</si>
  <si>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</si>
  <si>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</si>
  <si>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</si>
  <si>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</si>
  <si>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</si>
  <si>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</si>
  <si>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</si>
  <si>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</si>
  <si>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</si>
  <si>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</si>
  <si>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</si>
  <si>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</si>
  <si>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</si>
  <si>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</si>
  <si>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</si>
  <si>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</si>
  <si>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</si>
  <si>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</si>
  <si>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</si>
  <si>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</si>
  <si>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</si>
  <si>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</si>
  <si>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</si>
  <si>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</si>
  <si>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</si>
  <si>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</si>
  <si>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</si>
  <si>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</si>
  <si>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</si>
  <si>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</si>
  <si>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</si>
  <si>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</si>
  <si>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</si>
  <si>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</si>
  <si>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</si>
  <si>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</si>
  <si>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</si>
  <si>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</si>
  <si>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</si>
  <si>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</si>
  <si>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</si>
  <si>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</si>
  <si>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</si>
  <si>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</si>
  <si>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</si>
  <si>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</si>
  <si>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</si>
  <si>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</si>
  <si>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</si>
  <si>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</si>
  <si>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</si>
  <si>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</si>
  <si>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</si>
  <si>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</si>
  <si>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</si>
  <si>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</si>
  <si>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</si>
  <si>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</si>
  <si>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</si>
  <si>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</si>
  <si>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</si>
  <si>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</si>
  <si>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</si>
  <si>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</si>
  <si>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</si>
  <si>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</si>
  <si>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</si>
  <si>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</si>
  <si>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</si>
  <si>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</si>
  <si>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</si>
  <si>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</si>
  <si>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</si>
  <si>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</si>
  <si>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</si>
  <si>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</si>
  <si>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</si>
  <si>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</si>
  <si>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</si>
  <si>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</si>
  <si>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</si>
  <si>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</si>
  <si>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</si>
  <si>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</si>
  <si>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</si>
  <si>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</si>
  <si>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</si>
  <si>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</si>
  <si>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</si>
  <si>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</si>
  <si>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</si>
  <si>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</si>
  <si>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</si>
  <si>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</si>
  <si>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</si>
  <si>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</si>
  <si>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</si>
  <si>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</si>
  <si>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</si>
  <si>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</si>
  <si>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</si>
  <si>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</si>
  <si>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</si>
  <si>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</si>
  <si>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</si>
  <si>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</si>
  <si>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</si>
  <si>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</si>
  <si>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</si>
  <si>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</si>
  <si>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</si>
  <si>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</si>
  <si>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</si>
  <si>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</si>
  <si>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</si>
  <si>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</si>
  <si>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</si>
  <si>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</si>
  <si>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</si>
  <si>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</si>
  <si>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</si>
  <si>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</si>
  <si>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</si>
  <si>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</si>
  <si>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</si>
  <si>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</si>
  <si>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</si>
  <si>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</si>
  <si>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</si>
  <si>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</si>
  <si>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</si>
  <si>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</si>
  <si>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</si>
  <si>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</si>
  <si>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</si>
  <si>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</si>
  <si>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</si>
  <si>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</si>
  <si>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</si>
  <si>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</si>
  <si>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</si>
  <si>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</si>
  <si>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</si>
  <si>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</si>
  <si>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</si>
  <si>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</si>
  <si>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</si>
  <si>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</si>
  <si>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</si>
  <si>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</si>
  <si>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</si>
  <si>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</si>
  <si>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</si>
  <si>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</si>
  <si>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</si>
  <si>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</si>
  <si>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</si>
  <si>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</si>
  <si>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</si>
  <si>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</si>
  <si>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</si>
  <si>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</si>
  <si>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</si>
  <si>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</si>
  <si>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</si>
  <si>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</si>
  <si>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</si>
  <si>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</si>
  <si>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</si>
  <si>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</si>
  <si>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</si>
  <si>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</si>
  <si>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</si>
  <si>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</si>
  <si>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</si>
  <si>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</si>
  <si>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</si>
  <si>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</si>
  <si>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</si>
  <si>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</si>
  <si>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</si>
  <si>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</si>
  <si>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</si>
  <si>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</si>
  <si>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</si>
  <si>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</si>
  <si>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</si>
  <si>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</si>
  <si>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</si>
  <si>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</si>
  <si>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</si>
  <si>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</si>
  <si>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</si>
  <si>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</si>
  <si>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</si>
  <si>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</si>
  <si>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</si>
  <si>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</si>
  <si>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</si>
  <si>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</si>
  <si>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</si>
  <si>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</si>
  <si>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</si>
  <si>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</si>
  <si>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</si>
  <si>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</si>
  <si>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</si>
  <si>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</si>
  <si>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</si>
  <si>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</si>
  <si>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</si>
  <si>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</si>
  <si>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</si>
  <si>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</si>
  <si>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</si>
  <si>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</si>
  <si>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</si>
  <si>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</si>
  <si>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</si>
  <si>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</si>
  <si>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</si>
  <si>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</si>
  <si>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</si>
  <si>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</si>
  <si>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</si>
  <si>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</si>
  <si>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</si>
  <si>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</si>
  <si>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</si>
  <si>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</si>
  <si>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</si>
  <si>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</si>
  <si>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</si>
  <si>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</si>
  <si>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</si>
  <si>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</si>
  <si>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</si>
  <si>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</si>
  <si>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</si>
  <si>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</si>
  <si>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</si>
  <si>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</si>
  <si>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</si>
  <si>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</si>
  <si>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</si>
  <si>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</si>
  <si>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</si>
  <si>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</si>
  <si>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</si>
  <si>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</si>
  <si>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</si>
  <si>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</si>
  <si>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</si>
  <si>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</si>
  <si>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</si>
  <si>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</si>
  <si>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</si>
  <si>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</si>
  <si>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</si>
  <si>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</si>
  <si>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</si>
  <si>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</si>
  <si>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</si>
  <si>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</si>
  <si>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</si>
  <si>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</si>
  <si>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</si>
  <si>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</si>
  <si>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</si>
  <si>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</si>
  <si>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</si>
  <si>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</si>
  <si>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</si>
  <si>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</si>
  <si>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</si>
  <si>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</si>
  <si>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</si>
  <si>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</si>
  <si>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</si>
  <si>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</si>
  <si>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</si>
  <si>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</si>
  <si>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</si>
  <si>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</si>
  <si>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</si>
  <si>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</si>
  <si>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</si>
  <si>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</si>
  <si>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</si>
  <si>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</si>
  <si>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</si>
  <si>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</si>
  <si>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</si>
  <si>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</si>
  <si>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</si>
  <si>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</si>
  <si>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</si>
  <si>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</si>
  <si>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</si>
  <si>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</si>
  <si>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</si>
  <si>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</si>
  <si>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</si>
  <si>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</si>
  <si>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</si>
  <si>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</si>
  <si>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</si>
  <si>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</si>
  <si>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</si>
  <si>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</si>
  <si>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</si>
  <si>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</si>
  <si>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</si>
  <si>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</si>
  <si>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</si>
  <si>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</si>
  <si>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</si>
  <si>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</si>
  <si>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</si>
  <si>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</si>
  <si>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</si>
  <si>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</si>
  <si>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</si>
  <si>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</si>
  <si>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</si>
  <si>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</si>
  <si>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</si>
  <si>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</si>
  <si>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</si>
  <si>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</si>
  <si>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</si>
  <si>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</si>
  <si>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</si>
  <si>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</si>
  <si>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</si>
  <si>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</si>
  <si>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</si>
  <si>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</si>
  <si>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</si>
  <si>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</si>
  <si>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</si>
  <si>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</si>
  <si>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</si>
  <si>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</si>
  <si>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</si>
  <si>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</si>
  <si>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</si>
  <si>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</si>
  <si>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</si>
  <si>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</si>
  <si>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</si>
  <si>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</si>
  <si>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</si>
  <si>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</si>
  <si>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</si>
  <si>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</si>
  <si>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</si>
  <si>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</si>
  <si>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</si>
  <si>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</si>
  <si>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</si>
  <si>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</si>
  <si>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</si>
  <si>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</si>
  <si>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</si>
  <si>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</si>
  <si>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</si>
  <si>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</si>
  <si>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</si>
  <si>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</si>
  <si>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</si>
  <si>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</si>
  <si>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</si>
  <si>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</si>
  <si>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</si>
  <si>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</si>
  <si>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</si>
  <si>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</si>
  <si>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</si>
  <si>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</si>
  <si>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</si>
  <si>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</si>
  <si>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</si>
  <si>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</si>
  <si>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</si>
  <si>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</si>
  <si>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</si>
  <si>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</si>
  <si>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</si>
  <si>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</si>
  <si>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</si>
  <si>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</si>
  <si>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</si>
  <si>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</si>
  <si>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</si>
  <si>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</si>
  <si>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</si>
  <si>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</si>
  <si>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</si>
  <si>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</si>
  <si>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</si>
  <si>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</si>
  <si>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</si>
  <si>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</si>
  <si>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</si>
  <si>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</si>
  <si>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</si>
  <si>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</si>
  <si>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</si>
  <si>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</si>
  <si>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</si>
  <si>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</si>
  <si>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</si>
  <si>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</si>
  <si>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</si>
  <si>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</si>
  <si>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</si>
  <si>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</si>
  <si>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</si>
  <si>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</si>
  <si>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</si>
  <si>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</si>
  <si>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</si>
  <si>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</si>
  <si>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</si>
  <si>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</si>
  <si>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</si>
  <si>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</si>
  <si>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</si>
  <si>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</si>
  <si>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</si>
  <si>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</si>
  <si>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</si>
  <si>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</si>
  <si>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</si>
  <si>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</si>
  <si>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</si>
  <si>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</si>
  <si>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</si>
  <si>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</si>
  <si>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</si>
  <si>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</si>
  <si>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</si>
  <si>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</si>
  <si>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</si>
  <si>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</si>
  <si>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</si>
  <si>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</si>
  <si>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</si>
  <si>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</si>
  <si>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</si>
  <si>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</si>
  <si>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</si>
  <si>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</si>
  <si>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</si>
  <si>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</si>
  <si>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</si>
  <si>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</si>
  <si>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</si>
  <si>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</si>
  <si>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</si>
  <si>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</si>
  <si>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</si>
  <si>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</si>
  <si>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</si>
  <si>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</si>
  <si>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</si>
  <si>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</si>
  <si>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</si>
  <si>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</si>
  <si>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</si>
  <si>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</si>
  <si>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</si>
  <si>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</si>
  <si>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</si>
  <si>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</si>
  <si>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</si>
  <si>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</si>
  <si>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</si>
  <si>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</si>
  <si>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</si>
  <si>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</si>
  <si>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</si>
  <si>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</si>
  <si>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</si>
  <si>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</si>
  <si>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</si>
  <si>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</si>
  <si>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</si>
  <si>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</si>
  <si>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</si>
  <si>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</si>
  <si>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</si>
  <si>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</si>
  <si>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</si>
  <si>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</si>
  <si>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</si>
  <si>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</si>
  <si>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</si>
  <si>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</si>
  <si>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</si>
  <si>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</si>
  <si>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</si>
  <si>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</si>
  <si>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</si>
  <si>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</si>
  <si>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</si>
  <si>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</si>
  <si>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</si>
  <si>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</si>
  <si>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</si>
  <si>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</si>
  <si>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</si>
  <si>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</si>
  <si>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</si>
  <si>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</si>
  <si>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</si>
  <si>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</si>
  <si>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</si>
  <si>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</si>
  <si>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</si>
  <si>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</si>
  <si>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</si>
  <si>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</si>
  <si>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</si>
  <si>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</si>
  <si>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</si>
  <si>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</si>
  <si>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</si>
  <si>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</si>
  <si>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</si>
  <si>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</si>
  <si>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</si>
  <si>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</si>
  <si>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</si>
  <si>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</si>
  <si>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</si>
  <si>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</si>
  <si>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</si>
  <si>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</si>
  <si>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</si>
  <si>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</si>
  <si>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</si>
  <si>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</si>
  <si>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</si>
  <si>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</si>
  <si>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</si>
  <si>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</si>
  <si>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</si>
  <si>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</si>
  <si>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</si>
  <si>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</si>
  <si>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</si>
  <si>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</si>
  <si>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</si>
  <si>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</si>
  <si>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</si>
  <si>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</si>
  <si>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</si>
  <si>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</si>
  <si>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</si>
  <si>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</si>
  <si>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</si>
  <si>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</si>
  <si>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</si>
  <si>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</si>
  <si>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</si>
  <si>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</si>
  <si>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</si>
  <si>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</si>
  <si>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</si>
  <si>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</si>
  <si>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</si>
  <si>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</si>
  <si>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</si>
  <si>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</si>
  <si>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</si>
  <si>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</si>
  <si>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</si>
  <si>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</si>
  <si>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</si>
  <si>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</si>
  <si>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</si>
  <si>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</si>
  <si>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</si>
  <si>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</si>
  <si>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</si>
  <si>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</si>
  <si>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</si>
  <si>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</si>
  <si>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</si>
  <si>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</si>
  <si>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</si>
  <si>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</si>
  <si>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</si>
  <si>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</si>
  <si>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</si>
  <si>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</si>
  <si>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</si>
  <si>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</si>
  <si>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</si>
  <si>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</si>
  <si>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</si>
  <si>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</si>
  <si>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</si>
  <si>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</si>
  <si>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</si>
  <si>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</si>
  <si>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</si>
  <si>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</si>
  <si>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</si>
  <si>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</si>
  <si>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</si>
  <si>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</si>
  <si>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</si>
  <si>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</si>
  <si>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</si>
  <si>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</si>
  <si>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</si>
  <si>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</si>
  <si>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</si>
  <si>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</si>
  <si>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</si>
  <si>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</si>
  <si>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</si>
  <si>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</si>
  <si>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</si>
  <si>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</si>
  <si>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</si>
  <si>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</si>
  <si>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</si>
  <si>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</si>
  <si>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</si>
  <si>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</si>
  <si>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</si>
  <si>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</si>
  <si>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</si>
  <si>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</si>
  <si>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</si>
  <si>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</si>
  <si>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</si>
  <si>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</si>
  <si>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</si>
  <si>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</si>
  <si>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</si>
  <si>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</si>
  <si>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</si>
  <si>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</si>
  <si>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</si>
  <si>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</si>
  <si>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</si>
  <si>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</si>
  <si>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</si>
  <si>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</si>
  <si>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</si>
  <si>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</si>
  <si>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</si>
  <si>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</si>
  <si>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</si>
  <si>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</si>
  <si>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</si>
  <si>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</si>
  <si>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</si>
  <si>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</si>
  <si>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</si>
  <si>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</si>
  <si>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</si>
  <si>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</si>
  <si>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</si>
  <si>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</si>
  <si>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</si>
  <si>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</si>
  <si>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</si>
  <si>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</si>
  <si>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</si>
  <si>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</si>
  <si>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</si>
  <si>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</si>
  <si>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</si>
  <si>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</si>
  <si>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</si>
  <si>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</si>
  <si>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</si>
  <si>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</si>
  <si>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</si>
  <si>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</si>
  <si>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</si>
  <si>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</si>
  <si>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</si>
  <si>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</si>
  <si>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</si>
  <si>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</si>
  <si>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</si>
  <si>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</si>
  <si>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</si>
  <si>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</si>
  <si>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</si>
  <si>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</si>
  <si>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</si>
  <si>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</si>
  <si>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</si>
  <si>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</si>
  <si>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</si>
  <si>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</si>
  <si>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</si>
  <si>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</si>
  <si>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</si>
  <si>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</si>
  <si>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</si>
  <si>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</si>
  <si>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</si>
  <si>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</si>
  <si>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</si>
  <si>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</si>
  <si>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</si>
  <si>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</si>
  <si>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</si>
  <si>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</si>
  <si>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</si>
  <si>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</si>
  <si>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</si>
  <si>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</si>
  <si>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</si>
  <si>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</si>
  <si>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</si>
  <si>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</si>
  <si>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</si>
  <si>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</si>
  <si>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</si>
  <si>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</si>
  <si>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</si>
  <si>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</si>
  <si>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</si>
  <si>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</si>
  <si>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</si>
  <si>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</si>
  <si>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</si>
  <si>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</si>
  <si>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</si>
  <si>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</si>
  <si>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</si>
  <si>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</si>
  <si>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</si>
  <si>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</si>
  <si>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</si>
  <si>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</si>
  <si>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</si>
  <si>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</si>
  <si>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</si>
  <si>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</si>
  <si>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</si>
  <si>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</si>
  <si>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</si>
  <si>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</si>
  <si>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</si>
  <si>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</si>
  <si>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</si>
  <si>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</si>
  <si>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</si>
  <si>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</si>
  <si>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</si>
  <si>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</si>
  <si>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</si>
  <si>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</si>
  <si>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</si>
  <si>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</si>
  <si>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</si>
  <si>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</si>
  <si>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</si>
  <si>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</si>
  <si>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</si>
  <si>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</si>
  <si>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</si>
  <si>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</si>
  <si>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</si>
  <si>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</si>
  <si>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</si>
  <si>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</si>
  <si>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</si>
  <si>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</si>
  <si>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</si>
  <si>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</si>
  <si>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</si>
  <si>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</si>
  <si>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</si>
  <si>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</si>
  <si>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</si>
  <si>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</si>
  <si>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</si>
  <si>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</si>
  <si>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</si>
  <si>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</si>
  <si>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</si>
  <si>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</si>
  <si>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</si>
  <si>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</si>
  <si>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</si>
  <si>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</si>
  <si>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</si>
  <si>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</si>
  <si>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</si>
  <si>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</si>
  <si>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</si>
  <si>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</si>
  <si>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</si>
  <si>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</si>
  <si>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</si>
  <si>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</si>
  <si>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</si>
  <si>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</si>
  <si>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</si>
  <si>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</si>
  <si>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</si>
  <si>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</si>
  <si>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</si>
  <si>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</si>
  <si>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</si>
  <si>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</si>
  <si>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</si>
  <si>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</si>
  <si>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</si>
  <si>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</si>
  <si>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</si>
  <si>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</si>
  <si>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</si>
  <si>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</si>
  <si>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</si>
  <si>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</si>
  <si>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</si>
  <si>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</si>
  <si>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</si>
  <si>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</si>
  <si>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</si>
  <si>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</si>
  <si>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</si>
  <si>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</si>
  <si>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</si>
  <si>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</si>
  <si>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</si>
  <si>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</si>
  <si>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</si>
  <si>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</si>
  <si>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</si>
  <si>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</si>
  <si>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</si>
  <si>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</si>
  <si>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</si>
  <si>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</si>
  <si>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</si>
  <si>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</si>
  <si>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</si>
  <si>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</si>
  <si>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</si>
  <si>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</si>
  <si>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</si>
  <si>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</si>
  <si>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</si>
  <si>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</si>
  <si>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</si>
  <si>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</si>
  <si>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</si>
  <si>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</si>
  <si>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</si>
  <si>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</si>
  <si>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</si>
  <si>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</si>
  <si>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</si>
  <si>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</si>
  <si>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</si>
  <si>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</si>
  <si>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</si>
  <si>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</si>
  <si>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</si>
  <si>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</si>
  <si>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</si>
  <si>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</si>
  <si>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</si>
  <si>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</si>
  <si>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</si>
  <si>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</si>
  <si>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</si>
  <si>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</si>
  <si>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</si>
  <si>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</si>
  <si>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</si>
  <si>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</si>
  <si>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</si>
  <si>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</si>
  <si>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</si>
  <si>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</si>
  <si>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</si>
  <si>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</si>
  <si>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</si>
  <si>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</si>
  <si>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</si>
  <si>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</si>
  <si>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</si>
  <si>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</si>
  <si>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</si>
  <si>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</si>
  <si>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</si>
  <si>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</si>
  <si>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</si>
  <si>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</si>
  <si>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</si>
  <si>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</si>
  <si>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</si>
  <si>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</si>
  <si>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</si>
  <si>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</si>
  <si>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</si>
  <si>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</si>
  <si>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</si>
  <si>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</si>
  <si>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</si>
  <si>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</si>
  <si>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</si>
  <si>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</si>
  <si>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</si>
  <si>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</si>
  <si>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</si>
  <si>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</si>
  <si>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</si>
  <si>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</si>
  <si>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</si>
  <si>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</si>
  <si>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</si>
  <si>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</si>
  <si>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</si>
  <si>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</si>
  <si>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</si>
  <si>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</si>
  <si>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</si>
  <si>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</si>
  <si>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</si>
  <si>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</si>
  <si>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</si>
  <si>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</si>
  <si>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</si>
  <si>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</si>
  <si>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</si>
  <si>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</si>
  <si>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</si>
  <si>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</si>
  <si>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</si>
  <si>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</si>
  <si>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</si>
  <si>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</si>
  <si>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</si>
  <si>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</si>
  <si>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</si>
  <si>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</si>
  <si>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</si>
  <si>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</si>
  <si>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</si>
  <si>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</si>
  <si>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</si>
  <si>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</si>
  <si>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</si>
  <si>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</si>
  <si>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</si>
  <si>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</si>
  <si>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</si>
  <si>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</si>
  <si>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</si>
  <si>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</si>
  <si>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</si>
  <si>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</si>
  <si>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</si>
  <si>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</si>
  <si>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</si>
  <si>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</si>
  <si>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</si>
  <si>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</si>
  <si>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</si>
  <si>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</si>
  <si>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</si>
  <si>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</si>
  <si>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</si>
  <si>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</si>
  <si>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</si>
  <si>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</si>
  <si>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</si>
  <si>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</si>
  <si>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</si>
  <si>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</si>
  <si>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</si>
  <si>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</si>
  <si>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</si>
  <si>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</si>
  <si>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</si>
  <si>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</si>
  <si>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</si>
  <si>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</si>
  <si>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</si>
  <si>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</si>
  <si>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</si>
  <si>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</si>
  <si>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</si>
  <si>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</si>
  <si>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</si>
  <si>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</si>
  <si>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</si>
  <si>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</si>
  <si>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</si>
  <si>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</si>
  <si>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</si>
  <si>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</si>
  <si>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</si>
  <si>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</si>
  <si>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</si>
  <si>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</si>
  <si>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</si>
  <si>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</si>
  <si>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</si>
  <si>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</si>
  <si>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</si>
  <si>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</si>
  <si>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</si>
  <si>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</si>
  <si>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</si>
  <si>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</si>
  <si>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</si>
  <si>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</si>
  <si>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</si>
  <si>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</si>
  <si>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</si>
  <si>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</si>
  <si>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</si>
  <si>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</si>
  <si>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</si>
  <si>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</si>
  <si>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</si>
  <si>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</si>
  <si>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</si>
  <si>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</si>
  <si>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</si>
  <si>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</si>
  <si>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</si>
  <si>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</si>
  <si>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</si>
  <si>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</si>
  <si>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</si>
  <si>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</si>
  <si>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</si>
  <si>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</si>
  <si>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</si>
  <si>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</si>
  <si>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</si>
  <si>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</si>
  <si>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</si>
  <si>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</si>
  <si>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</si>
  <si>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</si>
  <si>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</si>
  <si>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</si>
  <si>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</si>
  <si>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</si>
  <si>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</si>
  <si>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</si>
  <si>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</si>
  <si>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</si>
  <si>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</si>
  <si>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</si>
  <si>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</si>
  <si>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</si>
  <si>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</si>
  <si>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</si>
  <si>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</si>
  <si>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</si>
  <si>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</si>
  <si>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</si>
  <si>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</si>
  <si>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</si>
  <si>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</si>
  <si>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</si>
  <si>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</si>
  <si>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</si>
  <si>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</si>
  <si>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</si>
  <si>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</si>
  <si>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</si>
  <si>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</si>
  <si>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</si>
  <si>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</si>
  <si>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</si>
  <si>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</si>
  <si>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</si>
  <si>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</si>
  <si>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</si>
  <si>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</si>
  <si>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</si>
  <si>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</si>
  <si>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</si>
  <si>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</si>
  <si>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</si>
  <si>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</si>
  <si>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</si>
  <si>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</si>
  <si>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</si>
  <si>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</si>
  <si>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</si>
  <si>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</si>
  <si>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</si>
  <si>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</si>
  <si>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</si>
  <si>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</si>
  <si>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</si>
  <si>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</si>
  <si>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</si>
  <si>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</si>
  <si>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</si>
  <si>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</si>
  <si>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</si>
  <si>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</si>
  <si>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</si>
  <si>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</si>
  <si>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</si>
  <si>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</si>
  <si>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</si>
  <si>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</si>
  <si>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</si>
  <si>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</si>
  <si>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</si>
  <si>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</si>
  <si>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</si>
  <si>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</si>
  <si>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</si>
  <si>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</si>
  <si>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</si>
  <si>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</si>
  <si>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</si>
  <si>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</si>
  <si>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</si>
  <si>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</si>
  <si>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</si>
  <si>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</si>
  <si>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</si>
  <si>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</si>
  <si>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</si>
  <si>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</si>
  <si>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</si>
  <si>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</si>
  <si>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</si>
  <si>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</si>
  <si>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</si>
  <si>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</si>
  <si>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</si>
  <si>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</si>
  <si>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</si>
  <si>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</si>
  <si>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</si>
  <si>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</si>
  <si>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</si>
  <si>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</si>
  <si>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</si>
  <si>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</si>
  <si>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</si>
  <si>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</si>
  <si>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</si>
  <si>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</si>
  <si>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</si>
  <si>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</si>
  <si>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</si>
  <si>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</si>
  <si>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</si>
  <si>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</si>
  <si>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</si>
  <si>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</si>
  <si>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</si>
  <si>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</si>
  <si>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</si>
  <si>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</si>
  <si>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</si>
  <si>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</si>
  <si>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</si>
  <si>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</si>
  <si>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</si>
  <si>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</si>
  <si>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</si>
  <si>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</si>
  <si>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</si>
  <si>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</si>
  <si>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</si>
  <si>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</si>
  <si>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</si>
  <si>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</si>
  <si>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</si>
  <si>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</si>
  <si>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</si>
  <si>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</si>
  <si>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</si>
  <si>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</si>
  <si>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</si>
  <si>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</si>
  <si>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</si>
  <si>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</si>
  <si>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</si>
  <si>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</si>
  <si>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</si>
  <si>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</si>
  <si>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</si>
  <si>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</si>
  <si>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</si>
  <si>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</si>
  <si>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</si>
  <si>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</si>
  <si>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</si>
  <si>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</si>
  <si>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</si>
  <si>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</si>
  <si>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</si>
  <si>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</si>
  <si>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</si>
  <si>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</si>
  <si>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</si>
  <si>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</si>
  <si>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</si>
  <si>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</si>
  <si>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</si>
  <si>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</si>
  <si>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</si>
  <si>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</si>
  <si>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</si>
  <si>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</si>
  <si>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</si>
  <si>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</si>
  <si>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</si>
  <si>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</si>
  <si>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</si>
  <si>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</si>
  <si>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</si>
  <si>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</si>
  <si>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</si>
  <si>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</si>
  <si>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</si>
  <si>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</si>
  <si>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</si>
  <si>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</si>
  <si>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</si>
  <si>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</si>
  <si>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</si>
  <si>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</si>
  <si>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</si>
  <si>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</si>
  <si>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</si>
  <si>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</si>
  <si>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</si>
  <si>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</si>
  <si>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</si>
  <si>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</si>
  <si>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</si>
  <si>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</si>
  <si>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</si>
  <si>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</si>
  <si>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</si>
  <si>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</si>
  <si>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</si>
  <si>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</si>
  <si>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</si>
  <si>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</si>
  <si>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</si>
  <si>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</si>
  <si>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</si>
  <si>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</si>
  <si>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</si>
  <si>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</si>
  <si>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</si>
  <si>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</si>
  <si>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</si>
  <si>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</si>
  <si>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</si>
  <si>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</si>
  <si>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</si>
  <si>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</si>
  <si>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</si>
  <si>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</si>
  <si>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</si>
  <si>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</si>
  <si>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</si>
  <si>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</si>
  <si>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</si>
  <si>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</si>
  <si>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</si>
  <si>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</si>
  <si>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</si>
  <si>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</si>
  <si>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</si>
  <si>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</si>
  <si>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</si>
  <si>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</si>
  <si>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</si>
  <si>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</si>
  <si>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</si>
  <si>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</si>
  <si>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</si>
  <si>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</si>
  <si>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</si>
  <si>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</si>
  <si>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</si>
  <si>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</si>
  <si>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</si>
  <si>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</si>
  <si>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</si>
  <si>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</si>
  <si>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</si>
  <si>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</si>
  <si>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</si>
  <si>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</si>
  <si>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</si>
  <si>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</si>
  <si>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</si>
  <si>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</si>
  <si>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</si>
  <si>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</si>
  <si>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</si>
  <si>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</si>
  <si>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</si>
  <si>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</si>
  <si>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</si>
  <si>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</si>
  <si>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</si>
  <si>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</si>
  <si>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</si>
  <si>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</si>
  <si>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</si>
  <si>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</si>
  <si>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</si>
  <si>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</si>
  <si>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</si>
  <si>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</si>
  <si>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</si>
  <si>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</si>
  <si>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</si>
  <si>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</si>
  <si>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</si>
  <si>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</si>
  <si>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</si>
  <si>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</si>
  <si>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</si>
  <si>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</si>
  <si>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</si>
  <si>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</si>
  <si>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</si>
  <si>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</si>
  <si>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</si>
  <si>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</si>
  <si>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</si>
  <si>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</si>
  <si>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</si>
  <si>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</si>
  <si>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</si>
  <si>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</si>
  <si>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</si>
  <si>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</si>
  <si>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</si>
  <si>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</si>
  <si>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</si>
  <si>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</si>
  <si>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</si>
  <si>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</si>
  <si>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</si>
  <si>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</si>
  <si>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</si>
  <si>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</si>
  <si>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</si>
  <si>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</si>
  <si>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</si>
  <si>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</si>
  <si>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</si>
  <si>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</si>
  <si>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</si>
  <si>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</si>
  <si>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</si>
  <si>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</si>
  <si>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</si>
  <si>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</si>
  <si>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</si>
  <si>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</si>
  <si>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</si>
  <si>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</si>
  <si>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</si>
  <si>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</si>
  <si>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</si>
  <si>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</si>
  <si>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</si>
  <si>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</si>
  <si>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</si>
  <si>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</si>
  <si>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</si>
  <si>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</si>
  <si>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</si>
  <si>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</si>
  <si>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</si>
  <si>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</si>
  <si>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</si>
  <si>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</si>
  <si>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</si>
  <si>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</si>
  <si>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</si>
  <si>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</si>
  <si>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</si>
  <si>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</si>
  <si>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</si>
  <si>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</si>
  <si>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</si>
  <si>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</si>
  <si>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</si>
  <si>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</si>
  <si>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</si>
  <si>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</si>
  <si>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</si>
  <si>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</si>
  <si>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</si>
  <si>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</si>
  <si>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</si>
  <si>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</si>
  <si>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</si>
  <si>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</si>
  <si>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</si>
  <si>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</si>
  <si>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</si>
  <si>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</si>
  <si>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</si>
  <si>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</si>
  <si>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</si>
  <si>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</si>
  <si>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</si>
  <si>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</si>
  <si>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</si>
  <si>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Sum of Profit</t>
  </si>
  <si>
    <t xml:space="preserve"> </t>
  </si>
  <si>
    <t>2011</t>
  </si>
  <si>
    <t>2012</t>
  </si>
  <si>
    <t>2013</t>
  </si>
  <si>
    <t>2014</t>
  </si>
  <si>
    <t>Jan</t>
  </si>
  <si>
    <t>Feb</t>
  </si>
  <si>
    <t>Mar</t>
  </si>
  <si>
    <t>Apr</t>
  </si>
  <si>
    <t>May</t>
  </si>
  <si>
    <t>Jun</t>
  </si>
  <si>
    <t>Jul</t>
  </si>
  <si>
    <t>Aug</t>
  </si>
  <si>
    <t>Sep</t>
  </si>
  <si>
    <t>Oct</t>
  </si>
  <si>
    <t>Nov</t>
  </si>
  <si>
    <t>Dec</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</si>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</sst>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9">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Lato Black"/>
    </font>
    <font>
      <sz val="11"/>
      <color theme="1"/>
      <name val="Blato Black"/>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style="thin">
        <color rgb="FFABABAB"/>
      </right>
      <top style="thin">
        <color indexed="65"/>
      </top>
      <bottom style="thin">
        <color rgb="FFABABAB"/>
      </bottom>
      <diagonal/>
    </border>
    <border>
      <left/>
      <right/>
      <top style="thin">
        <color indexed="65"/>
      </top>
      <bottom/>
      <diagonal/>
    </border>
    <border>
      <left/>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4" xfId="0" applyBorder="1"/>
    <xf numFmtId="0" fontId="0" fillId="0" borderId="1" xfId="0" pivotButton="1" applyBorder="1"/>
    <xf numFmtId="0" fontId="0" fillId="0" borderId="8" xfId="0" applyBorder="1"/>
    <xf numFmtId="0" fontId="0" fillId="0" borderId="1" xfId="0" applyBorder="1" applyAlignment="1">
      <alignment horizontal="left"/>
    </xf>
    <xf numFmtId="0" fontId="0" fillId="0" borderId="7" xfId="0" applyBorder="1" applyAlignment="1">
      <alignment horizontal="left"/>
    </xf>
    <xf numFmtId="165" fontId="0" fillId="0" borderId="1" xfId="0" applyNumberFormat="1" applyBorder="1"/>
    <xf numFmtId="165" fontId="0" fillId="0" borderId="8" xfId="0" applyNumberFormat="1" applyBorder="1"/>
    <xf numFmtId="165" fontId="0" fillId="0" borderId="7" xfId="0" applyNumberFormat="1" applyBorder="1"/>
    <xf numFmtId="165" fontId="0" fillId="0" borderId="10" xfId="0" applyNumberFormat="1" applyBorder="1"/>
    <xf numFmtId="0" fontId="0" fillId="0" borderId="2" xfId="0" applyBorder="1" applyAlignment="1">
      <alignment horizontal="left"/>
    </xf>
    <xf numFmtId="0" fontId="0" fillId="0" borderId="3"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6" xfId="0" applyNumberFormat="1" applyBorder="1"/>
    <xf numFmtId="10" fontId="0" fillId="0" borderId="5" xfId="0" applyNumberFormat="1" applyBorder="1"/>
    <xf numFmtId="0" fontId="6" fillId="0" borderId="7" xfId="0" applyFont="1" applyBorder="1" applyAlignment="1">
      <alignment horizontal="left"/>
    </xf>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7" fillId="0" borderId="0" xfId="0" applyFont="1"/>
    <xf numFmtId="164" fontId="8" fillId="0" borderId="0" xfId="0" applyNumberFormat="1" applyFont="1" applyAlignment="1">
      <alignment horizontal="center"/>
    </xf>
    <xf numFmtId="0" fontId="0" fillId="0" borderId="6" xfId="0" applyBorder="1"/>
    <xf numFmtId="0" fontId="0" fillId="0" borderId="5" xfId="0" applyBorder="1"/>
    <xf numFmtId="0" fontId="6" fillId="0" borderId="5" xfId="0" applyFont="1" applyBorder="1"/>
    <xf numFmtId="0" fontId="0" fillId="0" borderId="2" xfId="0" applyBorder="1"/>
    <xf numFmtId="0" fontId="0" fillId="0" borderId="13" xfId="0" applyBorder="1"/>
    <xf numFmtId="0" fontId="0" fillId="0" borderId="9" xfId="0" applyBorder="1"/>
    <xf numFmtId="0" fontId="0" fillId="0" borderId="3" xfId="0" applyBorder="1"/>
    <xf numFmtId="0" fontId="0" fillId="0" borderId="14" xfId="0" applyBorder="1"/>
    <xf numFmtId="0" fontId="0" fillId="0" borderId="12" xfId="0" applyBorder="1"/>
  </cellXfs>
  <cellStyles count="2">
    <cellStyle name="Normal" xfId="0" builtinId="0"/>
    <cellStyle name="Percent" xfId="1" builtinId="5"/>
  </cellStyles>
  <dxfs count="16">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53E4CBD9-FD1D-427E-81F7-C1F93120F6A8}">
      <tableStyleElement type="wholeTable" dxfId="15"/>
      <tableStyleElement type="headerRow" dxfId="14"/>
    </tableStyle>
    <tableStyle name="Data-style" pivot="0" count="3" xr9:uid="{00000000-0011-0000-FFFF-FFFF00000000}">
      <tableStyleElement type="headerRow" dxfId="13"/>
      <tableStyleElement type="firstRowStripe" dxfId="12"/>
      <tableStyleElement type="secondRowStripe" dxfId="1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300.91449999999998</c:v>
                </c:pt>
                <c:pt idx="1">
                  <c:v>307.29950000000002</c:v>
                </c:pt>
                <c:pt idx="2">
                  <c:v>333.05150000000049</c:v>
                </c:pt>
                <c:pt idx="3">
                  <c:v>1393.3828000000003</c:v>
                </c:pt>
                <c:pt idx="4">
                  <c:v>2063.5013000000004</c:v>
                </c:pt>
                <c:pt idx="5">
                  <c:v>67.014899999999869</c:v>
                </c:pt>
                <c:pt idx="6">
                  <c:v>1308.7058</c:v>
                </c:pt>
                <c:pt idx="7">
                  <c:v>2245.4838</c:v>
                </c:pt>
                <c:pt idx="8">
                  <c:v>-948.10100000000125</c:v>
                </c:pt>
                <c:pt idx="9">
                  <c:v>746.39339999999993</c:v>
                </c:pt>
                <c:pt idx="10">
                  <c:v>3843.5716000000002</c:v>
                </c:pt>
                <c:pt idx="11">
                  <c:v>1852.0587999999989</c:v>
                </c:pt>
              </c:numCache>
            </c:numRef>
          </c:val>
          <c:extLst>
            <c:ext xmlns:c16="http://schemas.microsoft.com/office/drawing/2014/chart" uri="{C3380CC4-5D6E-409C-BE32-E72D297353CC}">
              <c16:uniqueId val="{00000001-871B-4B32-9023-48383E33302F}"/>
            </c:ext>
          </c:extLst>
        </c:ser>
        <c:dLbls>
          <c:showLegendKey val="0"/>
          <c:showVal val="0"/>
          <c:showCatName val="0"/>
          <c:showSerName val="0"/>
          <c:showPercent val="0"/>
          <c:showBubbleSize val="0"/>
        </c:dLbls>
        <c:axId val="1984058719"/>
        <c:axId val="19840567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1701.528</c:v>
                </c:pt>
                <c:pt idx="1">
                  <c:v>1183.6679999999999</c:v>
                </c:pt>
                <c:pt idx="2">
                  <c:v>11106.798999999995</c:v>
                </c:pt>
                <c:pt idx="3">
                  <c:v>14131.728999999999</c:v>
                </c:pt>
                <c:pt idx="4">
                  <c:v>9142</c:v>
                </c:pt>
                <c:pt idx="5">
                  <c:v>3970.9140000000007</c:v>
                </c:pt>
                <c:pt idx="6">
                  <c:v>10032.988000000003</c:v>
                </c:pt>
                <c:pt idx="7">
                  <c:v>7451.7739999999994</c:v>
                </c:pt>
                <c:pt idx="8">
                  <c:v>15507.744999999999</c:v>
                </c:pt>
                <c:pt idx="9">
                  <c:v>12637.678</c:v>
                </c:pt>
                <c:pt idx="10">
                  <c:v>20994.494700000003</c:v>
                </c:pt>
                <c:pt idx="11">
                  <c:v>20573.556000000004</c:v>
                </c:pt>
              </c:numCache>
            </c:numRef>
          </c:val>
          <c:extLst>
            <c:ext xmlns:c16="http://schemas.microsoft.com/office/drawing/2014/chart" uri="{C3380CC4-5D6E-409C-BE32-E72D297353CC}">
              <c16:uniqueId val="{00000000-871B-4B32-9023-48383E33302F}"/>
            </c:ext>
          </c:extLst>
        </c:ser>
        <c:dLbls>
          <c:showLegendKey val="0"/>
          <c:showVal val="0"/>
          <c:showCatName val="0"/>
          <c:showSerName val="0"/>
          <c:showPercent val="0"/>
          <c:showBubbleSize val="0"/>
        </c:dLbls>
        <c:gapWidth val="219"/>
        <c:overlap val="-27"/>
        <c:axId val="711919999"/>
        <c:axId val="711920959"/>
      </c:barChart>
      <c:catAx>
        <c:axId val="711919999"/>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1920959"/>
        <c:crosses val="autoZero"/>
        <c:auto val="1"/>
        <c:lblAlgn val="ctr"/>
        <c:lblOffset val="100"/>
        <c:noMultiLvlLbl val="0"/>
      </c:catAx>
      <c:valAx>
        <c:axId val="71192095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919999"/>
        <c:crosses val="autoZero"/>
        <c:crossBetween val="between"/>
      </c:valAx>
      <c:valAx>
        <c:axId val="198405679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058719"/>
        <c:crosses val="max"/>
        <c:crossBetween val="between"/>
      </c:valAx>
      <c:catAx>
        <c:axId val="1984058719"/>
        <c:scaling>
          <c:orientation val="minMax"/>
        </c:scaling>
        <c:delete val="1"/>
        <c:axPos val="b"/>
        <c:numFmt formatCode="General" sourceLinked="1"/>
        <c:majorTickMark val="out"/>
        <c:minorTickMark val="none"/>
        <c:tickLblPos val="nextTo"/>
        <c:crossAx val="19840567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CE-41AE-A480-4F13EF9690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CE-41AE-A480-4F13EF9690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CE-41AE-A480-4F13EF9690A4}"/>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0.35115287149614721</c:v>
                </c:pt>
                <c:pt idx="1">
                  <c:v>0.38103564546114388</c:v>
                </c:pt>
                <c:pt idx="2">
                  <c:v>0.26781148304270885</c:v>
                </c:pt>
              </c:numCache>
            </c:numRef>
          </c:val>
          <c:extLst>
            <c:ext xmlns:c16="http://schemas.microsoft.com/office/drawing/2014/chart" uri="{C3380CC4-5D6E-409C-BE32-E72D297353CC}">
              <c16:uniqueId val="{00000000-1E42-4195-BBFA-184AEB02411C}"/>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9812.9209999999985</c:v>
                </c:pt>
                <c:pt idx="1">
                  <c:v>15901.13</c:v>
                </c:pt>
                <c:pt idx="2">
                  <c:v>17624.337999999996</c:v>
                </c:pt>
                <c:pt idx="3">
                  <c:v>17994.978999999999</c:v>
                </c:pt>
                <c:pt idx="4">
                  <c:v>21127.670000000002</c:v>
                </c:pt>
              </c:numCache>
            </c:numRef>
          </c:val>
          <c:extLst>
            <c:ext xmlns:c16="http://schemas.microsoft.com/office/drawing/2014/chart" uri="{C3380CC4-5D6E-409C-BE32-E72D297353CC}">
              <c16:uniqueId val="{00000000-FF96-4ABC-A016-FBA4BA8A189B}"/>
            </c:ext>
          </c:extLst>
        </c:ser>
        <c:dLbls>
          <c:showLegendKey val="0"/>
          <c:showVal val="0"/>
          <c:showCatName val="0"/>
          <c:showSerName val="0"/>
          <c:showPercent val="0"/>
          <c:showBubbleSize val="0"/>
        </c:dLbls>
        <c:gapWidth val="182"/>
        <c:axId val="2078504271"/>
        <c:axId val="2078504751"/>
      </c:barChart>
      <c:catAx>
        <c:axId val="207850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504751"/>
        <c:crosses val="autoZero"/>
        <c:auto val="1"/>
        <c:lblAlgn val="ctr"/>
        <c:lblOffset val="100"/>
        <c:noMultiLvlLbl val="0"/>
      </c:catAx>
      <c:valAx>
        <c:axId val="2078504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50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88416988416988"/>
          <c:y val="0.21164021164021163"/>
          <c:w val="0.69531952706538647"/>
          <c:h val="0.3227513227513227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1701.528</c:v>
                </c:pt>
                <c:pt idx="1">
                  <c:v>1183.6679999999999</c:v>
                </c:pt>
                <c:pt idx="2">
                  <c:v>11106.798999999995</c:v>
                </c:pt>
                <c:pt idx="3">
                  <c:v>14131.728999999999</c:v>
                </c:pt>
                <c:pt idx="4">
                  <c:v>9142</c:v>
                </c:pt>
                <c:pt idx="5">
                  <c:v>3970.9140000000007</c:v>
                </c:pt>
                <c:pt idx="6">
                  <c:v>10032.988000000003</c:v>
                </c:pt>
                <c:pt idx="7">
                  <c:v>7451.7739999999994</c:v>
                </c:pt>
                <c:pt idx="8">
                  <c:v>15507.744999999999</c:v>
                </c:pt>
                <c:pt idx="9">
                  <c:v>12637.678</c:v>
                </c:pt>
                <c:pt idx="10">
                  <c:v>20994.494700000003</c:v>
                </c:pt>
                <c:pt idx="11">
                  <c:v>20573.556000000004</c:v>
                </c:pt>
              </c:numCache>
            </c:numRef>
          </c:val>
          <c:smooth val="0"/>
          <c:extLst>
            <c:ext xmlns:c16="http://schemas.microsoft.com/office/drawing/2014/chart" uri="{C3380CC4-5D6E-409C-BE32-E72D297353CC}">
              <c16:uniqueId val="{00000000-1A80-4D41-B385-9D106EF56C52}"/>
            </c:ext>
          </c:extLst>
        </c:ser>
        <c:dLbls>
          <c:showLegendKey val="0"/>
          <c:showVal val="0"/>
          <c:showCatName val="0"/>
          <c:showSerName val="0"/>
          <c:showPercent val="0"/>
          <c:showBubbleSize val="0"/>
        </c:dLbls>
        <c:smooth val="0"/>
        <c:axId val="805787103"/>
        <c:axId val="805792863"/>
      </c:lineChart>
      <c:catAx>
        <c:axId val="805787103"/>
        <c:scaling>
          <c:orientation val="minMax"/>
        </c:scaling>
        <c:delete val="1"/>
        <c:axPos val="b"/>
        <c:numFmt formatCode="General" sourceLinked="1"/>
        <c:majorTickMark val="none"/>
        <c:minorTickMark val="none"/>
        <c:tickLblPos val="nextTo"/>
        <c:crossAx val="805792863"/>
        <c:crosses val="autoZero"/>
        <c:auto val="1"/>
        <c:lblAlgn val="ctr"/>
        <c:lblOffset val="100"/>
        <c:noMultiLvlLbl val="0"/>
      </c:catAx>
      <c:valAx>
        <c:axId val="805792863"/>
        <c:scaling>
          <c:orientation val="minMax"/>
        </c:scaling>
        <c:delete val="1"/>
        <c:axPos val="l"/>
        <c:numFmt formatCode="General" sourceLinked="1"/>
        <c:majorTickMark val="none"/>
        <c:minorTickMark val="none"/>
        <c:tickLblPos val="nextTo"/>
        <c:crossAx val="8057871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CHART.xlsx]KPI!PivotTable7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300.91449999999998</c:v>
                </c:pt>
                <c:pt idx="1">
                  <c:v>307.29950000000002</c:v>
                </c:pt>
                <c:pt idx="2">
                  <c:v>333.05150000000049</c:v>
                </c:pt>
                <c:pt idx="3">
                  <c:v>1393.3828000000003</c:v>
                </c:pt>
                <c:pt idx="4">
                  <c:v>2063.5013000000004</c:v>
                </c:pt>
                <c:pt idx="5">
                  <c:v>67.014899999999869</c:v>
                </c:pt>
                <c:pt idx="6">
                  <c:v>1308.7058</c:v>
                </c:pt>
                <c:pt idx="7">
                  <c:v>2245.4838</c:v>
                </c:pt>
                <c:pt idx="8">
                  <c:v>-948.10100000000125</c:v>
                </c:pt>
                <c:pt idx="9">
                  <c:v>746.39339999999993</c:v>
                </c:pt>
                <c:pt idx="10">
                  <c:v>3843.5716000000002</c:v>
                </c:pt>
                <c:pt idx="11">
                  <c:v>1852.0587999999989</c:v>
                </c:pt>
              </c:numCache>
            </c:numRef>
          </c:val>
          <c:smooth val="0"/>
          <c:extLst>
            <c:ext xmlns:c16="http://schemas.microsoft.com/office/drawing/2014/chart" uri="{C3380CC4-5D6E-409C-BE32-E72D297353CC}">
              <c16:uniqueId val="{00000000-65B6-4904-AD40-5626F65E1466}"/>
            </c:ext>
          </c:extLst>
        </c:ser>
        <c:dLbls>
          <c:showLegendKey val="0"/>
          <c:showVal val="0"/>
          <c:showCatName val="0"/>
          <c:showSerName val="0"/>
          <c:showPercent val="0"/>
          <c:showBubbleSize val="0"/>
        </c:dLbls>
        <c:smooth val="0"/>
        <c:axId val="745626527"/>
        <c:axId val="745627967"/>
      </c:lineChart>
      <c:catAx>
        <c:axId val="745626527"/>
        <c:scaling>
          <c:orientation val="minMax"/>
        </c:scaling>
        <c:delete val="1"/>
        <c:axPos val="b"/>
        <c:numFmt formatCode="General" sourceLinked="1"/>
        <c:majorTickMark val="none"/>
        <c:minorTickMark val="none"/>
        <c:tickLblPos val="nextTo"/>
        <c:crossAx val="745627967"/>
        <c:crosses val="autoZero"/>
        <c:auto val="1"/>
        <c:lblAlgn val="ctr"/>
        <c:lblOffset val="100"/>
        <c:noMultiLvlLbl val="0"/>
      </c:catAx>
      <c:valAx>
        <c:axId val="745627967"/>
        <c:scaling>
          <c:orientation val="minMax"/>
        </c:scaling>
        <c:delete val="1"/>
        <c:axPos val="l"/>
        <c:numFmt formatCode="General" sourceLinked="1"/>
        <c:majorTickMark val="none"/>
        <c:minorTickMark val="none"/>
        <c:tickLblPos val="nextTo"/>
        <c:crossAx val="74562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CHART.xlsx]KPI!PivotTable8</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38</c:v>
                </c:pt>
                <c:pt idx="1">
                  <c:v>42</c:v>
                </c:pt>
                <c:pt idx="2">
                  <c:v>172</c:v>
                </c:pt>
                <c:pt idx="3">
                  <c:v>254</c:v>
                </c:pt>
                <c:pt idx="4">
                  <c:v>152</c:v>
                </c:pt>
                <c:pt idx="5">
                  <c:v>97</c:v>
                </c:pt>
                <c:pt idx="6">
                  <c:v>172</c:v>
                </c:pt>
                <c:pt idx="7">
                  <c:v>172</c:v>
                </c:pt>
                <c:pt idx="8">
                  <c:v>223</c:v>
                </c:pt>
                <c:pt idx="9">
                  <c:v>243</c:v>
                </c:pt>
                <c:pt idx="10">
                  <c:v>393</c:v>
                </c:pt>
                <c:pt idx="11">
                  <c:v>373</c:v>
                </c:pt>
              </c:numCache>
            </c:numRef>
          </c:val>
          <c:smooth val="0"/>
          <c:extLst>
            <c:ext xmlns:c16="http://schemas.microsoft.com/office/drawing/2014/chart" uri="{C3380CC4-5D6E-409C-BE32-E72D297353CC}">
              <c16:uniqueId val="{00000000-3A85-4957-A90E-76F14E7EBFFA}"/>
            </c:ext>
          </c:extLst>
        </c:ser>
        <c:dLbls>
          <c:showLegendKey val="0"/>
          <c:showVal val="0"/>
          <c:showCatName val="0"/>
          <c:showSerName val="0"/>
          <c:showPercent val="0"/>
          <c:showBubbleSize val="0"/>
        </c:dLbls>
        <c:smooth val="0"/>
        <c:axId val="804706095"/>
        <c:axId val="804689775"/>
      </c:lineChart>
      <c:catAx>
        <c:axId val="804706095"/>
        <c:scaling>
          <c:orientation val="minMax"/>
        </c:scaling>
        <c:delete val="1"/>
        <c:axPos val="b"/>
        <c:numFmt formatCode="General" sourceLinked="1"/>
        <c:majorTickMark val="none"/>
        <c:minorTickMark val="none"/>
        <c:tickLblPos val="nextTo"/>
        <c:crossAx val="804689775"/>
        <c:crosses val="autoZero"/>
        <c:auto val="1"/>
        <c:lblAlgn val="ctr"/>
        <c:lblOffset val="100"/>
        <c:noMultiLvlLbl val="0"/>
      </c:catAx>
      <c:valAx>
        <c:axId val="804689775"/>
        <c:scaling>
          <c:orientation val="minMax"/>
        </c:scaling>
        <c:delete val="1"/>
        <c:axPos val="l"/>
        <c:numFmt formatCode="General" sourceLinked="1"/>
        <c:majorTickMark val="none"/>
        <c:minorTickMark val="none"/>
        <c:tickLblPos val="nextTo"/>
        <c:crossAx val="80470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CHART.xlsx]KPI!PivotTable9</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13</c:v>
                </c:pt>
                <c:pt idx="1">
                  <c:v>12</c:v>
                </c:pt>
                <c:pt idx="2">
                  <c:v>49</c:v>
                </c:pt>
                <c:pt idx="3">
                  <c:v>60</c:v>
                </c:pt>
                <c:pt idx="4">
                  <c:v>37</c:v>
                </c:pt>
                <c:pt idx="5">
                  <c:v>23</c:v>
                </c:pt>
                <c:pt idx="6">
                  <c:v>47</c:v>
                </c:pt>
                <c:pt idx="7">
                  <c:v>43</c:v>
                </c:pt>
                <c:pt idx="8">
                  <c:v>62</c:v>
                </c:pt>
                <c:pt idx="9">
                  <c:v>64</c:v>
                </c:pt>
                <c:pt idx="10">
                  <c:v>107</c:v>
                </c:pt>
                <c:pt idx="11">
                  <c:v>94</c:v>
                </c:pt>
              </c:numCache>
            </c:numRef>
          </c:val>
          <c:smooth val="0"/>
          <c:extLst>
            <c:ext xmlns:c16="http://schemas.microsoft.com/office/drawing/2014/chart" uri="{C3380CC4-5D6E-409C-BE32-E72D297353CC}">
              <c16:uniqueId val="{00000000-2D5C-49F8-98E2-316EB94D6986}"/>
            </c:ext>
          </c:extLst>
        </c:ser>
        <c:dLbls>
          <c:showLegendKey val="0"/>
          <c:showVal val="0"/>
          <c:showCatName val="0"/>
          <c:showSerName val="0"/>
          <c:showPercent val="0"/>
          <c:showBubbleSize val="0"/>
        </c:dLbls>
        <c:smooth val="0"/>
        <c:axId val="805786623"/>
        <c:axId val="805787583"/>
      </c:lineChart>
      <c:catAx>
        <c:axId val="805786623"/>
        <c:scaling>
          <c:orientation val="minMax"/>
        </c:scaling>
        <c:delete val="1"/>
        <c:axPos val="b"/>
        <c:numFmt formatCode="General" sourceLinked="1"/>
        <c:majorTickMark val="none"/>
        <c:minorTickMark val="none"/>
        <c:tickLblPos val="nextTo"/>
        <c:crossAx val="805787583"/>
        <c:crosses val="autoZero"/>
        <c:auto val="1"/>
        <c:lblAlgn val="ctr"/>
        <c:lblOffset val="100"/>
        <c:noMultiLvlLbl val="0"/>
      </c:catAx>
      <c:valAx>
        <c:axId val="805787583"/>
        <c:scaling>
          <c:orientation val="minMax"/>
        </c:scaling>
        <c:delete val="1"/>
        <c:axPos val="l"/>
        <c:numFmt formatCode="General" sourceLinked="1"/>
        <c:majorTickMark val="none"/>
        <c:minorTickMark val="none"/>
        <c:tickLblPos val="nextTo"/>
        <c:crossAx val="80578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CHART.xlsx]KPI!PivotTable10</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0.17684957285451663</c:v>
                </c:pt>
                <c:pt idx="1">
                  <c:v>0.25961629443391226</c:v>
                </c:pt>
                <c:pt idx="2">
                  <c:v>2.998627237244508E-2</c:v>
                </c:pt>
                <c:pt idx="3">
                  <c:v>9.859959811004021E-2</c:v>
                </c:pt>
                <c:pt idx="4">
                  <c:v>0.22571661562021444</c:v>
                </c:pt>
                <c:pt idx="5">
                  <c:v>1.6876442048354576E-2</c:v>
                </c:pt>
                <c:pt idx="6">
                  <c:v>0.13044028359248508</c:v>
                </c:pt>
                <c:pt idx="7">
                  <c:v>0.30133546723236643</c:v>
                </c:pt>
                <c:pt idx="8">
                  <c:v>-6.1137257544536701E-2</c:v>
                </c:pt>
                <c:pt idx="9">
                  <c:v>5.906096040744193E-2</c:v>
                </c:pt>
                <c:pt idx="10">
                  <c:v>0.18307521352252407</c:v>
                </c:pt>
                <c:pt idx="11">
                  <c:v>9.0021326405605256E-2</c:v>
                </c:pt>
              </c:numCache>
            </c:numRef>
          </c:val>
          <c:smooth val="0"/>
          <c:extLst>
            <c:ext xmlns:c16="http://schemas.microsoft.com/office/drawing/2014/chart" uri="{C3380CC4-5D6E-409C-BE32-E72D297353CC}">
              <c16:uniqueId val="{00000000-BE07-461C-BCAA-1FC4D5F2B698}"/>
            </c:ext>
          </c:extLst>
        </c:ser>
        <c:dLbls>
          <c:showLegendKey val="0"/>
          <c:showVal val="0"/>
          <c:showCatName val="0"/>
          <c:showSerName val="0"/>
          <c:showPercent val="0"/>
          <c:showBubbleSize val="0"/>
        </c:dLbls>
        <c:smooth val="0"/>
        <c:axId val="745654847"/>
        <c:axId val="745655807"/>
      </c:lineChart>
      <c:catAx>
        <c:axId val="745654847"/>
        <c:scaling>
          <c:orientation val="minMax"/>
        </c:scaling>
        <c:delete val="1"/>
        <c:axPos val="b"/>
        <c:numFmt formatCode="General" sourceLinked="1"/>
        <c:majorTickMark val="none"/>
        <c:minorTickMark val="none"/>
        <c:tickLblPos val="nextTo"/>
        <c:crossAx val="745655807"/>
        <c:crosses val="autoZero"/>
        <c:auto val="1"/>
        <c:lblAlgn val="ctr"/>
        <c:lblOffset val="100"/>
        <c:noMultiLvlLbl val="0"/>
      </c:catAx>
      <c:valAx>
        <c:axId val="745655807"/>
        <c:scaling>
          <c:orientation val="minMax"/>
        </c:scaling>
        <c:delete val="1"/>
        <c:axPos val="l"/>
        <c:numFmt formatCode="General" sourceLinked="1"/>
        <c:majorTickMark val="none"/>
        <c:minorTickMark val="none"/>
        <c:tickLblPos val="nextTo"/>
        <c:crossAx val="74565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CHART.xlsx]KPI!PivotTable6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88416988416988"/>
          <c:y val="0.21164021164021163"/>
          <c:w val="0.69531952706538647"/>
          <c:h val="0.51143069380478379"/>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1701.528</c:v>
                </c:pt>
                <c:pt idx="1">
                  <c:v>1183.6679999999999</c:v>
                </c:pt>
                <c:pt idx="2">
                  <c:v>11106.798999999995</c:v>
                </c:pt>
                <c:pt idx="3">
                  <c:v>14131.728999999999</c:v>
                </c:pt>
                <c:pt idx="4">
                  <c:v>9142</c:v>
                </c:pt>
                <c:pt idx="5">
                  <c:v>3970.9140000000007</c:v>
                </c:pt>
                <c:pt idx="6">
                  <c:v>10032.988000000003</c:v>
                </c:pt>
                <c:pt idx="7">
                  <c:v>7451.7739999999994</c:v>
                </c:pt>
                <c:pt idx="8">
                  <c:v>15507.744999999999</c:v>
                </c:pt>
                <c:pt idx="9">
                  <c:v>12637.678</c:v>
                </c:pt>
                <c:pt idx="10">
                  <c:v>20994.494700000003</c:v>
                </c:pt>
                <c:pt idx="11">
                  <c:v>20573.556000000004</c:v>
                </c:pt>
              </c:numCache>
            </c:numRef>
          </c:val>
          <c:smooth val="0"/>
          <c:extLst>
            <c:ext xmlns:c16="http://schemas.microsoft.com/office/drawing/2014/chart" uri="{C3380CC4-5D6E-409C-BE32-E72D297353CC}">
              <c16:uniqueId val="{00000000-6978-4CFE-B976-50617A216032}"/>
            </c:ext>
          </c:extLst>
        </c:ser>
        <c:dLbls>
          <c:showLegendKey val="0"/>
          <c:showVal val="0"/>
          <c:showCatName val="0"/>
          <c:showSerName val="0"/>
          <c:showPercent val="0"/>
          <c:showBubbleSize val="0"/>
        </c:dLbls>
        <c:smooth val="0"/>
        <c:axId val="805787103"/>
        <c:axId val="805792863"/>
      </c:lineChart>
      <c:catAx>
        <c:axId val="805787103"/>
        <c:scaling>
          <c:orientation val="minMax"/>
        </c:scaling>
        <c:delete val="1"/>
        <c:axPos val="b"/>
        <c:numFmt formatCode="General" sourceLinked="1"/>
        <c:majorTickMark val="none"/>
        <c:minorTickMark val="none"/>
        <c:tickLblPos val="nextTo"/>
        <c:crossAx val="805792863"/>
        <c:crosses val="autoZero"/>
        <c:auto val="1"/>
        <c:lblAlgn val="ctr"/>
        <c:lblOffset val="100"/>
        <c:noMultiLvlLbl val="0"/>
      </c:catAx>
      <c:valAx>
        <c:axId val="805792863"/>
        <c:scaling>
          <c:orientation val="minMax"/>
        </c:scaling>
        <c:delete val="1"/>
        <c:axPos val="l"/>
        <c:numFmt formatCode="General" sourceLinked="1"/>
        <c:majorTickMark val="none"/>
        <c:minorTickMark val="none"/>
        <c:tickLblPos val="nextTo"/>
        <c:crossAx val="8057871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CHART.xlsx]KPI!PivotTable7</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64705882352941"/>
          <c:y val="0.36666762904889516"/>
          <c:w val="0.81512605042016806"/>
          <c:h val="0.26666474190220973"/>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300.91449999999998</c:v>
                </c:pt>
                <c:pt idx="1">
                  <c:v>307.29950000000002</c:v>
                </c:pt>
                <c:pt idx="2">
                  <c:v>333.05150000000049</c:v>
                </c:pt>
                <c:pt idx="3">
                  <c:v>1393.3828000000003</c:v>
                </c:pt>
                <c:pt idx="4">
                  <c:v>2063.5013000000004</c:v>
                </c:pt>
                <c:pt idx="5">
                  <c:v>67.014899999999869</c:v>
                </c:pt>
                <c:pt idx="6">
                  <c:v>1308.7058</c:v>
                </c:pt>
                <c:pt idx="7">
                  <c:v>2245.4838</c:v>
                </c:pt>
                <c:pt idx="8">
                  <c:v>-948.10100000000125</c:v>
                </c:pt>
                <c:pt idx="9">
                  <c:v>746.39339999999993</c:v>
                </c:pt>
                <c:pt idx="10">
                  <c:v>3843.5716000000002</c:v>
                </c:pt>
                <c:pt idx="11">
                  <c:v>1852.0587999999989</c:v>
                </c:pt>
              </c:numCache>
            </c:numRef>
          </c:val>
          <c:smooth val="0"/>
          <c:extLst>
            <c:ext xmlns:c16="http://schemas.microsoft.com/office/drawing/2014/chart" uri="{C3380CC4-5D6E-409C-BE32-E72D297353CC}">
              <c16:uniqueId val="{00000000-A18D-4064-833D-CA86EF323B11}"/>
            </c:ext>
          </c:extLst>
        </c:ser>
        <c:dLbls>
          <c:showLegendKey val="0"/>
          <c:showVal val="0"/>
          <c:showCatName val="0"/>
          <c:showSerName val="0"/>
          <c:showPercent val="0"/>
          <c:showBubbleSize val="0"/>
        </c:dLbls>
        <c:smooth val="0"/>
        <c:axId val="745626527"/>
        <c:axId val="745627967"/>
      </c:lineChart>
      <c:catAx>
        <c:axId val="745626527"/>
        <c:scaling>
          <c:orientation val="minMax"/>
        </c:scaling>
        <c:delete val="1"/>
        <c:axPos val="b"/>
        <c:numFmt formatCode="General" sourceLinked="1"/>
        <c:majorTickMark val="none"/>
        <c:minorTickMark val="none"/>
        <c:tickLblPos val="nextTo"/>
        <c:crossAx val="745627967"/>
        <c:crosses val="autoZero"/>
        <c:auto val="1"/>
        <c:lblAlgn val="ctr"/>
        <c:lblOffset val="100"/>
        <c:noMultiLvlLbl val="0"/>
      </c:catAx>
      <c:valAx>
        <c:axId val="745627967"/>
        <c:scaling>
          <c:orientation val="minMax"/>
        </c:scaling>
        <c:delete val="1"/>
        <c:axPos val="l"/>
        <c:numFmt formatCode="General" sourceLinked="1"/>
        <c:majorTickMark val="none"/>
        <c:minorTickMark val="none"/>
        <c:tickLblPos val="nextTo"/>
        <c:crossAx val="74562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CHART.xlsx]KPI!PivotTable8</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38</c:v>
                </c:pt>
                <c:pt idx="1">
                  <c:v>42</c:v>
                </c:pt>
                <c:pt idx="2">
                  <c:v>172</c:v>
                </c:pt>
                <c:pt idx="3">
                  <c:v>254</c:v>
                </c:pt>
                <c:pt idx="4">
                  <c:v>152</c:v>
                </c:pt>
                <c:pt idx="5">
                  <c:v>97</c:v>
                </c:pt>
                <c:pt idx="6">
                  <c:v>172</c:v>
                </c:pt>
                <c:pt idx="7">
                  <c:v>172</c:v>
                </c:pt>
                <c:pt idx="8">
                  <c:v>223</c:v>
                </c:pt>
                <c:pt idx="9">
                  <c:v>243</c:v>
                </c:pt>
                <c:pt idx="10">
                  <c:v>393</c:v>
                </c:pt>
                <c:pt idx="11">
                  <c:v>373</c:v>
                </c:pt>
              </c:numCache>
            </c:numRef>
          </c:val>
          <c:smooth val="0"/>
          <c:extLst>
            <c:ext xmlns:c16="http://schemas.microsoft.com/office/drawing/2014/chart" uri="{C3380CC4-5D6E-409C-BE32-E72D297353CC}">
              <c16:uniqueId val="{00000000-CDD6-46BD-8339-A30321F54D34}"/>
            </c:ext>
          </c:extLst>
        </c:ser>
        <c:dLbls>
          <c:showLegendKey val="0"/>
          <c:showVal val="0"/>
          <c:showCatName val="0"/>
          <c:showSerName val="0"/>
          <c:showPercent val="0"/>
          <c:showBubbleSize val="0"/>
        </c:dLbls>
        <c:smooth val="0"/>
        <c:axId val="804706095"/>
        <c:axId val="804689775"/>
      </c:lineChart>
      <c:catAx>
        <c:axId val="804706095"/>
        <c:scaling>
          <c:orientation val="minMax"/>
        </c:scaling>
        <c:delete val="1"/>
        <c:axPos val="b"/>
        <c:numFmt formatCode="General" sourceLinked="1"/>
        <c:majorTickMark val="none"/>
        <c:minorTickMark val="none"/>
        <c:tickLblPos val="nextTo"/>
        <c:crossAx val="804689775"/>
        <c:crosses val="autoZero"/>
        <c:auto val="1"/>
        <c:lblAlgn val="ctr"/>
        <c:lblOffset val="100"/>
        <c:noMultiLvlLbl val="0"/>
      </c:catAx>
      <c:valAx>
        <c:axId val="804689775"/>
        <c:scaling>
          <c:orientation val="minMax"/>
        </c:scaling>
        <c:delete val="1"/>
        <c:axPos val="l"/>
        <c:numFmt formatCode="General" sourceLinked="1"/>
        <c:majorTickMark val="none"/>
        <c:minorTickMark val="none"/>
        <c:tickLblPos val="nextTo"/>
        <c:crossAx val="80470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CHART.xlsx]KPI!PivotTable9</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13</c:v>
                </c:pt>
                <c:pt idx="1">
                  <c:v>12</c:v>
                </c:pt>
                <c:pt idx="2">
                  <c:v>49</c:v>
                </c:pt>
                <c:pt idx="3">
                  <c:v>60</c:v>
                </c:pt>
                <c:pt idx="4">
                  <c:v>37</c:v>
                </c:pt>
                <c:pt idx="5">
                  <c:v>23</c:v>
                </c:pt>
                <c:pt idx="6">
                  <c:v>47</c:v>
                </c:pt>
                <c:pt idx="7">
                  <c:v>43</c:v>
                </c:pt>
                <c:pt idx="8">
                  <c:v>62</c:v>
                </c:pt>
                <c:pt idx="9">
                  <c:v>64</c:v>
                </c:pt>
                <c:pt idx="10">
                  <c:v>107</c:v>
                </c:pt>
                <c:pt idx="11">
                  <c:v>94</c:v>
                </c:pt>
              </c:numCache>
            </c:numRef>
          </c:val>
          <c:smooth val="0"/>
          <c:extLst>
            <c:ext xmlns:c16="http://schemas.microsoft.com/office/drawing/2014/chart" uri="{C3380CC4-5D6E-409C-BE32-E72D297353CC}">
              <c16:uniqueId val="{00000000-FE85-49C0-8867-EA7836734501}"/>
            </c:ext>
          </c:extLst>
        </c:ser>
        <c:dLbls>
          <c:showLegendKey val="0"/>
          <c:showVal val="0"/>
          <c:showCatName val="0"/>
          <c:showSerName val="0"/>
          <c:showPercent val="0"/>
          <c:showBubbleSize val="0"/>
        </c:dLbls>
        <c:smooth val="0"/>
        <c:axId val="805786623"/>
        <c:axId val="805787583"/>
      </c:lineChart>
      <c:catAx>
        <c:axId val="805786623"/>
        <c:scaling>
          <c:orientation val="minMax"/>
        </c:scaling>
        <c:delete val="1"/>
        <c:axPos val="b"/>
        <c:numFmt formatCode="General" sourceLinked="1"/>
        <c:majorTickMark val="none"/>
        <c:minorTickMark val="none"/>
        <c:tickLblPos val="nextTo"/>
        <c:crossAx val="805787583"/>
        <c:crosses val="autoZero"/>
        <c:auto val="1"/>
        <c:lblAlgn val="ctr"/>
        <c:lblOffset val="100"/>
        <c:noMultiLvlLbl val="0"/>
      </c:catAx>
      <c:valAx>
        <c:axId val="805787583"/>
        <c:scaling>
          <c:orientation val="minMax"/>
        </c:scaling>
        <c:delete val="1"/>
        <c:axPos val="l"/>
        <c:numFmt formatCode="General" sourceLinked="1"/>
        <c:majorTickMark val="none"/>
        <c:minorTickMark val="none"/>
        <c:tickLblPos val="nextTo"/>
        <c:crossAx val="80578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CHART.xlsx]KPI!PivotTable10</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0.17684957285451663</c:v>
                </c:pt>
                <c:pt idx="1">
                  <c:v>0.25961629443391226</c:v>
                </c:pt>
                <c:pt idx="2">
                  <c:v>2.998627237244508E-2</c:v>
                </c:pt>
                <c:pt idx="3">
                  <c:v>9.859959811004021E-2</c:v>
                </c:pt>
                <c:pt idx="4">
                  <c:v>0.22571661562021444</c:v>
                </c:pt>
                <c:pt idx="5">
                  <c:v>1.6876442048354576E-2</c:v>
                </c:pt>
                <c:pt idx="6">
                  <c:v>0.13044028359248508</c:v>
                </c:pt>
                <c:pt idx="7">
                  <c:v>0.30133546723236643</c:v>
                </c:pt>
                <c:pt idx="8">
                  <c:v>-6.1137257544536701E-2</c:v>
                </c:pt>
                <c:pt idx="9">
                  <c:v>5.906096040744193E-2</c:v>
                </c:pt>
                <c:pt idx="10">
                  <c:v>0.18307521352252407</c:v>
                </c:pt>
                <c:pt idx="11">
                  <c:v>9.0021326405605256E-2</c:v>
                </c:pt>
              </c:numCache>
            </c:numRef>
          </c:val>
          <c:smooth val="0"/>
          <c:extLst>
            <c:ext xmlns:c16="http://schemas.microsoft.com/office/drawing/2014/chart" uri="{C3380CC4-5D6E-409C-BE32-E72D297353CC}">
              <c16:uniqueId val="{00000000-1BC6-4829-96E4-A6BB49D10054}"/>
            </c:ext>
          </c:extLst>
        </c:ser>
        <c:dLbls>
          <c:showLegendKey val="0"/>
          <c:showVal val="0"/>
          <c:showCatName val="0"/>
          <c:showSerName val="0"/>
          <c:showPercent val="0"/>
          <c:showBubbleSize val="0"/>
        </c:dLbls>
        <c:smooth val="0"/>
        <c:axId val="745654847"/>
        <c:axId val="745655807"/>
      </c:lineChart>
      <c:catAx>
        <c:axId val="745654847"/>
        <c:scaling>
          <c:orientation val="minMax"/>
        </c:scaling>
        <c:delete val="1"/>
        <c:axPos val="b"/>
        <c:numFmt formatCode="General" sourceLinked="1"/>
        <c:majorTickMark val="none"/>
        <c:minorTickMark val="none"/>
        <c:tickLblPos val="nextTo"/>
        <c:crossAx val="745655807"/>
        <c:crosses val="autoZero"/>
        <c:auto val="1"/>
        <c:lblAlgn val="ctr"/>
        <c:lblOffset val="100"/>
        <c:noMultiLvlLbl val="0"/>
      </c:catAx>
      <c:valAx>
        <c:axId val="745655807"/>
        <c:scaling>
          <c:orientation val="minMax"/>
        </c:scaling>
        <c:delete val="1"/>
        <c:axPos val="l"/>
        <c:numFmt formatCode="General" sourceLinked="1"/>
        <c:majorTickMark val="none"/>
        <c:minorTickMark val="none"/>
        <c:tickLblPos val="nextTo"/>
        <c:crossAx val="74565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CHART.xlsx]Combo Chart!PivotTable1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63855868431958"/>
          <c:y val="0.1780164833481418"/>
          <c:w val="0.70434096015006431"/>
          <c:h val="0.68036275621189379"/>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300.91449999999998</c:v>
                </c:pt>
                <c:pt idx="1">
                  <c:v>307.29950000000002</c:v>
                </c:pt>
                <c:pt idx="2">
                  <c:v>333.05150000000049</c:v>
                </c:pt>
                <c:pt idx="3">
                  <c:v>1393.3828000000003</c:v>
                </c:pt>
                <c:pt idx="4">
                  <c:v>2063.5013000000004</c:v>
                </c:pt>
                <c:pt idx="5">
                  <c:v>67.014899999999869</c:v>
                </c:pt>
                <c:pt idx="6">
                  <c:v>1308.7058</c:v>
                </c:pt>
                <c:pt idx="7">
                  <c:v>2245.4838</c:v>
                </c:pt>
                <c:pt idx="8">
                  <c:v>-948.10100000000125</c:v>
                </c:pt>
                <c:pt idx="9">
                  <c:v>746.39339999999993</c:v>
                </c:pt>
                <c:pt idx="10">
                  <c:v>3843.5716000000002</c:v>
                </c:pt>
                <c:pt idx="11">
                  <c:v>1852.0587999999989</c:v>
                </c:pt>
              </c:numCache>
            </c:numRef>
          </c:val>
          <c:extLst>
            <c:ext xmlns:c16="http://schemas.microsoft.com/office/drawing/2014/chart" uri="{C3380CC4-5D6E-409C-BE32-E72D297353CC}">
              <c16:uniqueId val="{00000000-919D-49CE-8F00-DAEF980F6E9D}"/>
            </c:ext>
          </c:extLst>
        </c:ser>
        <c:dLbls>
          <c:showLegendKey val="0"/>
          <c:showVal val="0"/>
          <c:showCatName val="0"/>
          <c:showSerName val="0"/>
          <c:showPercent val="0"/>
          <c:showBubbleSize val="0"/>
        </c:dLbls>
        <c:axId val="1984058719"/>
        <c:axId val="1984056799"/>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1701.528</c:v>
                </c:pt>
                <c:pt idx="1">
                  <c:v>1183.6679999999999</c:v>
                </c:pt>
                <c:pt idx="2">
                  <c:v>11106.798999999995</c:v>
                </c:pt>
                <c:pt idx="3">
                  <c:v>14131.728999999999</c:v>
                </c:pt>
                <c:pt idx="4">
                  <c:v>9142</c:v>
                </c:pt>
                <c:pt idx="5">
                  <c:v>3970.9140000000007</c:v>
                </c:pt>
                <c:pt idx="6">
                  <c:v>10032.988000000003</c:v>
                </c:pt>
                <c:pt idx="7">
                  <c:v>7451.7739999999994</c:v>
                </c:pt>
                <c:pt idx="8">
                  <c:v>15507.744999999999</c:v>
                </c:pt>
                <c:pt idx="9">
                  <c:v>12637.678</c:v>
                </c:pt>
                <c:pt idx="10">
                  <c:v>20994.494700000003</c:v>
                </c:pt>
                <c:pt idx="11">
                  <c:v>20573.556000000004</c:v>
                </c:pt>
              </c:numCache>
            </c:numRef>
          </c:val>
          <c:extLst>
            <c:ext xmlns:c16="http://schemas.microsoft.com/office/drawing/2014/chart" uri="{C3380CC4-5D6E-409C-BE32-E72D297353CC}">
              <c16:uniqueId val="{00000001-919D-49CE-8F00-DAEF980F6E9D}"/>
            </c:ext>
          </c:extLst>
        </c:ser>
        <c:dLbls>
          <c:showLegendKey val="0"/>
          <c:showVal val="0"/>
          <c:showCatName val="0"/>
          <c:showSerName val="0"/>
          <c:showPercent val="0"/>
          <c:showBubbleSize val="0"/>
        </c:dLbls>
        <c:gapWidth val="59"/>
        <c:overlap val="-27"/>
        <c:axId val="711919999"/>
        <c:axId val="711920959"/>
      </c:barChart>
      <c:catAx>
        <c:axId val="711919999"/>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1920959"/>
        <c:crosses val="autoZero"/>
        <c:auto val="1"/>
        <c:lblAlgn val="ctr"/>
        <c:lblOffset val="100"/>
        <c:noMultiLvlLbl val="0"/>
      </c:catAx>
      <c:valAx>
        <c:axId val="7119209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1"/>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711919999"/>
        <c:crosses val="autoZero"/>
        <c:crossBetween val="between"/>
      </c:valAx>
      <c:valAx>
        <c:axId val="19840567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1"/>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984058719"/>
        <c:crosses val="max"/>
        <c:crossBetween val="between"/>
      </c:valAx>
      <c:catAx>
        <c:axId val="1984058719"/>
        <c:scaling>
          <c:orientation val="minMax"/>
        </c:scaling>
        <c:delete val="1"/>
        <c:axPos val="b"/>
        <c:numFmt formatCode="General" sourceLinked="1"/>
        <c:majorTickMark val="out"/>
        <c:minorTickMark val="none"/>
        <c:tickLblPos val="nextTo"/>
        <c:crossAx val="1984056799"/>
        <c:crosses val="autoZero"/>
        <c:auto val="1"/>
        <c:lblAlgn val="ctr"/>
        <c:lblOffset val="100"/>
        <c:noMultiLvlLbl val="0"/>
      </c:catAx>
      <c:spPr>
        <a:noFill/>
        <a:ln w="25400">
          <a:noFill/>
        </a:ln>
        <a:effectLst/>
      </c:spPr>
    </c:plotArea>
    <c:legend>
      <c:legendPos val="t"/>
      <c:layout>
        <c:manualLayout>
          <c:xMode val="edge"/>
          <c:yMode val="edge"/>
          <c:x val="0.26179589839405665"/>
          <c:y val="7.0038910505836577E-2"/>
          <c:w val="0.3785274936200842"/>
          <c:h val="0.124539617049713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1.0335917312661499E-2"/>
              <c:y val="1.5037593984962338E-2"/>
            </c:manualLayout>
          </c:layout>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dLbl>
          <c:idx val="0"/>
          <c:layout>
            <c:manualLayout>
              <c:x val="5.1679586563307496E-3"/>
              <c:y val="2.2556390977443608E-2"/>
            </c:manualLayout>
          </c:layout>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58349101711126"/>
          <c:y val="0.16369782724527851"/>
          <c:w val="0.54029135892897107"/>
          <c:h val="0.78606299212598429"/>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D176-4DE7-BE5E-C8A37E75A8C0}"/>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176-4DE7-BE5E-C8A37E75A8C0}"/>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D176-4DE7-BE5E-C8A37E75A8C0}"/>
              </c:ext>
            </c:extLst>
          </c:dPt>
          <c:dLbls>
            <c:dLbl>
              <c:idx val="0"/>
              <c:layout>
                <c:manualLayout>
                  <c:x val="1.0335917312661499E-2"/>
                  <c:y val="1.50375939849623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76-4DE7-BE5E-C8A37E75A8C0}"/>
                </c:ext>
              </c:extLst>
            </c:dLbl>
            <c:dLbl>
              <c:idx val="2"/>
              <c:layout>
                <c:manualLayout>
                  <c:x val="5.1679586563307496E-3"/>
                  <c:y val="2.25563909774436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76-4DE7-BE5E-C8A37E75A8C0}"/>
                </c:ext>
              </c:extLst>
            </c:dLbl>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0.35115287149614721</c:v>
                </c:pt>
                <c:pt idx="1">
                  <c:v>0.38103564546114388</c:v>
                </c:pt>
                <c:pt idx="2">
                  <c:v>0.26781148304270885</c:v>
                </c:pt>
              </c:numCache>
            </c:numRef>
          </c:val>
          <c:extLst>
            <c:ext xmlns:c16="http://schemas.microsoft.com/office/drawing/2014/chart" uri="{C3380CC4-5D6E-409C-BE32-E72D297353CC}">
              <c16:uniqueId val="{00000006-D176-4DE7-BE5E-C8A37E75A8C0}"/>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5.4874361635028193E-2"/>
          <c:y val="2.161387721271683E-2"/>
          <c:w val="0.91411788642698732"/>
          <c:h val="0.11466698241667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CHART.xlsx]Top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9812.9209999999985</c:v>
                </c:pt>
                <c:pt idx="1">
                  <c:v>15901.13</c:v>
                </c:pt>
                <c:pt idx="2">
                  <c:v>17624.337999999996</c:v>
                </c:pt>
                <c:pt idx="3">
                  <c:v>17994.978999999999</c:v>
                </c:pt>
                <c:pt idx="4">
                  <c:v>21127.670000000002</c:v>
                </c:pt>
              </c:numCache>
            </c:numRef>
          </c:val>
          <c:extLst>
            <c:ext xmlns:c16="http://schemas.microsoft.com/office/drawing/2014/chart" uri="{C3380CC4-5D6E-409C-BE32-E72D297353CC}">
              <c16:uniqueId val="{00000000-BC1B-4074-8112-358DA78B092D}"/>
            </c:ext>
          </c:extLst>
        </c:ser>
        <c:dLbls>
          <c:dLblPos val="outEnd"/>
          <c:showLegendKey val="0"/>
          <c:showVal val="1"/>
          <c:showCatName val="0"/>
          <c:showSerName val="0"/>
          <c:showPercent val="0"/>
          <c:showBubbleSize val="0"/>
        </c:dLbls>
        <c:gapWidth val="62"/>
        <c:axId val="2078504271"/>
        <c:axId val="2078504751"/>
      </c:barChart>
      <c:catAx>
        <c:axId val="207850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78504751"/>
        <c:crosses val="autoZero"/>
        <c:auto val="1"/>
        <c:lblAlgn val="ctr"/>
        <c:lblOffset val="100"/>
        <c:noMultiLvlLbl val="0"/>
      </c:catAx>
      <c:valAx>
        <c:axId val="2078504751"/>
        <c:scaling>
          <c:orientation val="minMax"/>
        </c:scaling>
        <c:delete val="1"/>
        <c:axPos val="b"/>
        <c:numFmt formatCode="General" sourceLinked="1"/>
        <c:majorTickMark val="none"/>
        <c:minorTickMark val="none"/>
        <c:tickLblPos val="nextTo"/>
        <c:crossAx val="207850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79E2C91-65B6-4E8A-8B73-0E8609C88A0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3462F59-E973-450A-BE4E-14DC063FB293}">
          <cx:tx>
            <cx:txData>
              <cx:f>_xlchart.v5.5</cx:f>
              <cx:v>Sales</cx:v>
            </cx:txData>
          </cx:tx>
          <cx:dataId val="0"/>
          <cx:layoutPr>
            <cx:geography cultureLanguage="en-US" cultureRegion="IN" attribution="Powered by Bing">
              <cx:geoCache provider="{E9337A44-BEBE-4D9F-B70C-5C5E7DAFC167}">
                <cx:binary>1H1pc9y4ku1fcfjzoxobsUxM34gma9VSlmRZtvoLoyzJJEhwX8FfP1labIldtjVzdeOFqh3dLVWh
mMBBZp5cAP/39fBf1+Z2W70bUpPV/3U9/Pk+apriv/74o76ObtNtfZDq6yqv82/NwXWe/pF/+6av
b/+4qba9zsI/CMLsj+toWzW3w/t//Td8W3ibH+fX20bn2Vl7W9nz27o1Tf2L9/a+9W57k+pspuum
0tcN/vP9520dwRObPHv/7jZrdGMvbHH75/tnn3v/7o/pt/3jye8MCNe0NzCWiQOGMXWFFOruJd6/
M3kWPrztYIIOXJcziRhGuxd+fPZmm8L4l8l0J9H25qa6rWuY1t1/n499Ngd466/3767zNmt2qxfC
Qv75/lOmm9ubdx+bbXNbv3+n69y//4Cf7yby6ePdzP94vv7/+u/JL2AtJr95AtF04X731j8Q+qtK
tlm9BfFeCx/KDqRSElHs3uMjn+OjyAGjCruuK+/gQe7js+/xeYlE+9H5MXKCzV/nbxKbzW3/7uR2
0Nf54wr9+9oD6DCCqcCM368+fY4ORvwAI0kVkhO9eZk0+5F5OnaCzebkTWLzl9l+3abbVwSGHAjO
GeFI7QVG8gPJEKUEkXu1Uo/PflCb3wu0H5vvM5kA89fxmwTmJM+abfaKwIC/gWV3sRJsLzAYqQPO
XEw4Zc8heYEo+yH5PnACycnFm4RkbYzOcv2KPoahA0wYZq6L9voYqQ4wk5y68sEHTZTlJRLth+bH
yAk267epLn9VesxfU13AwRBFCZGY3UMzpWcYH4CdcxV37z3QxM28QKD9yHwfOAHmr7/fpNL4W6O/
5VWmX9GUUXFAXMa5wg8+Btb+GXXGYMqwIMAO8D14zw3ay2TaD8/TsROE/L/eJEI7UnN4W9W39nGV
/n16tjNswL2US+9jF0SeIyTYARfShQjugQRMXM7LZNqP0NOxE4Q2h28SIT83ebW9eU36LA8gtgG3
w8g9GZhqEHIPXCYk5cCr7yOqe3r2ElH2w/Jj5AQU/8ObBOVEX0c63L5mRgAiTsGEEvJBKyYRp3QP
BEUK0gUP7/Pn2LxEov3Y/Bg5weZk/Sax8fMsu71u9HXbPC7RK9g0fOAKF7tAovfqjIDIh0ogDGSS
CXihNPuheTZ4go7/Nnn07NZs+211+3rQUHWAkBSc0B88+SkhEO4B45IziiGls3tNEHqJRPvh+TFy
gs1s/iY1ZwGeRt+8Ilcj8sBVLoSVFGKXp5hIyJ9JQRmR9Hs8+tTTvECS/ZB8HzhBZPE2I5uTrc5e
UVWYe0CBOjP3UVUmcQ1XBwRzzJB4iHsmzOy34uwH5WHYBJKTt6kky9u8Cl81oCGQegHXwdQDXZ7Q
MUkPGGMUMjcPueYJK3uBQPth+T5wAszybYYy6Hcu5T9YgTi9zbLamm77qqEuBFJSQaT7gPtdFeip
FRXiQFIplRA/MkhPrehLpdq/PZ6PnuyR07e5R9Y32+gVIynGDqhUSEAa755aTEg7xhDquooKOS0Q
/VaQ/Zg8DJuAsZ69Sbqxzm70q2a5gQnuoiMBuYeH14R18ANg6BJx9UDiJ+7tBQL9BJbHmUyB2bxJ
YI5eu5oqge0xQXaG6u418XBKghohAOYJLXlqx34vz35YHsdNUDn6+DZRgSVpr5NXTNRBKtUlghII
jyaK4oKiAFiM8XtFmijK0QtE+Qkk30dOQbl6k6Ac562uX9mKoQMlgQpy/uBUJrGTwsAKsITqxIOZ
m4DzIpH2o/Nk6ASe47fp70+2lTXb7OZ31PB5+8qvOncoJE93SuNOUBH8QCAMVSP1EDpNWPpLJNkP
yo+RE0xOZm9SZU62db29jtr6tmnq1wOGkQOo+kCYBGnSfU5GQMkOuVAFlxD0PvUuL5bnZ/A8m84U
ozeqNxpyqHXebB+X6hUyqBxyDwpD29RDODMlAewAK0gHQdn18aH3VYeTl8jyE2x+DJ3i8jaZ2Ymu
692fotCPi/TvI0Mhd00gg/q9z2Bi2qARAercBMpFD/Wif5QeXiTUzyB6MngK0tskajuQ8rZ6TYSA
IHMBvYYP3aDTiuquHVEIqNe5DynuPQj9TqKfw3M/corN2yzcbW6/Vts6eU27BpUhaDagQjw0I06q
3UodAJuD4OfR7k3KDy+RaD82P0ZOsNm8zczq5rbbvmb1AdIBFHqoIdv9Iz32NH2GMQfD5gIhkPcu
CTzSU2Lwe3l+hsv9PKaoXL5JurbrqFht0wKa4F+zasfoAZcuhDiPBVXgy0/BAbrmgkoRyOXc07kJ
K3ixWD/D6NmsplCt3ixUV3mVPG7jf58aAKmGiIawXcvu3WuKknsAxAABjg9Rz8Tx7FD6nUQ/B+h+
5BSbq7eJTV410Tt/W+XQR/qK7odCrw6FDPN3Izcp6QnoIpVg4zh/cE9ThF4s109wmoyfouW/CbR+
fejl3inca9OzT/4vT/2AQ4IA1BVQzNurTUAVIAsKNO4xhzDJ7EzO4vxcrP1QTYY/m8nbOOizrCCX
8+4C4lLzOxv3Hyz2fdb1dZ7V+nW7vwB16JiEkxP3r+feEEIwyNNCK4Xa3y/xIpH274onQye6+3n9
JnT3mdRwXu9DpF+zxIfgpB6QRKb26yx0skD1FQIv8iNb+5RE/k6a/aDcj3o2M5jY22QlF7fDqx7N
w9DORSWTeH+7BBhRCnQFak0PZ4ygtvEUkN+Ksx+Rh2ETSC6+vE0VqW7DVz3OSoEmSmiyow/1okkG
6f44KyBGJyHWh98Ksh+Nx3ETOD6cv0k4Pubtf4YbAiwIyAR5VJUJe5e7/hJoK8L4wXZNuOHL5dqP
0nT8BK2Pb4MbPpMa/Mv9rGbb5HXT43CmlUIYBUHvPQGY8HgwdgeEIsig8wkrfKk8v8LocTbP5gpT
fZsVpgvoxoIj77ev2DkJYZZk4FCgVH4PD3iVp+kKONlK2a6S/uRI8nOv8wKR9iP0ZDYTeC7eZhHj
U7ONHn3yv5+i2GX5oOwHqaKHpp5J/hWM2+64ESGET8zb7+TYD8f9qAkSny7epOO51NDK+qoti7uW
EkykgnLFXj0R8mDXz8jo4zGXSTb8JRLtx+XHyAk2l3/9/8Hm5xHo9/6C2bbZzu+uFHly58Wv372b
PFx1Mhn6QHH3qtO9HVrf/PkeKxcI2PebSnbf8Ywb/7h8Yjrmdls3f753dqVABmdegeYxDjAjUKn+
9u4tBa2OmEO7KmECrsVwFbipbJcc+vM95ZD34IpAVzkiYCYFgF7vOA+8RSHlAQkqBVtGKAlt0N8v
cznNjQWW+n05Hn5+l7Xpaa6zpv7zPURd798V95/bzc8FogN/KHIFhqANJAUhiuvtOdzfAh/H/6/U
JWEFadnaNVL6ret0mypruuUYRMOhCUt3NTp5bP287+2Nm9fi2E1YGXrAkfrzPG+R19aFszXCoJPE
ZWozZgG94HGsQ48XPJuFNRObyHT1uY07fZHWrlkmbafXacjx33kRyLmJRXwoCZ83ti6/dnUcrwZH
VtrTcT9UXt0W4zUqEsfXQciJHwwJ+VjVOjlUmcmOAkHNsqW1R4cmO8ldon1lgnTmxGl0iLu6X2c6
TVM/dTidEScUh2nZFsYLzPAhL6RZFkaqY1uHXewJPpCzwWnVRugEnWCr0Yml1um8LqflAspaZolz
En7BSqsNdpJTPPD2JCD4YkQ2n2EetF5WMuV4qCzoN2pt5PWp5b7EXUb8Kq2aU2Ux83As6Jwyd6i9
yuh26RpU3PQ9PIRWNPFKXZll1ubJp5LFvPQGw+JlkQ7xStVNM+tZn86QsNhvMGk/51IHH5o26s+a
XI/Xyvb2S1a19CxMpF1RG1cbTuPhDIrW2keE6EUZuO0RGnj5NaXtMOuyUCyKznRLgROYRjgMHksy
s+qynnhlwtobR1FPV671qSqOSBauWeAM81Yb5CUoz2a1G5ykSZGuHemsTSKSWVjm42fWVeWyLDv3
W6ji3KvjRh81nPVLSOwEa5JG6SkexUgWyomTw8jWgTOnY9weFczGl6HV6kqUPJ3HmheHQcH7j0XX
lxcqYPpkRByd9DUaOq+tqP4cNKw+jltkPrKcFcsUDhEory9ztHIHI2IvMZSejVbokzBk48IKYYzn
FFKcZ7rAnZc1pYR7jmh3zHuNTlUFeyUPGx748cjMdTsMxSbg3Kzs0NIj3hRmmRZcX7VS6C9lEeFN
FhbuWSrNuBoiO2yQ09Ej0rv5qmrz8EPD8voiHqnyh7Q269Rp10UW9IGnMlduSFmQqwzo7EkZsmSt
sSlWcWxY6qVJbRY9i9wPpuiPSNQz2I5ltXJQM2+jENhDK5H17JDgOSkCsS1pf+uWQ7oObdF5qU3d
dV4GbCFkIWdWZOSSsuTa9rQIfSdk5ErI7CLv6HhZ14VdjihDZ3nEeeYNUeAcuk6NIg8CWrSJOuxi
v3d4ua2DKj4VYVIaD8oh6loHMlpmHQwKR20+SY1Sv6NONUddkh7FIYDYU6rXvDV8JplJPwpaN1+h
X7yrvCbBF3Ch1DokPT/M+3KZZZL7Ixdp5mkTJ2cUY3PuBmbFbd8c8mDM1ixJ81ldtInXgrG8anKl
18JNg4XVtJyJuhm8IBvi86JG7HYcytynSRz5Y2QTLy7c5ItAzvBJZIVzVpA09wFQgbwqSsis5Lg4
daph0RteHpVVJ2NfqYXbxOkyqHt0AocMzLI0Z10QdF+coM9nCaf4LEYhXWXQuFv7pkfdJkNddU0b
C5IwNOvRIJY57od5Z3DrzCM4IfmlEbYsvAKNRnu9sPk8G234YazzZOkMzag9a13hV93AlS+dPvfC
wM7bbKxrb8zbVs6U6j6Fo2WxZxJVzEwVlmDmam0806bjUe4M5YnNAjTH2PkSk6SSXhiOdK6NEh5Y
AOSrKuO+cfTnRPZobVCN5jmKS4/ESf7V8Gg8CvJInbmp5Ou6dofUG0OnOdONk8yEyHw3K+otj8Ww
jJErT1HN08YvUoo2ncyRL4N0NB6Rhs9TmqtLBV5jM7Io+lxJpo/TsftbjQ1fgUccfRvX3aYOmYat
1MfHdcwzv7GOOk5bVp02cVCexKgvL51Am02dpMU8x3W4wCoPZyOJirlbl/Rz0qdkxRuYZRXIfBEN
MbkdRdie9K4qtoyWO+fSjuxLlBr9qSG4Mx7XiVrQWIXLdoySeW7D3ndwEJ1irMGIK+Z6XVgOH1EL
S59F7jiztinm9UDkEZxVcuPZYPLoAxVxDxsN975ymFsCsu24tCFtl5kemnWixuKTaYOlxkU8T2ww
niYdZfOi61Dh2QaNsd86GfPccFjwMu82uAvJocJh8ndfkmTWEy69DoO71aDiR3VAipXAcsi9pKzU
VcK5nqVZj76YoApWYJmiddCQmSXcPR3b2LkumECHRSOdRRqK+gPWmVm7zAkWnIX1mbG9/BT2Mlhg
VKKPUacRPE4Ejm+twxc0EtWmsuXXrB7tNRpbMP9t1Yy1ZwYWLgfa49lIJfVI7Ry5GSJd42WVHkqv
zXs3dTyctUiDRdPoDHrbKvD9cRxetC4QES9uS2P9jKrmrAxLs8ojUGlvKESSeGNd9ZknAll+U1WR
rDsTEY8NvXOsSTq3MktPuy5LVo3bXrmVG3pga8vIk23ffk0afuXqaIuC9psw45XMh/MMj6nvjH0B
zyvTdZUJO69KfUHKsDgsIiEuuiIhl0ncZ9dU8eFzFcDALuMObHVtmyo5LEKYRXtYlHXZNUvDh3Lk
J0C1spB7I0mQO9ckb9ic5zo6HogrZm0/tPK0bErLv9Q8+NZqS+XKdD0A59iIFAunGzs/yNGytcB6
lmlU5Ce6KJ38qgADCtxLdTM8BMmiTGyYHkonqWZ1H5MZkLzkCIc2O4RGK3HlWrf8G4kgjE+DITJH
InJxddFGYxQszZiYMfOHuh/z2gsbN76R0VA7n9wyGNw5jrog83JHJ/m6FJrOMgfZZaXybNHx+nMt
wt6rhtDMkAUkm5B9HhzSr7guhG/Tpt3AJ4eFMgLopIkOdcWOW0Vk6CEnd70kBC/jiM5ZARf5lI2R
mUeciEPwIM7HyNHh8SAM9sMM200XheWmAjQPx6b3mkj3W5Yoe1gp7ng1c9olzgbrZe2ObtGRtB4U
jKojrddJsEgEt7MuD5qVNJT5SSn1suYu8m3AztIxqmdx6YTrkYXNug2C4LBKiT5sUHjMsTE+Erg4
jgLezGwoyr9byo0vB9cuddnpRdzUau6EKJhX2uTzPmDF4OVRAo4sKGrfBZhXLSqI1xiSLl0UoG+s
DYBGF0mhB+1BXye+4TLj8nON2kzU1y0TZeJ+CkoGjMPXpdGp8Z5eJfiM/V/nha10GD3c5vj9x39d
5Cn8ubtb8Mcvd5dB/vgJrje4v0Xyl5+Cs5C7btN6+qFdEPf9uyAUeQjqdpHTsx/+EcX9JE67v5Ty
J2++LIiDWhP7ZRT3z8shd7HRw7CHQG7X+6TgAkrOoWWQQqgE6caHQA4upYJiI6cPlxk8xHBsd8qe
MIjgHnqqQISHGA5OFUOoBVe+UAwhHtxohf9XMdyzCI5BKMghNwBnkDlc40fgBqznEdyYj2Xr1C0/
SzuTjj54mfasMnXDvaEva7gn6Xt4uydg3H3Zj3Dx7mG7CzWgtAfxLNzdsAsnn4SLoTswI6KGnUWO
La4ylpML23TqMtFNxT1ofSmuQjgsvVVdXK3+D4/eVXOl5AI6NyGSfvpo7SR4aHLMzkY1wKNV5ah5
Z3sxzEXL8QWVAyZejSpC/ToYHX2vPfcHGfbMfPf1z2cOpxYJ3JIIkTcAN308oTrMVGzomUmdRAMV
65rSR007Foc63z1uSKWEQ/W/Wm0Ce+SfD4WtwrCAY+ZQ0X4+5wzCgzYsFDlzSUYuMnCsEDLxsVzs
anmXRePKY6YpPLzFbVUvo6ZtbnhR66Vx4PoHvwTXsyxEGA+r2qnCYD6OI9tySerSD9wO4aOuCCye
wW1hjvHqAqcRkJiMUihE/GoeoBv/mAaHLAbEly44IgYnj59CJ3sJQaaIyBmwXtgrrWHrwbTJsJD1
gC+MtvnRkLj1za+fCjW0fz5VgXrAaVJ4sJpsGO4gEQ9uBawcd/gic0a9LEUWfUPxUJ5ZPA7nLivw
xhUqGj0btXr56+dDkmb6fLhCA7olIZSFfTPVlU6pLCmTAZ9xhw/neqcwVrXDadiVGBLVv1pgvGej
ULjfS8AFuPBAV06MQGBFkyHU4jOm1XDuFFGWLDqNA0hzUFrfDAlj2w7xnXYiyIUUogdlcYCyn8ZJ
5PwG7n0Th8oLWEsMbVb/2LWEObkqweedtQ1wHZ+JwOTHpElR5+ksUf8HJYG7y3Z6Cf8Il0xSWMCj
kXZoR86qupGzzEZm9Fk45EetQPlRWsVsTbs6PypLDbtcmRFv0k4NIcQa2OkhEzPmRw7vhnPIdg3h
PEFEHjdJp+a44cNpFHVlD98ag5a5Mhv6QxWh1ix+A+Ae8wJnCuDOAqhoUbjUaKIisQmDVlqFz4Ig
RuViFFW1uts3Q5MWV1WVOr6RPdg9CwuYyl7NQw0ho19bVa4KmyahpyExZ5ZjP5pqhgNU38gKDee/
lnOfmJTB4VS0u/MCCgjPNdkZSNvxgOEzdxSwIHfLjIuquMIowBelqX63s3fXAT3TIjiDBLsafC7C
LlRep09Mm5DEKLH1WV/Q/MhtUncbqGH3LxqHXovocFpRXnMv0EGwSzbEUeZBslJ91G2iC49mtrmh
eQc7HYEFQA4ogaYMDOduT9wtUQ1eg3sQ5anjuhP5kcVUHjuOZmsiYEKjbfOjXy8jzGA6LZgJ4Ly7
kxfyv1xONu0oEyVKbcOzHJyQrwo7VrNYOPGHkhrbrLIu6no/Fl3czIjrGO7rLg2ihYpCDYE+fDcQ
2aFQPolJN0dpIxbdLihfRbxusZ9BJEA9J3CDcQbMWAH5jnrnU+GkYQN5wzyvvD60ketDFw8wYUQQ
aEZc9+0cXAAvvCQ2ucdkAReHZ010JOs0PiapzDddHIhyJvMKtV5BjPMFW5F8wLk11yip8cwAD4g8
YsexAPm66Ma6ueWHjY3gBvEG/PchXIOXUq+kcXFaoihP/SFSPNiFa2jmikiWEG0Kp7hsMxP3MxoI
8VGpMkJeGYcJ9yrSlZDScsNq9BRXtoK0DZFfS8dU0s/SuklW4zA2kLRsIWGwJqXVzjqAeyuPSdhG
kGjpgsNdtv6j7Tvc+oJ1YXXm9BRSsrHbZK5f1iSJ/DQKiwKyW6mp/EGxKJjJuFeXYdSC201gjwjb
gsrx3Kp5mUZ9OAdqoOYCNyNIl7vutlYMaEImwdoABQRD3BXgBWptYZgVtYlmAc0cX9aBYd6AYyOO
JWRNW/DMOMKy8EeIlEVxSEMU2xNO8/LYGeAc7CK0eRolHsQRcs1CHW26RDXXMks45IZIhJZIx9VM
0TTcVIRViwpi6LzMi6seofELrqU+JJ0cZtCeQr7aJs99V5f1UigSLMhI879TVbtfcuq4XsmL6AY2
ynAbQvTSeGMUZjPUAjx+FDTZsoJ05yzFovNhY6WIhruE2yA96zjWk3lzw0rE/cHVYXHhuFInR10m
64QdZplR6YXoINKFZGhkbC5mqUghnPUaCzft8cSDy0QDAv/FpCdu4SdMOzjytHUsT2cywar44kQd
pyBuEmfVzJY2lQsH7cjP6A7neZLASmdOlx+hUAIZAgvOtqXsIe9em76wXhoG5tPg1ICYDRpwCtbS
1u+EAruicrAV2sKu9CKJwZmyrITvUFgUV6qqAVmORwBVx7njI1TJWa962F5QVgHokw5MtmbhWSvk
2Pij5WwbuH3vhRoBX22MBGuU9u52CEZ12RNS39RjxCA1ysHwMLBDgqVqnlZRWXslaKj005TC19vS
BeEg4siPgNYFly3v5CyxaX6UZAm5KJG7+1Bu1HHTdGCfwZwFgWeYSsMZxg38JhwHmFMH+e4N9KnD
L0aR5MlCurA4FQFPDSErhU9UEY43bVaCiVEuSBWWqTpWAjInxOXg1LUDFvXORgKHk8eBC05UxJCU
DnJZ35Rqt5SqYviirlv43ztp07YNY4+WbDjNgXYSr3W1PS3vuEhiOKs+ZGlSrcKww5t2BEQ6BszQ
kh5fdHhUc0Jie95qCDeoiclFHBBwz81Q9DO7Y4+WwNrj1MKkQCXhSUnU1Tc6h80Q7/6vq2wB+Q5I
qa9R0rlbacCLqh09Kgx421KF5VWcpMB+B13b8zuiMCZlZg+H2PAtGYDfx7UBaEsQBtJ+8Q2jRsBa
CEohwe6gDYpApXkeoE1dmSQ/hm0E2JGdtFleguOp82pVByARihGQ8Dwv1dzFSXEVtHCfsm8TAgnz
gChg6fWYBpDn5xbSMHUFkncwpvPyvLfDcelUWerfEZx2R1WSMW5u7oMfuqM+NlZxOjOuZcZnTlJC
aavgLYP8p5XHUeqyLSSfocQEbgcELMgQj550sj6eFykOvhongodndyqEAzceFt1Q7WgQeJ5mVvVn
kvX1jVE1YAQVPCB38KMKMTjgjLlg2/JdqJJEqV5ii4EYIE7XHJDeZDUVa5hOfkQ7h59r21rrOZEB
abtWV6u+B4/b7Lanmxm8QWEMngnqT/DNcQd0lcnYtidFHzrRKoXiBLA0nsGuhdSWpHMJr2MSQJ3S
a1gCa9bAHXeXQ6fFRZzI0sybEuklNEPCHjGRcbdRCml6SDGmMP87IwA1ouHc6gxWxSRaHXPr0nWp
QMMKvnt82jfSj3dabxpcXMU4z49UCKgC3S9XZUABVU1qOTPgyGEdeqCgKtPBpQMFodPBhnxbyQb0
FZk0nRM9OnwWuqDxVVWDJHc7kQ0xro96DSbAhTrhMMeVAePDwjKsT9UQkH4t8x1AccnANJE8KFdp
hdWlbsZBeQ2Eo/V85A2QIiJb4ECkD9OPFsXulsYxviCOhBhAxRCGsEHii55WsMiUWKiBgZ1XxoOy
W3HFwwIUvYR6xendDMETAUeuOVigCu7FW94FvGPvFFcj9DFedCGEqBpMN/J6CGkv2hJ+mUMNm86b
HUsbZQ843THGO7dpRwQ7qjAOXVMZwdxHt1DHGZEOJIJJOqvaFiKZ3apVRTeoWdxjM86qnTgRh1kk
OmDbom1AX7MoVMcmyUCtRkuDmaAjXbS1wdJz6xDMkU5AuQiTYB2junKpF8GWh0ptEgznkQ44nfed
KFdWuyadu6o17vkA+ebKz3qWjL5TIXfLhp1lgU+ry2xAELYaqJonZe7kczjK2JvDtOMw2rQRKT9i
RHrYIkECCz3unIuO72zfQGJnmYcYjDxQkXAXkrMG4pUohT1xtwD3tmgXuHcxAbuwM6xQiASPc7d3
g3AAtzY0RbUahLZfK3BDZ3f7kxGoKsSQCFh2UIFOTkQrYYtI1FYr5ibdYRRaKP3cb4i0T+W3QnRJ
56dVB5XEOFNzYwt3G8ItGxd3u4IPCShFQgK84SwDRS4zvIndXbYhqR0N9bIsw5nXuBlYIjtCeV6U
BJIQlRvr0dO7CTl9CrsPqsbGr1gP71kgQtUMYk+8wQymAFsOX7gRz/sZNiFolghK8DBwbQFd5AVs
mjaGghFUDfEHV5DxDCJ12NQI/jqY1m96MNp3FpAlTZLO8kDAYjeBs3PfTQyrREUParNzQJkHFRjb
+0XXgFHIw6oLFiU0b4C5anfSxm0DakZLC88NCzucp5ZV3CsgVLtUgwXi54Yw79Z2EnY3YY0zi1k1
YK8CLjR+7LDUw6ppuyz6gOsY5esMzOimgspnCEFjA0+AvzwGdjvCwVhdQI0CSEjoJOoS9QVUuoph
N1+h+lPWEvGxlUP6AW7vvI6cwPETFdcr15TIExVY9j4J428hrXNPkDLwKIeQ2ofuBFDgAdxjDGn4
0re6H/0G/o4eBQzFcihjWFhnXQCguduPw9JpY7pAmbSdB2X6xos6qBbDKfr4hLIaYx+8ZrqGyH6A
amaRWd8URXYS5DT/pqDKlSw4GcAYAskMvKomjZwPQ92gw3Jn/A/jIIREpIqgIA5VuxwiGAM1JieH
LolMCYCuNEHvfAxjAvBUaQH/LhWGRaLuOJxCBrD3JO2rFa12xr/sgOOkO0pXRnI4T8IGGN5QOn5b
9qAzu0A5MWBle6pAVVVUZoGHKhAvGAUkm0gO/IAFPUg63DmTIAK7Pbo6T25z4JjgXVSh5tCOQdfY
iYPLQAawg+4CwxCFWXFoTFyAyWvApuV8EMER5NOqlYDi1LFWIVv3hcKbcHDVJXaa+oaMVs44TRhU
36HxfpFxAv6zisG5tWkI1mrkmlx08GT/zm6qOAHjCNV1OrdlBjphdnyzCJQ8Tiup01nwP+ydWXOc
yNaufxERTJnALVSVZtnW9LV9Q1i2m2SGZEr49edBUu9uq79jx74+Z0fsrnCpqoAkc+Va77DogK8W
43efy8oscTsS93TPEhorJk+eWuUlzMpJZntk3uB0+oTaTp27QuU//Fnaw5XoJlbcaNluLMo+urZe
M4wejARVzEVdNqF/EQSbHVxQsJnxfKC+gTyb9Fk7DtOpotVBSK0yiq92uTkPYegA2YmIqATOw5AE
hcW2kaYulUQt2VjkvMoHBWJ92PrAu+iEYT1s2R4OXlJmYdd/ysw1MShZbZ+ysg7Co1xH98SR1YPS
k3k0Sm7Xyl/zx27KysPACiE6U+1sJzbEKUCuU9tusvqd9VFbsjUJ6XQTHlHQmHM3E9a3qfPE9yKa
th8VWeWfbWUG0u2lymLyKvfKQRpw7ZCUnVWAK3/QTEDqA2RQpeK+b4r+2LemvxSeyW/zAOlEVsj8
f+puzO4lOb5JprpaD+Ug7LM1FOtt5HXpo7KC8lsLw6cP8J/5QKbcRNnHrbGoWCs7W5wkGG1dxDqa
JdZNYMA3DuXjKxz9qu/6J8fyT8rl/02GB20dSNV/ENN/6fT+qVx94XZev/AXt8PDXOh0Q24IhyIQ
3AHG/MXt0JAQFRFOMgcpOTpMoO2/CB53V+JBrf9TncdjY/gfJC/IJ53JXfHfMDsvINDfnANnRASl
wQvUDp1/I8wiP6NtVO25atdwvYmazdrKBABwXU+1BImoa58E2xhCHmlEdzUIf/jurCtpWQ5q+RJJ
yNjbK7drKTaniXIyd8h2kJN8rDtnsL2Y5YBop4y9xZ7m7byuJXHyzgpW0/TJFM14IR5VaqK6I3K5
RSyzZYZTt6vU+hDV/lxftrrQAyCU47Thn14XrPl0vkCymvkiCyYnTy/SwFjFJYBnP6PcYpDvraYN
3GPnK9c/ZsWityvG0vc+hCRjic1hVZx1toyz2s36GKHWOt7p2qfaWar8Nq1rBYwPUJEsjUwfmtpV
D9vYeudcVHuotsl6Xqg7HkI26B4Viio+mVbcjtQvF0T97KTadPoKYJ+zc9VpAWyqqebtguq+ndcq
SCKzBW5zWWRzLgIiarkY97hQJ/RXbrDVjZMUTWhuVVbO1oVZqMcOZWll6721OtNmH+ysLLITlDBt
MM7c3CgystRux/7csbPUQZhTlzPEwJ2s7FzfdGZoG+5CLVy3nrEY/v+I8J9HCn7757P3/pLI7wsc
4vWX8eDnh/T9Ld59+d5bWJAwvuz6koWMTWsnWP8KC/TN2lXbPC7thQqWO93yFhVow+BBDv9NB79x
vg5t0DzYL9hTVKJkOcF/Exk8jEj/RMU5IhaxSDqeG0hSA1TAPzFqlVPoxllK8SN00pG17XZsgqgW
ujnfnoSYuvKrb2kxnJp+HVb/MLpGKJNYQBPPWaN9YIrWNWUAmSHW6VBGVtOfL1FdDTeVqDvgu7Y0
onsW5ViY9mChemSBZEHgOz8C067TXaUQanwNQ9Gl37za6+VtJnM0r3HNhsqpMP11/YEMYFwQAVdC
l128S4DqawfFG6ec1bWzXrm11xR/WsMMA/kbGuod6yjphOGiu5L+3hKY4XoHsQdOnU9KqvAH8jw2
8/Ox9iv/vAL318H5NpBHLsmWdzyRp7LTHPTzHzPqbS/+p7ba2cnZv6M3nSDpMESKjHQfgRAPDHtH
3m6FFw4ow/PvhVN6e/3WesJDRxm5Vl+ctFkyDZaiUNCo2PKtrWs+Lr63Dm7i+JtcvMtRqmYoQXx6
D1AkEiHY9G/GaB+Dv89RwJrZjre3QmKG+zb//nkeLetmcr2J8jwgPylFQgkVeF+kLpVuDr8ej38f
iifZhQHyNN8NsJ+8ux116tbrlMmMOimyxotZlK1nx8btEQrGvz7Uvi/+fVXo18ireRIYpgrabOyL
7eerMiq3XKU967u09Gy7hwztX9CfqtAfOVajRym/lKhyxtdo+3/VCLybcftx/Yi+rThrXHCN98ft
JnDs1vLC79nKSpIgdl01/KH8FL10vBT5lH9oUh7qSr2lWvw3v7nsd4Q3h4dnggkleUfoT2T4+bIz
MeeWbZT33QqAJb1ELLYUX1+HGzw7qG7B0Fvnxiv7dbovB/gAFdPGpvrtDXhH2gW2cGnRjqth74Pm
ive6hVHmkBZlk35Lo60RFBF9V6fr0UrrIVpJlrXhrvz6nv/74mlLhJuMpl8vHs53zKQKVFoVq62/
+3Ihdp1WR25OeRJ6mQb/mIepL7+gwnbdPh4k0/NLa6+zRkKSt3a3/GYiOO/iMwMQ4dl5CT8ImFFG
v7sV0VaIqButZ5XroLbOzaj2ZV6bVvHA2Gkp/M1P8npY3S42ketxViK31XSPoByZWGM5urmPUMez
DHvRaveungEln389Zu9ISDwf0PRQuXu2SmOh90tyWlLK3H4zz0aPmklgT6XNYNlm8YQVGw1Ee9+5
Zb8vmnHZlytC+Wz6bwcLbVWARR3aLfSxPLw/jbB3B5wfsn1uKmGxMxXE5G2J59UeV3HlpYLdbMgm
HmpbF6Jhn9AdcKc4D63CmvFKKPaQfT9bFd9qoMXnK9+UHdzir4fLeT/HsP3i03J3dxx3WO5dgP+p
Y0Hd2nSk4t4zqltpYUoYh66aPvYbgHWTLP0KDZlYQT3zt3bt63aFqdpW637puvRiiHRVZEm9YRW5
qsEpRiB2HEPpiO8GAvZO1lGGKpWHgxgCvWsB2jSX9hZV/Cpo59L3vwkY72UjXAr4Nx4kNgEhefLI
u4jBzGz6uZm7L4FoRSGSbpex9NTxUxTpBGOGxYaFuOQleoJ38jcqCaJ356QhfzLL6Mn+NC3e7xe0
/z6K82xNUiwROTwOZQ8k7zaM0pTk56rtvnSaVdQfvaEM/RvXUd565Q3TynBE6VxtT7Uy6xpAAeil
VwkBf5FoObbUOqduKLYnbU2DvA1zYEwrMdQtVYQFSey3px28iCm0zoGY7zpdlNvTVslyKalyqn0r
zhl9blDbRIo3PVSX21NYG8O980Sx8jJsNsjloRODN5xkMO33rjRZTtrUvxw+CjNrBdJqTcFPtKRE
nDmowJ7xjJ2oy69mkDBtJ4wQznzve+02QgeUqY6rqtYuOuUsrc15htw5+9yETeo/zfbsMMmCMCN7
mvsGsPQ3c+N9CGf0AzugvCU9kDyZ7t3U8NK1ySBZqy+bUw8ayBn1Ctjp0hZtdeGBvREofr283kej
XQtpuw77Ns8pRmL37oiDtge11N7y2dumfTIuk7+HP3cISjZvOfdCfkkLdL49EOw0DtkNormAefrr
06BG/zl78AI8ecGuVeOxuz65/8+rfPPmqbciWT/VflOPHnwKtrgfba96opEqh8bBVRC0+cd5CDMi
TqdEmx2zcHTnNqZL+FLN8UjtelWlobw30GzhGg+LI+c7VPd2nvTAnAiTjMFVU9h+Cijmp9LZF7uy
mYftrMguLtKiHPeVP6MY+oBdN4Cz9kqwrfk3QrX3cS2kxy+ur/2quVqkDu92q1KmqkErGjzOU0MF
fhRau6Tm87bPW3Sgvn+u4F2YtqaMPF6y8SVfR0uzT2lvKhY3vU+N3Ke02+dbrc9zYN09RPbbYDun
vpp3WeIm1pJVBxq7VwrOGtaszsDpWUa/uYnvBXFkQJD6cNHktHiD7HehuveaemuLxn0MR+WxtsYu
209gtLxpX7ov6xgCfOXccDruS5xYuYcU3fVsNJZyKE4cBN+81fYlHTKrqAj883wBe+7jfl1aeQtZ
wady5e2XiB5fDqfSCrR36kI9e0Oysl9wub+5tHdZZojygZzdhSQJydj/JfgdsXkF1dSuj14275Fq
1D1Ta6u2vP022mHpwnaMbb89gWLs+2NttQ43xMi6ytbjVktnzE6RZ03LI1mqZjiWoPCYfd68EU2a
3IqYYv5SdXt0mwib57nbLYS1kYyEA+Yj6jI3oXJ0GIo68xmKcQyUNSaimgqWhIrgucbkdXz2ULg3
GP0PfPe/FFfv1mhIukB2FbgipJi2/5XqOsvmy1X21sNcBy3R4TW9dSEI5jKhXkao8ruw8G472g/p
03vRBYzj/2RNP4cFu2hJITsTPCCwYoaMK926UZTiXPLP/aLzW3GE1WgxdMrKWxnwCh8FKQtBj1Fa
tKnGj4EcYBdOGBVDggELcr7TdE1gB6gtFv5oGjaqt9uW9UvDUJoqbFgrrKL9dmSl2W+EVeQOLxE0
/3xnt3XLmYiyZG8q5bhX378ebWDHn2MiF79vAgQJntBCFvS+siEdHLA7mPVBqVVWaTxOpdcl6WKn
xa10N1+vx15p2YVx5LpRoWKNmaa/tKvJMyIGhestWMza8m/SGuVBAjJpsm827tHzJZ18eSiDpq2+
+0W16bu6lbX+umxOtXzwwQzNhvqqiVAB9eSP0BHLIkJ8yj3gZBvDAdTOtWdDgB+aRkfAc2acdBq3
Juy3IlbNrH2TwJvOLIZ508taxcYShV+cIteZ/HtZITrKEts4uIXOOoQ8Tkr+luIMGRUmwSoJtmrZ
IJ8VU7G7MNi2prgfukKe5ijIvAPOJrM9LLJ186fJR8t58PzRdZKV+rRdAU7xixyi3F3KJBNVdg7B
OR4wpi5Y6yKEu2fO4ij3lFkDTPixK9vaf1zFnJXWY9TaxjyY0XjjjTWMjXXHjhFM34WWUj9uAbR7
G3dt66jhE8hlVZ6lOZjNaWv9sG7jiCrbVUmgt6EPn526CJvvGI3QQ+JYHNf+RzSNYJtJWS2DU5yP
adOL8EAdICp5liJ1l7eInqyyPJtl5yJb+6HCxhsZZYNKUvs3KMZmpvTm6KFTnzxpj9I+No3fdcHF
FKW5qq4bYcoehdycjct8vYg0y3Pw0XqZxF3auF5/IQtfZeGJuQJxBjG+2WzrFVK1JYozy5f9eFCp
3or1YskGS+VniCPYbeBGF58AO3f5hGTNmqQYLpgci5Umi0fago6oI+tCE7HiD5AfKpAJXsbXN608
RwIU063M53AQZ37/vE195M6XhdRd5p47xrICbE2FKKfgzDSFU1ex8Od9X7SFlXM5mSfYVFByrcjA
kwIph8g+rEu3dMHHAjJ6qU5B6Vlud1FOaxTOH2ThiTyK+yjas+oAXlGVT4i5Umu78v1qYKSstSdk
3xC1eyWuLC/VQQVP1eMJ/lgUSxGmx6UgEGTHNsdmggbSc/dTWmerst2jnak17w9Y5guEac1oW6L5
w83chuPVRRVFj1MW9n2iqYMZ2V0SwA6SOBJTx4KHKiNlgQCL9pzeVwNXn2Bubjx5KtSyj5hXjSUv
7aBG676pgz3k+/OYhYDny9gyAbaGfONsjHTN57rXS1Wj2Bi+vgAdCthLhpSjVcqhyGycfL89zs4K
iP9xKrOPc+NHBQiZNWFdcM+tpgyV/6PvKWj6k85zMq1kCdGfIrgJlZgs7qA/9dPTWDRT3jBeltra
M4XN0zE3YRHsp5xzpyHsJTOLI3j8qX/Gx75PMImhhDsvVov3kCfuQzPPDh9liw37hXOYaXLINb5d
j9ae1z8DIyreE6Zr5T0dENAlJ/4SAQDFXaAcxuJt9qTbEPGTMKX7xaXj+jIYE7NGJ285biQ2sf/L
G0R540EOWPdvQ229fvyvQX79HEiBi87D7WpOwGmQQz6X2ORzfZY33spF9+5mOFbmeggP7ynAszaK
xeuNard5ZKpReU86u2icaE1F7CCZWyXkztTusga3rviIC7/NWQFzpHOE2X/dk94MuoI3qyCz++fo
dQTbjhVEXHu9JuXm1GhJ1zZycc7XKdyrc/v11r5OD5mi+rOP0s/5xlEE1X7xRq6KeZo5ej+M8pXk
zbXt7UA9YrPxp/GSK/X24X2dSBtWSc6Si9x/xcn1wPdoKoreIx5GtZ/664Di9tz4R4u+0Q+OFkbN
srjY8GWa7izbES37uOTYVOdrFKA78jHQjuE5n9FZPDsya5g+gyBj5eLRjzBdBxD6/QfdeX9BSYyg
JKkae18OCBb2828mmanlcaqyKstPTRbyuwphFDbxcliRC195r3MlL4ZoDM7ehjwqZs3pmNwr+RF2
gJaDF11ess/PDj5T+5HMrQjnA97QsYGFH7KUg4tC8XT5A8IAsM0KwADIhtukpougzfblPLG/8l65
TrIITyXJolkvvWioTHtOe4LdG1JFflXPcTogJ79wImfi82rsB15IGkV1S/sM/rvWCyCasBcHqKiH
oagQIo8poMCiC47uqKydn9DmGaqAdN32uY+JWgJ9Gw+hUIXEQlUT3T9qttj6aKwmjYYLEbFVmc+2
NAXxJqtadLznbyB5MVZKF6dJVdS731Z/oO/AeVcohuMMGSdrpm/pvcBtT5cy3Z48FbbL+Eg3BLXI
c2RW+6WbKBsYIq8zG0q1qMyWQRzlZjtEuVH7+/A5pttnDXjVPsVf8VNkywvfdiZ3v94xz1Hlx5oJ
zuf7HCjUok/BBq5Md7myidDP5giVb7zO0XxCrs5ew85iGphXryDL5ohKpyc0tjp1L7K03/iN7RV6
SynLQQ17sftdz1KnpPSta2onzPAVwIS4qkt8+Zhi/SWHWqDPx0io9GS6sucNK5GmOFHr7YM35d4O
FbhTWMIwFFWT8XWeAsRVfl5Iz2jwsKSD1jn6hWIHKduJ7e4mKFNPjp98YKw1PZq0wKB8kksnquEA
dEHXtTgABJJf/AybYx+zGUbc/M3yN65KNvW+bdQi3cdcu9ph8r2OZDG2INFebufefLlsNGwIPpXb
hCAIXe0IqrB1fSS/EG+ZX9bSbYxAgW9mn0ZdQ+eJE+XljlJVOfkqmTXizKX7ghdA9c6zbypZ3UrZ
d2t68t12GK0/l9wpTHpkR/MqEQ8V+DfC+8oJ9BOI5FKOD3aGuyDDE7d6ytzhKXS8/ns053Pvfh7S
EGjiTNO0po4Sy92G8mlDp+W3uO4kBQci090AEQcBykFnYpbXReQmM29idI4DdIS+Obxdyeu97FFi
MTy0UV33y3oJN1U17/EvQiLKC9n/vnjzAT1zTU+IHb1PC3d/D6mCxSfWbN0/mHqgE/WRyn3nNvIq
7VjKGdlieruNq9MdEZoH+6qExucvb1OWnJJIFNFcjz+94uF7OLWyRJtVewGye22HHyeF27uNF7sB
PffXLY3ciwWBFV/KrG2HAwfYL15oHUC06Deb+e3b8A+34Jb7mZe54KtvBxI6YkvrmSrW/WvF1uQF
AvS4aLrJ/1S+BqzyFWjsQ2cHo62q30HIQUvt+wdsBn2bxqqXk3U/5aLjmscFbnK+zN1sT+OUbzhG
MFf7aU0vC85qS/aROBXTvsg7dydPD81i9jkZpFj1cXapoanroyoqVuPpdUDAgfegV9LFk99FFmcV
V8pF8R3+Bvh6V9CD5RAfmMF4FANaQr2HldVI+1bwavdeta3krIMsM6yGpSXM9pa/r6AKkwejMOf9
fu6/qe5+ru32w/OIY1QZ+5OnOf67whalVWstQwBU9RoaCzBgzoI6gJX060O9A9BZTTbWYY4FZMV/
5V7W/8M+vITY8NHfNX/NEbs0+E/6LvX9DwGGKK40kmq/qROCWSaJr31u2Vtw/PW5/AwhCHs3k4U8
oD6UsJ/Mc/fnc0lnBM8jS+8+glWTX3Lh7Pn4MPAY7uPWkjr/bpz/fUBMuQAHdER0/xc/KpSq7VS1
nd71pmGjyEp2/ItgpVEBsObLyv71BTo7bPc3DbpfIdgt9jn6y2Fc9t8DmaYq/KwZK3n3FjGWXSOv
4lV6qxAn4w/hfCo6FKmfpsVbi0M90XTni+9pQgO2GJ/96Ddn9PNM54wopfZn8dG6TPCckfe02BrZ
1hKsXn9XvS6qhbyONW6mMiWu5yFC/f6k/GllZUYemwOphaX2Eyk6r5/QOvVU9iccZK1gKye0rAmh
vufjrA+UyvnqUU8myyufhZ51D7O/voj3txEjMUS2LWBMHDqxvWdZ2Xf70TX0SVNDuUem7SUR6gbR
TJ9WK5z83/hb/7fjCYRnu7CMZxzKd+BsQNcpbrA93b5teyZT2DnslsjaImHKs/8KWhM0tuCRryCL
BG6W6r/CgbekINFzXrDd7FkwSfJ+N4KyYl00A2JO9btZ8TNWS7GHQiOCtt7N/ZEkBv28Eht7VGmB
mfGbXQDovk1AvF97UqXxsVF4LbReqRO79rWL7JP2Bmwa1WY7QzJ6jQkeCyRs1v2vb/SbROQfKwi0
D8ECdn/3hVrHEffzmdk2zAoddBC1b66thqMrzK4nmHj019T+OWwNlHTSDhnoaBTX6Ua9hyA+G536
iv0WaVCWtGUHdnPt+qAH9sc6FVnWnq/s7qK9TU1OU4M1wcg0kGj0fU0howsXs9mxrqbNHRO7teWA
4U0LwLJrzzitJ+kg98LIlZJywvuQNrXTm5syU3OElAeDbu6AahRISM4pFQIkxJVVdMSztxQjsPia
isvXxIAcOyTcy5dA9FoslC+jiYzOZfVQ3O0b+TK7Filp64Zk+o07MdwkSXIKbr2h2tMx6zWGddCb
3De7Cx2aV5XDWDtb3AwaE8xBdkFVTPFfoEXPxoec8DUVeZlscGML47v14b4NB/0MNkR1UEoEg2HL
IeuSumC+tOEb8iyp6KNGRQQiXxXVo0fiGnm3iIgjv7sopG3t5fwwI1BHEP9SSUXLOtAbTJVTDXAK
hhLAE8SFGsM2TSx6tC12Hfc8Qly4H6M+6oLlmPU0eOwfxBrNW/sAY7BzUmRxtitv0UZDAzzkyBX9
jFZYWH2jk9K94xRJ7ZA2/rlSPA7hpZBmcb84wqxjeAvwlXafmgjht3ssmsGyqWVZ+mZM6A4JG35s
2pV7e0B3uOkVuwPYwpyQXDkiRO28pst1SRvAYaN1YLHk1MNRqGE2c2UPZ75djcuztOtyxWLqkzI3
cR00tf6jATuxUHW/kmZv0aSH0c7kdVgTeYtToyqJPv8tUwK63jO9tRn3beN1alQv+VwTVCVFl47Q
tHTxrG1Z44UYsjbgNNyydOOltObogTDchvddE1nVqc5FJmKVZcu9wGhTHDAp0AbLn73zHI/yRa3N
fA4W0d4Fmi6PJhKKLoxjZYP6zvohZVKf+9lu7WL1qedCd9UfmZ23BxPt9lq6/IxnlKuAQm4jrsLO
/tKWLMdm6eTez687BLQc4+7alj5hqvKPRZtPH7aiGu0ju+94DFcbF0U5yPqb6qZ7Wq10V9q3sqt6
HsajGACRkZJk53M7RQcVLeGnoFM9zHyXf8+HPj1UCp/A6jfNQaRRfxlubn1a0wYet+mEz0+Ha5P4
RROcFn7yIqSiesbSMZ2hXEjxTJZ0xjSYnOI1KsRJ4SO57xAyIxsHZBliy2uzx8Vs4dfKagTF+FQ/
LKGbH20X64VvRwqjr2V51z5A20mPAz2fiyD9BPyXozgavei7A1lDReJ0zt3sFio/dWtjHZ2hHu+G
2QcyIBQcBtobXnqDpk2eqJcwSYMoVeEf+exG6wUagunb4PqFc2ynbqRQyWu1xrMnwh/hKAL6bqaW
vqwjBAUH3xmLT2b2SiodHHRiGB3szaFqv9rF0NHpybevBunsMzTFnUIVMS+XhoT0xg7K+QL82rrM
S0+5h5Do991ZFpw82xZiBB7RO35eun750VuWSdzc2b4OQ9G6aAI6ZI3bNjBzVUWjTzRPejp021Ka
Szlhoottp8tvVycgEFMUJfPiVd4lrTWq7lKbXp/cbnKvsIKZGKz2SSx0OsMVcOs7LJ95mEa8yvgI
48zUc3AQa+sdffpv3HbK15/XzpBV2RDU2RBPJSqGMgnyTHSxNXk04Zj6NvYwxJy1lPqxi3X/k8Hw
8WlQ61gm5Thmj71a+z80pkRc7GbC1eDorogLzg/ONAQ1Y+EZRZMLEy4fI3dQVdJsc/G1qLsthqap
n5qWdmodeutPETTARedijp+0nV76eeN/HUJprgsQe/yGQKYcNB3jdLLwDWUT/a9Cq8Ue6ZTRV22R
lhxCMqwiFsXQf5SLLE8EeimTKN+C89Fp1UeUNqgzFqUf3bbpzubJOGdFN+N09NLHhRTscevrLTzr
O3/Fs1hnP1YGhG41wTQdSeTW+1FHAieR38O5YvChW8E8X8io7JB6R8KJaVQXPUbNGD17pvMeCp22
z3RK235MTPADPRvcGx9pwJnNTnHoTT/ekyFasVia+drCrv1lo0XpmVc5KdoqAOFbtdo+e5khItlF
juVwFKU85wHfadINTXFWikk/os7yOP/ZvXTsxjsV0hs+g6z1H6NG6XNnraL7uka/ng1YRUxAyKWQ
rfPbxrfHSz35y8eGJpkPOgz9bx6e8CymHcF86681iwdU6oPjjdOV0cFykS/Ga0FewuYslbV/oMBF
+QlwEV1slk6v01TpT5sbqscQ8ONzv4XjAxt+ds5iC242xxpRIcn8VEWpuIajdrxkrKPqEG5r4zHf
dXOiPUT7sQRE/4hBuOvpOVHZJ70U/edunHys+2LbrnXkT1dIjUrq+7p9oFlbVBOza8xxQRmeO7B2
ydxt/odwzjywdW19t1IXFdn1Kvwtj+gAZ8hWD8EEKB1el8Kbg/Fo8wy2aoyrqEuv8YtmH8FJqlvL
X5unatRf+U4GVJs7T0NNBlNMQXFrcL3JWHROfhm1nftlstJpSSq10JB3DqbH3J3n/ky5e2+3SDnB
lZ+2OjxFdt1El7UKuwNMrL/FM4z1IYy2OoiLbYxozuClzW1rwdhfrVYfMNbSXkZ93UczVI1jMJhe
NH5ff/CMb30KmijvEmm0ao8q6vRdkdGI4whpu6qrmhZ5+cHSDW3h1jR1rLNgHobtjm6EelJne+ph
H6LetDjmGLV2ycrLkqpaV4kTkLkkop7S+Qa8oxgSb3KyhyXYWnot25W8RnCXOlglSRGvRkrp8YkW
hluoiSO6G4UkccoahEHn8yiDS+EauykeNm9NXdoZmN6OpkuXYGdfhD6YPr1KV5okYIMX031k4VBA
Q5NVkY61lWZVmVh+ZO5pJRXhGVZ+9aldHWs7WygVC3rh9a59vUSFaRJXg8TfBBXh9IDEbTu0YFOX
hTvuHRGC8nK0VjMUHyqaRUabx/A3tqnpTujieUBn1bmi/jCOfhHSWE8WsnKByIeW9RBCUCaTs9LN
0XdoHHhdKvjVuMYcuSXbaPom9uoV6iaYivK8yX3RHjOovpsyB+g8FAYHppf5Dt670FYBoFahnYsy
o1lk3E0iWHFBw1/TLWS8tURkgqQuUn+IA7/0ANNA3Z6cztLf572Tp6e71T1r29TBpzkrd3ITUjhl
tQnsOmKyJQ6UvFstv6X3RT+Fa14lRNKRD7Q0VTD5N4JQH8qj6qqOVp69Y/Do14ETqGPn4kcRN441
y+kROrZOz4s+9L9m8/xlo8PGY6a6L1nUiYJ2D0t9v6DOOGJK1Gc2m4dNkJAaAivYrqrVrW61l0+n
Weko6fpu62Jap9FItK5Ffa8bOu1qLdd4CnOf+DqP9bcxS7dT0NL5uM9MegNHGNqJQzPI/rCx2fgf
o0F59wESIH3IZ9Aa5gMTBvNkvnx32q781PW4449DEGTXOFfa+6kfxuw4mWxOL8B9syC2ahNd1G1B
I9qmr04l3aapI23nGI0K63sqrBu3ND7eJGjHNhugnyPKooPrpvPXZgqms824bhXbAZvwwY7mfjh2
jmxp+BouiA/13jOZNrwm6XHDJr4c5i6OnBq3bIukcboYJBd3XIGp77dU599TmOv+rIAhO2gW5RJv
a6lv2eXZ/HNZVoe8IL/gFNI7dp38NAWRTKamU0/0MXe+7I6mE7Kb6Ix+JfUp6ILio1XYOplrqf6w
m/qxKtByZRRup8BNi8/t4o5tLLy2/ezZqb6cXC+lB7A2RZjkwJt0sna5aBpInvzczAmSee9DQVly
OS9O/q1UXvClTDPnj9LxlusZ7vUgur698AB9n4DP6QNLTDN0N6JZ1I1MU4+8leC4T0L/G42RQdDW
pt53beMOz+0cWvmxkjlUJnBwK/8Pe2eyHDeSbul36T3SMDmGRS8aQ0RwFimKorSBkRowA47RATx9
fwhlVovKupmWZndxzboWVWZVEhXBCMDxD+d856IRDQ7uATLryLZoaxn3uaowQqviHAkcLS/ETSUH
8zXLsrEMzIr3EMCoybyw5N8NGWBxTWQ4xi9qZzLdiBZ+rnpqrTK9rGU7fpR0bVlYSsvSP/PgVX3g
a56aT9pYOtEoC+2Ud8L8sG/+D8Y2l9POdpF3QizF6zR7kscDneehnRL0TG0irGuWb/0VoCSjCgDP
mP31MkzytTTHBQwWg0LoYnO1fBnHlXuFm5I+bcLBbX+d2TvNATu1OW6K2bpkzJwiesqXjWIe4ec3
GxFocqjdbLyyV/q3QKMcGaMq6TQRa12NalffZvE0DlX1yYVGEJaDNUSVrnX67aRc4z37Mc9H10MN
Fzijyqqjoqi65PRrVLx0WVZQyvmUnugwtPbWypSBgTnZtXRrrQsZ9xIGe4CmhIsotDNsa3Y5H9LZ
YRlSl2FRUqT18d7Gwoddu9ykpraaZHtuhqkp70yw0kNEV5GUHGm+08Jf6o0prdYjpt+ise+cyUq8
oDS63HqpEH5qTThr3lIkB1Ze5QK9P2ud1g/ptrEaBzCQ6wE+Eg9csUYZGygPyAZ6bHuNmnlN6vJq
9RJGOuEw0YDJd9WMx8QKFoTa/nToJ9nlz2lagjONFLcKixBcQlbTBzMkbmc8pNRqzcWUTVr9feiG
ZRZxhoKpbmLRsS17n+gm25OjROo0NlG/2ppe4GOUJd8DgLkhnwq0yEzxwXf0/Prfas13dT7HoWjW
yJfZIp5FL8zs/Y9xqyb3lcFY+ftw0zSSRV4RyLEv39n475sM7sPN/ZraCVj8I8rojfutMwYfvrtU
mZYFjYddRqOzTQrl8IjgOB6fpoyBgnc9UlDCey98fbXDKR2mrjxu7Kf4tnjkFW0B53xq5joS1Tit
zZU18etBSWjRSQwhshWc9O+tUcjcgRfcZbl1qU9Tt7YoifKRGofeIe0OUnoF57E2whtHR3RjIsei
dJc+J+YK5wkAnn3MRxeUkWSOOjMLhUFFNVIpzJbNYudVLBWaGZ/ZQdN61xulnxcnAMYS9lhz4ssp
MOzOt2N33Sz7yOaufpLeVH3Q0MeMgdliigvsiXsnRi9Sf9WbkioL/XrWw8x2Bj+L5h6lyRJsZsf6
cHOm9ayTv/TzdH4n0LeemOTm162eWGFpkp5QYFutY2nVyK1mn1Wu1Kr3hb8oF/CNvbkg3OQKI6tR
JcipEcf3uHgSGjQi6PKr3PSk5Gi1Mfg7PEenaLS2FdCWphYKBK2KqUDpEJNCCnHsHXvEUV97y6u2
JcsqAyNVnfHglXkpIpU3zZdeZwVNUMFMa4DtFoA1bm0jiykn+uE0ZbA0vqbask9cqKjNJtzKLD3g
H5sTkNqT4SGvMTu/CRPdbtvYXvXhZOBd/1TNlc3A0k3MtA0ZKOaCDtVdh1u46voUmbqYxmfECwgf
gl6ikwtRZXTEEkyGiTKI4dZtSuddB3ZHHX6zsDJbAmWVbuyWTnWppTAhBqTT2CNQx8ka8YW5TkPk
NcJnqaSNGWR/UPSbu6RaYKGOO3Wy6uCNMzB73ZAccG0k/v2k6S2/5yYPjiGxEvNlR7afeEASUEd8
05AfMTyEiXCtcQwPn2kuVXbvFnW/V12WmZ+oYJzLntiT/JUj0lqP1mwXD62ykhuEjunXtDf45D1A
FAjOIB8F5bblC0gzXX0Asjy9U32V8Stgr2O/69Ytp6lbYzcohf9gMD50I8Ik1IXB0CKPFOqWj8qy
8TeKcrBPjV0UCAx78b5L0vYwmo3+7PSDEfguSsKsrzY09sO2BjiY1lu8nmYemdMwY8uqINkHPoQp
/MtOj75saDYEnWmiFt6uDxdA9XTDoQQXbh7Y57Ep1S0Mj1E6WzNHr4ZjASi2dBEIWulOIE+bdbix
Jjldp2DmvUgXqXQBSFcSpoM7ohseIZAH7PPdz3afwcnG0WzfdWD7m2Ag1hHEioavO3DKxEdQUnY5
WCECCdBOMS55t9VMAILNkdKJyxmJXGTpdR5v3cLPpAJBHMKPWkazJb+rIWtiMxmWUI1i/eRyWsxX
pKb0xAZ0s/cwiH6ceDkhOhqCnClQbbY3VpWYV15GpgdCn2Stg95I/CtNy8DHVaSwLJoc3qG2K0JU
XOYLvpapYVPg+muYi6HoQ1fZ+RpNai3AxEM/SkityL2K87e3qqvCMFdxGB0lgPpncrllclVaDAPa
eg0qOCqfch/NQoC/u79t0YjosQvGiqbAN/EldIku6rg2iuyxFEB7Qp6bVHXU51Fm9Z23f27OnbIU
Y2gLVNKtV9XWc4dOIg3mqfpkDXX73IPBC7K8YfaIJhKpUzpzyVf9p1RTekpttWihRuVx008YdACe
qc9NOmkXfcFNHfV56RK/AtxwFB1ujd4tQXcwHdES3XtiYpy7XAap8yqxrceLrQ8Pc7+aF+XQjmZY
zJ7aqzW9RvzSMOJxh8E7DVbWwM7wNQqnGqbrsRHmXD3g4s2jnuFW1HOp22FniSmmfDGumrXNUPcp
4zlL1uXZBzoUyGHSMT+KMiaTJPmOMFiPbGGPHzzK/aNhJ8Zri4b8WedHRKAtfHCI9p9xzXg3C2v6
o5xH7jpvekFiPL6Tk75CFBpb3eA+2KBCafBtesOujzwP+oY2Y7AieAlXTNG0a9WZ/ceCYUfkLTQq
wAyajUARo33SvMp+X2QWpn6bqf6FlI3BMgutZGlZX9aJ6X8fl5J5UP/KA6qs54gtNj6kZzratpYP
vT20trgbi6zjlB/Ah6Iu6jt82az5l7WoO3YNrAzbO3tFDLMeFbwaFgtWqy9jdqFPGcCvC6TY6/gh
yRclvghY1uWpaL16tMPE7nUQP94sbNVzeJXoUXDGonAo4NQ4eoR0ztgoG4ldycO+dHp9uZjWhSlm
ABlHHGy7Ud5nAEkjh0on4bZUnGMi00VEnYfSIAJjmKZIUmxUUgiKKePRRa14tLlpEKITNrHOmWy/
6Z0GLTJiJYnULh6kWsuMnWOeluh9JDgBlhtcgx1rkLRIN727ny1vpIXJrcXp+6cW6tZcRKxSPfo+
TD/5UtzCLxsmslMUCaVGrEtrGrrXqdxmY4WPl8p8DVVrU5IFm8w4GU7Jnm+x54+s+29iO6lO/EmW
LkCzPk5aupki2EkS/BlqdtdZrgDh0DBfFeT5wC5ddMC98+Gv13Nv96JsDV022rhMYfqzpGMn83Y3
l4sVE0+au1/LVu4uoPqHRKIu/YovXGtZS/3NovLt9np/RWzcLCt3ly3L0R0x8LN6geGcN+o4C77V
P14RPsQuVbBE07PEHtzMnpCLzTp5CGGWFywFf/zK/4jv8l+B9//bIDD/Awn+LpS4ny6OP+FdsN81
376M+Zdp/BkC8ePHfqc5AGZwd7e7w7VCEeLtdv3fIS+u9ZuLzFNnyUtSAN0RspWfIC+C1TTOYjQL
57i1f1H89d8ATuM3Jg1gl1j4/4jib5+vnp92zTa6Ess/O85w4+r4TN5eXcJcMWq2+XxqMd5FJrbs
ONsaPxTj+Lw65asH2ph5/TbCLFv8sCycIViWtbz04EeG+ug9erMHCgpt9s0yVdezt0+3NIdgqd6C
PKQRn1LMTGj3spFmZDvYVq1H5J2Aw/M6/yChIoa+M/khLNh7mcygTDKiQArbK2Ojo6RPDV6TBcMc
FkbDa+qdHhXl8DxX/iMsz5ajrjXpZopXR5N6VGGIouMk0aSd3f5Czv2zAYIv3MRsMY0VWoz274kn
7AP2o9e55+UdIZ+rNv9OCAa9JLv3kBzLeyPzhsBs+H0w4DBO7rtnxyhQ9fcurGeNXw/uKitD2u1o
1tyLvvcuUL6McTLw0YDaitOxxkNTlN/NUlsCx+GjbL0e8nHHP4o3zSLuLP3Ar8DHoHsXdT4MUdLz
t2ad9zBLm7Qmhkh4TM32VNi9PLRIeiOnc/jT0r5X3jTG+08WNl127tOcbuYehbXyEUhWk7EYje0+
bat7f63muBp4yYpH85WwO96+ssx46nhDlnTKSN/SD6iDmBgB8YvIU/m+Nl176qyeOWSyEgJUriaU
uyr9klSawefgP/o6aWBWU8lw0Kl/9wfcwR49D/XwTPBc4Q+PDBFL5tzkmdFhbQc6p+2kPD49a+BF
lXAvPEN7PF8keQfEbLW7IYISqEfGahEv4fGs0312jsYcmiX/xeTifs55U2kB7szSev9gFHQcLQuD
S9cfzXiW+1U08nfpqm7zwSixvQxm7M5ZETqJs7eJXFhTVUvEouKW6/n74lP+wRvzgkrlr0ic+O43
/lcBN5XkI62J1OjRR80tP1PzKQ0GbC6MOdsNa1I/7If++fx91ynF81xxWSER3A5pxiXDk4KvvqMw
nxyvutSN9Ds3OVc1aSyBl3F1ei6XSrvfC2k3rh8q3OWB49HAG7wR7jzikGSZ3zJSvnBt93Hd+OZV
x32C8zO5VAjEbzKXu8N3h2eXIXbooGvjhuNi8rgbzx9GI7kplMZflWX9in7VjMGodZcVCNvYTrho
q3JILlfi4B4orGWI/46Jfb/OoTVKiQLWNOO+bPWo7m0+Un3mPaTZcOUN2nIkJNG4troEp+m4mTG4
agQQymIvVDR0ky1XWcMfLqopbzyTG5WOgS3fTBYPqUJVrHOf6NWc38+ZuD3fXlaxbScd8TPVa4U9
qPWIu4HNGOg1XzfA4vIyzfTmuJBCFDMq5DYsvTY8f7daza+vJc21g2ieI4RLoGGoFbIwBOu8X+Uo
QLdDK3v/SPBXGWOd8A8oQ6qI7l2G5wtgv8K5xe9ze2OPt3KM+fRrsb35cKv2r3lEwsZ9wGW0MBGM
58JIXmQutJPI+FU3jdeij9ZO2DM4vWhMUYrxFRjldxLsLJbp3D2w4fOwxtwUmo0BJryfmms3Z64j
FnH0VPGqpTmwWgS910lpljFK0DyE+KSdUsF92m7CuF7dzD+4DhdZA5XgWmN+BMmb44v++IV1oBcY
G5F2i330swopg7bwjxlqDu3BcnYynMXEXkB9Nof+QmEXjNyGrnHJa/2kt8JCD5tyKKYGh5viq4M2
5x+TybzPLN87bkazHuXIYSLteQ5Fx6+NaSPHS21wF7myPdUeJ1jt0meczybTB251vmkZhMPxTrVH
/u3sHfAePeqFfW+uxXp0Eg2UKgl7PHYUF1O3SESybMbKlpYi6/TmenHs5XZyy+/ASfhoVu6A82ft
+KKMypp/kp2fD0fbKWN7GYdI8+CwVrZgNIHF/p1pbHXE6Ks6ekn3vXP5v+upiLnpJfBMzhNbq/ID
avovHoKGGEIG2qrOfapbu41LLXunqenWbUcA08pLL9cc2mOgVUBgI0ZQSDxK1cKvWDRnivDKwn/Z
XQ6gHmwnBqs+oL3f+uLVLNolIlLCFyHju0eRshwY4K4VNytTvcscx6MXMNNngMx83p7ivXIPsjYf
30H4cBKY8JBM3UPPRLOA54y4BH5oD4/XzqSBWLHTLiUAMkZ47dfBn7/Yud5OQWot5Xevs7TN4ZSg
vwu5MdSJ1rw9MP9dfMmiDqSLLFgp1oU9a1HKoyjCI5zc+Ari76GyGjXclnhg3YvGt4f6hGdo1J5X
JB9hNqVzdZ1kvjUGfV8ZTtitTBJuxeyYK96ZJtEeGhwCl5nrPP5Uiv0bq+5eh/9S19gOYkLHcXfp
668628pHMo+tYjqBqyVHbMu+5yUPF6vxHqe+tbisuOvsnCv9r1/3rV+Xos1FYsy+DyGWp7toC9/W
U/5qm6s/yulkqPNhxz1o5eXXRgGZX2T5/a9f7W038vur7ept08aQDCnw7attAKntHGT/qVq5QPZK
wC8TDcgrsQbnV/pHTcD/jzFeBgfHT9/Jn5qA/wN6o20Qu/4/mtuPH/mZ8mija6WBs0AWCDzOP1Ee
ASc5P7TSvu7QG/zeAFg70ZGf8tAs0z44Oy0C3eY5ihnUG1UIhQvh3Hjy/1ESMy7ot/cJ14zgfe09
BlhJ+09q7bpj7rOUjsK4KFE0cg6osa4oSoTT6letnD1IIEXnjtt0LHHm1fpHdHn07yWw4eHRrO1x
69EHWThAK7iMVAzUSHBFvPe5w1zTATNTNDmhFxKYbEP1r5DUNo2/ngpNKY1x8w8CIduCepiZKTLH
G+VNU61FgxMy5wbyiQS5Foh1L1utnvULUnnXm9VOksfC6iRCROdZG9r5qCj4d0M1pmdRyOuiZjxR
F8tkBEKQU5A53CphnmH6CfwaojFeMCD22O1gJFdgYnF1k6f4sLHsedGlyYCfeOv5BkISSzAzG9XE
MnuCGOxbqU5Q8jJXx2UGtBEJvyVitk4799b3R47ggZTCIxoxBnyOXMcjyY3zxIMBV3dW2+VJJr06
FFvvbjRLDf8w42NAlPWczHemSJpPo1qNBwWKbYaFSxxLNgxzCqJyZXk8pOsWkEJKdovo5mf8Y+tT
srWuE/ZpJ5eLhUJpX04IflEWS5P5DKSqwwJtVMfBdHqkDuUcA1rvDKrY/lrh496FiuhOwRBAK89L
JS6cZHCf/ALsP5x9fzjmBTbLQzb0CEdnLvUIqMWq33c8Wc1Ra+qjNVYJMQRiQf9SjC4uoqLQQjEj
VwvodPuWEA8mTGzf6xN2GkK/0nnyDqZSKlZj0YZoruf0sKIr5INOpRShQWbGdzfJ9ReqnPRQCu7G
Q5nkJO409vpSAz4kw7mvxXFqF/neaPrsCoN59UySLNk8+kwgqtTSESpCluqR2bt3GNqg7ZoZIYoZ
DAc8xhXPdN1YjDlO06o7rDNL/Mzt/btFdEjBkn4KJyZml5mfLG7QWnWJd9+iQBDZVH3VC629wNFh
Xow1OkS4jsln7gZUbvi2/dekng3SdIdxLo/p2JmPCbnbF6qv3QPrbRcwX5MM75mIf9GV0KJ59bYI
Phbzbu6A/KJ12VAhkFuoPVMS+a5rp7Ivy0x4n/AymMd5yIixEcNmGJGY6c4Gs9asaEi6R7Sf/W3n
6dtrNdZJhFt1fZpyWZ+SDe12qGm6T2evMRuepTbcre3S3BL0wYR/bAlSD8w5T0KB9iEysqT94NCX
0PX6DY/5PP04drtQkal69VDa0gyHDdkcSo/j2CJO793EngJ8hPq9yLopXBGj+4e2sU2IRCIxkqvz
TnESo7zr68SnrNOrb41RrqQegCpbdrPBTAkTNMn4haQtO8JYq0LSXOzT7iVHcmC+LGr9iJtRhE2Z
+kvkz6bb05ZYiN0rADmUoZPzTg1IjXhZzIzT2v+Yzf3nqfi4ym//+3+9fK1zEpKGsc+/vJlxsWG3
/vKxePttfvn65qn4+4/88VjcCccMlC0Wt28pp1D0qWJ+GoRRRTECNcHFGe7OEPrjOSh4RAqKLHjF
tOW7f+OPvM7fy8MfyOr0W/tvykXDfMsaETCY90krD0jmYc4OYnpbSpEuucyspKwbdz/3VmWLi9Uy
tD4QG83GmtVdF6GIv3TYjhpBa3QEYG3pEDPNro6TOXQ8ofajVmRbeYtYhpOoQ4Rs00R3i4im/ZBm
IclxvR/c436EZ+fT3J9RNQZyP+SX83nPysp4mGDtf2r2x8HWc+4wBN+fEuX5icGRpA75/hhx+wJC
8fnZ4u6PGcfnLYKGKhaQH2lrF0z8yTNgHeE65FF7Kj35trFN0T77fy2mamDZtZbl187VujvksXMd
KFUvd0mCvwStVsLvXrPURcGDJNC9aNeeDPvNmHCvI1TlT61BSPNy8tL1HdiIbr1IkYnj6qrXRbv0
eIMtIslNqxl/kCZ0b3qyvfftIn1gLjbfdfuNWrgVLu2s9vDC7s/xQoFKRUcKD7qwW+Qy6IWWd703
lU2EMXGhPLBK8wMjidHdZKR+YI4TQ+TTEeBnarlHD5t9enD7XAeNvLAkbhA+7fxky912lvIItOIC
c2VLjrtMu8wJC4b+TVPCbOQhvXwEsUdv/DCTcIQbiJU051aezMtt2c2spTHK5D2MCUId6oMk4J5Q
OEA+ThoKLSuSu8RYtQNBU8bAoTXQGvNhTkgCrgddm7MIhaSDDlwfFEehiSM9iRgJzvuF425EiRVI
6bUzuK2Eu13Nl+M4TVK/Nda6GC3kk1QDaquDUplqMJ7TJDPN7dOS73LLr6PqxroGub9tVXL/nzag
Gf9Fdv4vDzyDMf1ftgHVy+tL/ebA+/Ejv593nv2bhw+Vat/A6MbejOPl9zbA836zmeSTyeeZHEK4
4P51/Fn7GecSBepxVtLJ+uyG/jj+9N9MIL8+zgfCgXV2rf/k+LPfdgE7r3h3bXL0mrvr7NetVmFI
k6vd1k6+ptnAyYt1O010848/fSb/5pT9tV3dX8ZFnUB2sKV7nNpvz9jNGJglbqRwY/MkSodVe4Qk
yburFezKv1mb/dqI81owHC2QZRb+5nPf9fPajO8CtsVsJafVaP073ennG0cYGC42fXknnTr/O0Mh
abx/+hTdnbksdOhoBhxD4+2vt5SD6LD3J6d87RnJJF07XjOCoK+gb2kFC34Q+jwPLfOgMxlBXUnI
B2MuBrHNsRPpRLE824pxL8E3co/u8NuFABgmOfprs+S7XHzwqUhT/6g2spBq4iRCWBfNJcKC+r4q
QUxWWj9+MEanuQTsKA/Ab8HXr2N+a6dgTCMrbbLj2rH2z9MBfNY41Pcm9IRvmKq2p6y0+ydXpjf6
tOaxcqsmnBDsnzbTKm9sm5lHmBXWdG8OU/19s7b2brNU8cEk/C9o9KQ6MPtrEGTUczi1jWJ2mMCj
3Drz6M06vlEAdiS9oyCtRmu4co2xve2lR8XJCv5Fr1LtVDm7JLjX1KmDip8G9uInDk8/s/0yeGC8
na1esJds2RToHSO3oPfsgz6Y/ae81HxVRkvWuwNjvFXB2PjkC1Osw3XWyOLgNi76KJVwnYdkQKJX
1q26eZ16l0Qt2EQfC780H3y2zFmo9MH/WnjAtgKgHOx7anNtS9yGOaEqxPHg5sGd9lpmlcfIrrGr
O0bXHlN3NuvXLkCvqxWV4JO3bqAU6VcQGe9mn4KKIbCRud6Bx3jIllwPkz0/J2M/Eg+G3n8CLDcf
2kUfD97sEIa4QCX72u/xA1mTfVn7QkYpxv6r1PcmZGSbyOp44MPJiCO7oSbfPgII1u4tgLTX+gZE
IhgWo0QhPetaVOZFogdaCy3BycVFAm4Ok2szxNaal9d6kU5fSdoaX0tjLap4SzenibUx9y/5CAZY
WM6XbqxChaz2lkw2JJAu/Y9FOoxT2leJNi4B6YcffHKauEhlddSkh2oAXTbiFdWArLH1EDiXE7hy
vCq03mbbRiUUOrpXvODbTvjL7mcrmawIWeiKu8XpHhJVmddONrwTi1JG4HmuzaXN3bOgTaEQsLEz
GvO3pXa1g+i18QYU4fY6gounDZHiVeKFukPMg1l7G8eHToxaiLfwATBHHk9ie9am3ro1t8yMSRAd
bjV322LlO+o9U4opTA1/Pqy1fd+o+qNrJa15ytGDz3YwotFfvzROjvEwmSekDQ7p0gU5Zp4kt2JD
zBeVaV0CejGntQzXqiNZhsyudbmofB1ad5hRCOhBoiFmeCoHBcwH4uk0KPIftLaLSH4aikcb5E46
VgE4EW9Wj+46ZrFvDG4aCWTDmCgSTNmBoKQggYoa5qjmzXGfF80GbobT30Qt7Skmgnmlrd5hKIa8
s0EpjZBuSrWlFDlix6DJfE5vnQ4TSdBSMKl3KWprz6Jh74bsyk8ItUTrmSjxyZR4cHCDM7/NYtWD
kn4qmKqIA2pj4X51F4TGQTbC6bosV9DN/fuypudE/OMP5SdNyPK9P5PS1+sNx3Bbu+I062P15Car
trNFzGQN1ORYlxifGZ+rbab2pbDyj2K0UFKbSXdtLIs40ezqLgK9FaVXvfmEzGUtA/iBVEQM24mT
vF/XSX1xmDR7Ablh8oDvgtREIkhYxdlIds+x4HLQm0sEOX481hMzorpLGP4gHCe+2bZxiLizaxxY
QxP10edohaU/hs2gs4/CTUkvnST+Z9w6NasvrXm/DQAKA9FoEwK4WdX3i2XLb4yNvWveCGEgJRgX
NOV+vUWQmqos7gF7XuC08+8qkTsvVY3cDt7ZDCZ0cGuSYsloDUuWfE0I/ZQ/E9pYf8cBVT2xQlre
VezlwRVudfs+rTM8jQNlhMHhUbJ3AFH+n2Hwj/Ht37S9Qvg0oP8ihv5pGBy+ENuAcD1/Uwj++Kmf
Gl/DgqbKUNcEVS/4B/+YB5v2b8x89R3zeW6KqR9+6oMNXP1EAe0jrXON+EchSCiIxT9IePePafE/
KgR/YXMjhKaAMQEIgSeh5qTrflvDjIAVJSHGyy3iADD1Cm0kIy8wdmHpqvmeR9J6WdApl7Gul+On
sbXnD6U9LDB5/Kb7+NOn92/qReOt9un8bmwiLOjMeRTt5fHbd8MNKks/m2bUJMQApuVGytrktlg8
lpm9YDAre/rkMr8iVqf29tzIomeuC/TOtSm33OarP476Hf9GhtS5qowP6D8847g6IvlGi2Ysh79+
x+YvlfT++dlQS4GtcNJR4/6ykbFzzCpAocZbqJJpGjmwMT/QMHrWYXTXVoCXJ3U5yl3Oo811EMuu
pW4da5SZBiYhwouzZRhIwtPIOMac2KKPrzMetW4vSnBzbZG9Kye8hkjehwhxkf80ZN0VHE2xxPmg
OTd5n8318a9/qz9/DajedPQ3DEgMytP9l/4JoOOuGpJ2WQ23wOP9pzZF5oRyxeTSkKiC3qml99/L
xKie//plf6mnYYK4tEPU1PvsiP/a39ZPL4v9KbXlkDa35zxrKIETQa493MUke/rrV/plW3h+JR/x
087cgTPr/XKdSYbJW8c8+BYDP3HNqiWkNhm91QxKmcV6B8AutPQVcQHWbFX/3UWzXxQ/LSt3+Amd
l6Cfo8vjdPjl5V3XyhH4Uai7XSmIG5jES1nt7wF05RAjCW+DVeerP6qqU9izy9b9hqcE6ij7Rnbg
Vq8jbCjwexYutjCrlyYVlLeu36Q2y0jXMKKG7Cjs/iQsZ5v+ptX6tfHZ3z9LSNMgzgU8MlrFt1+U
7kyiESLRbowpqV9ypNRpYGjl2NiBtUJ0v1RZXr6mno/7fusAuiHzJBnVmN3vTHC2Nlyz1EWUW8zf
8t5yv85CZu7lX3/FcH5+/ZQZwHAREbPuA8Bl7fX2XTrEGuo9QIIbFhl70GE0Eux53Bm3/mGkfgNC
1un3c72KiaSUzMXK1LAv6eWx2ifcZdXVD5KcogXpgEo/qqJuLxjsj4FkT/AB57QXJVDK6Hz28Tn+
GUbpSTE0t2qfr3f7pD2lmkQfcB7Am3NWn3DYVg9mkb5LcUwvQTW53e3I8H48j/GdfaJv5KvJ2WBP
2xboyiuuq336z6zRvsz2jcB2Xg4oPUPXzEWXX2jn9YHaNwnGvlPYiuWLHHCnT7rGwkHVo0tZ0U0X
JMSYj11GotMxcTXWFFtWJq+IUlhe5E2nfZ72jYaUA6JxLPYXRudXX/NZOtz3+xYkPy9E5n030u9b
knXflxhkyt3hIF1iVMzdwTgvViq0jFi4FQDYcN53L/VgsYWR/h1hyixmQNmNJx41pgoBWbKEHN3q
ean1jOGYL98LPErHyS80k0VBvb14TtvHg0589AHFT8qobNFfMFuq70BxWBuBsGGF1JzXScu+WbL2
HdN6Xjf1++aJ9rM+NfxVwF/7YoqVFEuq4rywchNF7XheYxGSmyB92pdbPWuu1N4XXmrffeXnNVhx
XolZ5/XYYrnLtfNj5jb9mMDhz93ncdmP6dygtGW3k/gobcr2i/n7KG/6MdkbyxHBBXalbjsC1BkT
yCQ5hVxhVu17nUSMi2K1iDSf+A4SLLr6rmBiZAppN0l4HtJBqy4mQyLVw56Q6OQOfcw+YyxXV2XR
ulT+eO38mESqH3PJiWfhwTmPK5lT77PL7jzINCwiMA7NecCJDHufdi7IdKhyfcNHIZ6wewM/RCZe
mPmkuRxU5RJBPCRUBQfR7Cms3iY4MRuTCO2wzvac53lAyfIOfxS8uzbNve8a49AclV5rjuBYvMm7
FSxqksvGckdXFGGzDN22ngY2kj325TRzQRYO89ax7xua/LBWTr0yQR0QX6FiJWnZXcRaHXuAxRqC
Utv8qMl6MyIMguT08h9du8MwqyGnG5vmY4GIr76wen9EfwYM7wFFHbmpbPNM4ypT2UDT72ZmNh5R
ZMrmPQ9ji3Q+uH2HSfIO4nZESRl7xrIhUS9WqW5qD6JKrHGr9LB6jOmyR8RbRWlipdMuqOLrzN2B
+qQhpYtw0JJpEo7aEbcx6PasuzBYdJ0Ql5cOSkcEYlHe5km0TUmJT0L10oftrAo7tADybVhTik27
YupiHwyZwJRABObK2CCQpr3IckOlcenb2T5gx0Bo+PTAXD4poLJF5dgAcbBqn3scHCsUUe4j8xaR
WA4+yZttzXpcK2VOt4701zZqcDrciKnhkZQCweIHfGyV1gHQttEQxF012WWHgm45DEps+RWs//HR
LkzxIpZkz4NGykk2NswsKx6cjRU6lrU9Kt4i5CDELBDngKY/VTT4ZlCkxfx+EI56lX1mnWZXEVjt
kZyFa99L+HdE1YIab/rZuMWNbNn3w56Sa4x4TgPlQDMPRwDNSzybdZGfekzdwBVchHx3ueb6T43e
7RdnUZAa+3/ZO5PtuI1si/7K+wF4oQs0U2SDzGTfU5xgSZaIvg208fVvQ7bLEqWiyjWuiZctmUQC
CQRu3HvOPm4h6SzMC5rVDf0kvptkqvhgNcMN44w3mP+I3YK7u2SV7Lae4c9Me6UfmddZB2fl1vRQ
PR1nO5uGi37u1+JzDQ8XuebMu3oqOXRdK0WvxCx7BSrEXU9+/egT6xOfC6vRpS0qzmJooZIGSV6v
gcL5yKPTFHGe3lRwuLHRD1QFMX/Hmmr2RD63hr3gfrGahOTnhF34cFEiOJRBqg8txnGYiGT7jq25
Lho8TBvOiAUE2+xaJ/dV+YiR1j9Bv0s9NKgk9G6+BsVP1ZqvPHe0pax+JsY3pszNkILAZLvzeFuE
stKNy9aP2w82Mqh2xSWn5qn2Yn84IzoHF9PSuS12d6B7YWNyWVeYw/J7XuTieh4kRr+WGKz8aUIy
IQ8Y6MtXUL3rGpK2xNezDyCWOIVPJPd0av0nTY/KfTkxqAGcwDK3dFNym8LBOkOllomtMDsThmgh
bDeAm+A/dpk2xrvCrHhMlBZZ/tGuGNl9ITm3WpCuc0vtYJ9wj2QCy+0eE+644yUztWdGN5gOIsKi
H3nTWuMagN1mL+Tm+vfaQpl+Un7fGZ8BHS0yKBlajnBUkBPv5tJY8TgTaXPHhq9l2pC17YDEH8f+
Yl5c7KUjnUnPlQe7xOZyUNOKvYJQIFXYFHldX1TObJ9rPRbOXdJW5XgWw3RPNp6QZXJPJSI/6xDN
YF+5qRyDPJET6php9FreAkt7V8StkT4btbI8gu2pwJYHZJmazy8DCYOoAefUSYua6RNqCG2Eo40E
+5jiX7iZGZOrsIOqkO5StYpcUrPPrOs5L5S4LJ1mRTcgq3YubCOBSbVQ3TD8hDQBpM2r0tVj7pas
HVIWO2O25m47FjQoQkUcAh/VnmN3u0TYUjcRqqD2CTOdcZ8lTP95HFL/kXu9lNeVjwhgP5iND0m4
TBySKIYPRMgLzUScYxS3ArbDhGo87m3gOwWBFm1ExBUvd+7oXZNafJtsHFCtpFaf04vtmsS6hlNS
OEdyG3zOa561+CLvNBK6S4nhO6A1NfQXRUGrPOhgM+9l4uUJIDRdPy6E2ndAQwDaoaVJ3IuvVen/
BAS/6KTAA2Fg804nBTpN9/Fz/a2u7o+f+auPohOEjNWNARjTVwtnzd99lK/BymzDBXMYH4sNG4G/
+igG6cmmtTY52AN8r6sjd5W8Tp/OBwBk19D9fzRQe7ulIxaQUZfPXpLDEc+4bka+2bvqZdLoZCto
Z0hk2gyHgu97y/CM4MyuulOmly6srBxdXpKFrkSMKs4tVkDIfyWKRLcPRL3YTXxaLdC5dVFp7JFB
qmCnjvWMYTR9SBkOedbPUZh7qUjTcxFPa1Cy4k+j4QDZm2M94HyfWoVybCiHOTk3xhITK4wnz9Xw
32isUSMehPJEyCMvh9wi7XjB3YoN54NZdWsGmdODpbkjUYlp286z48m98ZJ5SPyrNEX/j4sbDh76
bq3cUCGASiuGjggnJjA0pgkeqakq/ye7+Y/6jzT4uM3//VOz/VJ8nD52X759av74mT+fGpeBMjcj
w1eGvcyTV8/Zn91H/splFw8I6l9Pxl9iVP83FJ08Rz4xiRQNhvn3FJrZtW0w8WQGbYLcZkj+T0Q4
bwJ/eE5Q9DAgh0rNtBzd65vuWZ5h0DGA9h8W8hiekcRUDZZai+7/TG97M7td2e+bdrkualOtYC4c
PvStmIHqzT4b04qxi6WM5ygd2Gkh53CI0tOnL3PvrMZa3D8UkDBc4/668rQVpV+82BpxJRbKOIIS
kDkulg4NdfZ52LiI6SHCIHSXESd8Ps+9uiwy0aNhGzAxubxUce0iLkEUpOf4U3CaACEHE7jSXCju
uzO4fiSYlxAetVlk4cSHMwOLyKKjq8gprxnW3lZ+bJ9A6r5kbqs9p0WJGaKtnMAGIcKu14zZ/eDb
ajzZXMEF8LblLG9GL/4stJyTBNkQGIl5Y5tLvvd9XlyLsEAXY0ULCQV/bWA1EYHhQ++odHx80D6w
5LZ9s28VR09G88axZiDubn9BgJcVDCaOF8O7Z6Z1gee+CpK5umMRMc5nHAlBkVdjYDIB4x/leb2U
57bXPEclpnJl9DMTn/gFt9fRaWleFpZ1ky/5SyswIrl1fTdnmvqQE1exbawk2eZeM+wHisFNmlYb
bsH72Yp2kUsPAAP9+hFgxAp+NUAzK3SVq19ZuabRr8kZdUi/eCQV2n6k4MCgs9rQkCxZECSYzODE
ozTV4byo5pqeu8JPrJ16ogU+1rbR3TPDGXHfUwRvrKagiDHByUziEHmKelj07RVe6O7Zzr17R6Y1
5EQm7gbb2HNYiO5Oub5x8FvHA8vmPRSq0eDRW9MDKBdWbbKxXPwy63Ddj4bfNZ3Eho3b6tZNzyD4
skxpu2wnE0kW0Yyt2hVJdWfRjt5ZHRrWrVlbt7Lo0UV6ETN7C31SxJMTZOmYbpOC0m0s59YPu9Zq
8mPcGMAK0wUvO6zWoGdyXF+axjycxaRpEFzVaeKBwjk9s0tHf7E58a1EErAp0wwKheBa1nvDo4cD
n2PRz6aFIemxznSmiiLrl1cUXUoLPfqQ0eviu9NFYXZ43uMK31ThphYC8CIm9T4z7v5XHv1HciND
Xx0r/36l31Mepd8LLIkbXH/mz5Xe09FXmrqANk+rgxro7/rIc3+jh+8wy6JlCxvdpe/+11JPfaTj
X/AtfhmpYhad/j/nTAynhEmDF+sB8w0TA9U/Werf9GJBb1MVWbZBqcW/UpN9Xx7F1NYKJeBwMMEF
9vgOfbpJAHb9c3sgGCaABFedM7xEnuonONG+uVY/mSu9GSzQKVjN1VSNOlgI5nBvijNAXAqu8tyH
02COO3cpHRJ8zGK7QK0+/BeHwmTBa8iG5fqW5d1Z2WgYpehDlhyY0aZBSpBMmh1DgPa/OCsupW85
9ONxjlNgf1tyKoM0h8W2e8jUcxrO7IS2XQ/dtZ/dX4Unrw39bwYWXy8gqYS6jQyY+vatXozh25AX
ggvopxFTuMWkSTE4r/PobOMqwgFS8wZah+gb5in15v1Luk6bfjw4crX1Lqbj+OY8+zmBPNf0PbQF
21lVEcmugh71zwD4nKLAEkM2KVY8OA/um6NIlA9ybKMh7IgPIojDrABRibl1x13WlAjo3z+pNyO2
r4djrKublFfcJl99+t/sF/BxmFZi9EMYLw7Y5Lz74lrmqxfXJWtreeYAkgreP+KPlxFjjcn+CLGa
bfxQa0UJpkrPggPNOo+Eno4HX5Zf794/ynqZvv+yOAotf1AbOhuXVTX+7U1pDxGY4TYfQisdCZLV
tHPMaVeLYWKc10vxi3P62VX89mhvvjQG64CWSQNFboYCJUKvEo8lA5osZ4qNMyfo8vzT+ydorsO5
t2e4hsADBGH8xRjs+zNcktzxponHzkgc+8qu7eIxBtx8hIbnHYC7Uxi2ty7Gjk2LpPiz0+veqRHW
YYi7OhwHf9wNM/6EbnKb3+fZ0o6LY/uBGfXt3cphh34Yb4y8Vb9YmIyffP/QRFApUvMTyf32jvNk
7Jg1pJgwnYDdBPYqMgHtIMYdNG/KQQk1uyHKamtx9XZmMdsvOhAvDLVec4kfzNrETexf0aqLf/Es
iJ9+tFVCyRMufpw3Zz5h2EwQeoZzCeSoRGyZaoPd9Jx+R1KhfCCiDEDs5MAargtVnUg56M6ZSIw5
xTFl3QhOElUC+EMIR4FFe3wbVR5GXDNezuLB7C5NR2lHhTt324496nN3zfnE7/040Bt/7EGQbnza
7JvO1tw9qbApnqfO22EzOvV5RyK1VgybPhI+UankM9v5wzB5GGHtxQoWS+X7ji0FVvL+qvaRdLcp
Tq/Fxv88R0V0rgPue9K6Fq17lWtrAtRrvli3vQfIkWjP/NA7SX/Fb67279+tPz4gnkAtjPTE5h3s
um9uVjiJYhDT+qXL5FLLh4Rpun400vl+UFGzGwaI+v/FEWm8IlIWQM38N0f0u3kEGpr3YRdFRwNi
DXar3/3KPu8sxkg0SJ/fP96P73Ycjaw2NHjW3Ju3AgwZ+2PFd9OH2QIE10RPe4xhwO08s1u27x/q
x9vUE4hSTJ2Rss4Yaf37b9bseGBTM6HZCAnYFGe11hrHehrcX1zAnx7Fdla5NCMVruH3RyG6Ryt7
4sJCDeBTBzHV1w6Mcbzr90/G+HEd42w8dt9Ui+DnxJvj5IyEDKY9Mpxno97iXMj2zlwiYZFEvdro
0CgpuPGx6zDu9Z7ouIe1nae/WpasH5ZTNFG09MSakmTQpPv+dNu2hug9ukRKzIW7mxh37pl59Xt7
6lMPLIOyj0YF17jT6y9FPbm3eZ9NYSz08aJUCslgTlLX+5fmrTeIlzOfCRUGTQmE9uJtxRHbmgYk
zpIh+LXqqHdi5+sD842qby8j2QybxB2aDwVDnw25YcvVsLKsHJz8AMSqmtFf8YXgu/Ey9+atUtPL
wCR706Z9c7cQGor3JxUHQWLjqVoAlOv9r4qLn5/AVzk8JT3P//rdf3OngvL3ywUNaGgny22MLHY/
THb8kLCKbZrWzbYR4uNN6To9b6yuPDFC/Oil7j35Z/5xaKJoA3ly3DFp8m9q5db3HopxhU/1ZHmQ
J5jMLNBhMo13RV8Qkwqs8P2vwHjTT/3jK/jmDN7cnVMPSzSuF/ozWhafIuVXYO/maptp+rZPOxb5
gY5NlulHq6abIBuIle9/BOundyZWjNV1Zhp4Cr6/iN7CWoI2RK5E5x5WLdLvT5RV164taXr6+ue6
GOcn1zSS31Ep9cMYb7LapMcBVC8YY7k3dQSksEDdFbE/lYFrDs0m4YAhvSGA0llsfFkqw2CpdO9c
mCaC+O+to/lPAFi7gzEK/VzDxHtQdf0RQM6ds3CgGHA55mpf/ipy6sfSDQIoXgbSmISjs1v6/nxp
+JHGCMEnbLPiqYrAzGfFVlMgp2GOWL+oE3+ybDuU3Ow8yVenVvS+P5gk2QXqhCHDJq5efSRevLVp
GdlM139xpPU3fV+vcVqAs0zfRqmnvy3scU8MgDIFd1IX30O6jp+I/15b2Au7CbHkDLp0R/NOkUPg
x/u30E/evo6OSwLmFi8mCu/vT7KP0xZON3E5g7t8QF92PbvtGqz9Wrj9J7a8zvb9432tPX84V8FQ
w4CxR/Ddm68Q6rCc05Rblm14haeQumeJrO1S0Ti1CLJgrnpfp8W8jZeG4saGLDPKuNvqVCvvf5Sf
3kwCMgYgNMScb1/L6dCPgkQAGU5e3W/1xqW/iTCGAM8az1ySvb5/uJ+8NB2UISsfjb33D25Oh5Sj
mIEHX/LSgSZqjGijyAL+xR7xp9fXoJPBncTltb03S0ImjbgmsEeG7JHJKh5nOMQVyEIn8rTjhMZp
EzPHx4TZ0mCMYkgKo1GgptHOFOzUX6yRP27KES+yK2RTjhpYvH1epwUzA+lwfJgR/guKOgaZnSK4
Yok3cQn5u5FlFSZubwZ1Pui/eKzeigDXFZp10eFiU7cjcH5zr+GGoJVa6V24GHbyqXFpOsKOivsr
mRoCW6lTE99CjADKfG0BdBWMTluILdMs/BNwKJJ8M5EEfjEmFpgbs+8HY0N2k/z8/p3xk4UGtBZx
lzz61DlvY98SzUsXUTlt6MxRtx9sBv+2bFH+kwX0i0vyk0MxOrddH4Ek4uy3vZ80M2TTooQIexWV
r7a1uDeqSkp49Y7+X5wWNSh5ns7aUvthVWtge/WNZ7ehMNPuhvQaZ18vbnRGlvnH9y/gTxYxjkRb
hBIRrefbfaOpojirB46UMinZRoxo7gBfYJ7RiQYjdsMO7JpspvcP+tNLyf4a/6Rj2Mxvv18541gn
hgd7cYiIBQIcViBMiqW57XRT/uJQDJB/fENQaegMbxnfWqxY3x/MAx8/xMrgFrE7vd07y0LiVJrY
k9qi0KmKjdNJc+tQkxegcMdJ27NzHOadQt5U3pSe4OFKLXqMx0guxaPZjIhawN175EEV5CEEjIST
jzXazIscL5eEEVesrhXy6JnncErWxnVqpH3+KCZjP6GOXs6+2l8wFrpqh44Xsn+cJ8a9M5hI3Aob
L9Q+M8rZ2VlA6M1nn0CH8otDqB8KUlIfnOQMY5wVrdTgLnmQRW0sx6KiuxaiFCsJvNUb41QqtBGh
HPJRXooSMtOF3Q9LdONIFF57/lubkOGQbAQ7z/ZxY1fIlOILz62Eux0IniAmW7TF3UigS3TqKq0+
GF2OZn+JO5MohiR9LCWcWUQdiH2PbjzFkO8G0rb3S54u8a5sEEyeZyPbSaiMfjMBLJGTj6tvFMsM
gBrx4Vmpodqg71A25rYpxVpcpfBtPrpoXBg7R/28UR7sp7tGoPcCnyKz5XqK3PGO/Jau3xHA47u3
eo3ffIfDKh6OFLHzvvVmP4UUFiNvZfKu1IZkLz+sAETWuyJa239k+/k5cQnCe4ABXGzmoqytjSTq
htEMalIwZ8MNfd79gIL5ibSN4rnQPP22J4w+iEDRHLTVWGe1/tVQLPuqlfsZat8tWWfBaCfo9RDg
haadTwSL5uU+HsaTNS4TDAH5McsdOxCDCcojm609+rvPtqVNuxEdEp+hc0NHTvrOt1MntH1VwzGE
kZ8xXTyTdjN/cnuEM/aw4NR0x4+qdTBdWSurZV4CkRaP+FJ2DkHX18Ivux3ZU+k1cgC1GfTUOPPK
IrlARVsQjYW4WabR46wsEQrNuElTjACI3qJj5Nv5Zs7ygaKC+VfBW2IrpatuQBEf297ug1SBfE5V
fkUkBDJEuzvl80z0op6TZdUTz56R6IHVJCfK0kqIgkm968izb1G2zTtj8pI9vDS1WRhrbSOTtBxF
6XpLllDzAu5OP68SF4Jk3zpbLJTdq6O1OKZ6NPDAA4qQAaQ4dgUiIBfX7NHSU/MoF5KVaVKcGJjt
QesaUGaW5xIN3XOVRgdX2HfpsDyjY6x2kw4LvRui5xJnXMcTWHrHcXCr/agRxIec9h5FR3SSkUXq
ZFx7Oz2zNb6HVgV25kOBZ99wm3baeN3GnXdLhgXvRUuekx3iBsWM9HLRiM9rp+bgWX16IIcbmXLp
ja+2BJG+pDjhwNqNaa8WZOZthVsnoNLsEEjWqU84V+0lKjC5eZ5KhvXz1m3ZR/AyZZHA3Tl9YPab
X7YTd1lGRmDg5cYRK/KCaLWvGZsq74x/qXczD8Qu+sM76/3hpMVquPpqFzOycdmq1XGrGdYe0ygm
XA2RXxO6q0t3diHBHKy8MIdt6a0JHEuNtelc0xwoebnrdTHIiVFoJ9qzuqRJ26LR7LhSQZ9XxVZ5
5Xif0NW/NosMXE5Z5elxyqAWCcTRl8Zkent4tRNQ75ZmXJJK/ZOjR9ST9Hebnav04qzhJft7L73Y
AQlI7EE2idRifi+dO3vMo1ef5j5m6woXePCVOKsWb35gzlS+dk0HQHUppfGCWhXfLmEuV5hHmw/I
Z6ctatEl7KlY7r3Fzj6Mkt+zwItADWy2J1Wzn07nyj5i9ZBPdOHWQbxM1Oov4E5ILL99ThDB/04o
Xb7PZ619dluiC4iW64ujhX50nyKRe0I0AwHIradp60Si7LeDkjwchakJ9IKwN2PHEZuMguuIajTf
urSQd+xK/W6fs28qD4Th8P/3hF88ttG06pQFI/3Aj1cqXa3bkDBLRoPHhuzN9R7UplPsZ8kduqUi
qF00kHtyohvtEXUrp+iuNqyz2FR8VCcfH0dzHqaLOIriq9RrgVDqYFBruK/ndmLzW/GShraeOndj
bwoVUIm0J6dJkitEg80LrTtzR+NMXMUdjyrBoyVMkWHO91M9g3XHDhZfFUUzuptGJOKKh6jloeLb
pQnfnnIUUlcu0NRP3Rh3hH10xr1Mud5pli8kkgCj9BIuKv7ihcAAs71pRNd8Imqv6ogQUg223DZL
wUuK9CDmkl+r4WIyOrs9NQB+z9Uom0/90nTPY8J1Va7b/l4bMZoONRDkEKDMjE7gVRbUGb387E9S
XNmq1aZgrP34akaN1VDvgkD5jNDbRovQmJNFFKcF7mM5N3gtQy3xyffRQCC3zNETWGfeMEQQOMHc
3zfGgkNc1NFD4yR4csVQvzgxtNyegAyisTCQGAEudPlZDFA3495rIQDo0TZGVX/WlZw8OLr5wSOA
l8iAKD1YK+C30bX4akCzAHrGE1TgFTqhK9tqi2OXrzLtHgM95rQcomxS9vwPUDy9II4n+CyZaiBG
Kp5z2liVfFoWmtbw1eVnN7bFJoqW4mh0/XqXD4CXmLmY4o6UzvHRrvuBfNSaD1kIPb/1+q75aGWJ
c6f5qiWFtpqSq8UByxJIxHHPRavma8+Rw6OOd/s2Xb9us4u8cwFe9ba1Rw6Ua8uejt0qCdfq5MqW
XDUvS5ZrPdaWV13VaajNyKrR2njRLTpw+9jqCTRYa+I31iq/pWSfH3ydiYya0Luf4CnIZKcRK/rq
YlkmSGUAexXQb5EkqToa/nVHqzEFYOIvNQx6TnRrJ2y5gmaQYG/KcSQdLxm4k5TWdiy9js2dxpqV
XGHPrQ2yeVV9rZGdRRrRUvBd69JLCJy0aq/a+LJ/rZEk4RDUS4JEyql91erMeLRjdKojlJcv4KMx
KfHotTesFuq1NrOm2+BtxlveZWL4YnpYOvjOUC1pTcNlcXiTy1CfcqMLVlrGvTIL7dbvdVYz18Ez
33jtTR9VNP5bs7nsx6X5QDZTe2P0XnxFOHoa9j6MWTCZ+E9ksupsPZ5vEgD7pxbFjn7TaZ5kja/z
UhxrrASvVNTuBXviaN8MUcciBmyJvmlvDQyELe9FSa+/jMomDkeCoQ+2U/LV8No8t2AK4/J24/Ta
sWWzx5QnHwioQvoOvbOPa/5INk2zjcbG+iT8mMCDBiF/Y2NQMC1SAsVoOaHB9QqYaNrbHKxVE+D0
WW6NspuvKUJIMoGz92gWsb0ptPoO8eLFCF+OWaSespchfW7CZ3TZ0v8hrmE8EW7acdjcudInhPqY
UFg3LMV4XU+1ixng+FW1iOjOicz66M/pELPoliowKoaNLcK5Iym4p3FZCHvj2bzQ46k7r2K3glxc
EbJsWpSAPuM/WqgffYEHJHer+TavR+szwT2nNtUNljQsq8qS7a5yDFDDvX02z5n9RL1NhIc+15/8
aZ0z1eD56Cwf26h2mZYlFKRjVi9P3jzFt3qVTHt3bg5OXbRbf9KQbKfgvcnD+Uj/r/xAUKBajU9c
JIAgMQs9O5yNuyx2sgaByWOu6UQrRhp+2tKGxIsh4ayMBmJ6CrO84V9cmvKRdj+0msNS58e3Aznx
wSAi93pAtx7QmF7IHorsj3hRnEfcSMUhTd3HGTlsSLs0oQ6klCN5BClTnU7JRerRuKkN8xghnPuU
6NG0J1ROD3u4vVsvhRMxjTyMsklg0+W0CuNlcc4oLuynzBakl8z1nseJBbjO2J3GDpopghr81zEf
zKe5sY1Lv/QVqoXSvie8K9vM1LB7wdrFqcni0RCue7OMfEtilHO7d6kLg67vsOLOc/NFMWoyN00M
XqXNuA3SCk4yUr+KAOCmWZLALgnZnOHn4p7C+qVQsg2uQ0EPjeUjbEUI1lN16HOixANha8jpsvlG
6eZTj1Nqz6NIooaCn81Uj4LMHS5LW0QPeAUoM+xxn7MEAvHz+vTW0zu1JYLPO5MLUrpIT3aJKPIg
tzpxVTairjfJ5BsMLQp1XJZ6xeFovHZKT8t54ODFNPFMhGZmJRD1M9BRQddVbEtJcecxYoY2XhDv
kj2Xpu2EwqABT2ut5o2lGloaQ6rN1z7RcucLzeyVZz4S+wclIj/5U6rfCqgdXebOh2jsN6Mn8wuE
xvWZrDDbSbsGmsGAByK97NEoZ0vgyOxgzJr/7DMzZZ/zsaur1Usm1KZd8xsxuiYw0cfeeMa90x1r
0/1kKOdL1NXtCxVr8VIQscOiJbUHt8DoZo1DvOvdobxZHCqWAmIOQ2+/VxsCKQFWl/p8wDA0picS
ryd7O7q6dA9ubiDYrGynvtIIUsW6tbj1Fe0bsBSml4H2GYqCRag2RPZSlll1Y7ZeeeOk9JGDlMS8
MEum/nMhTQg+Mks+ExxESJ6p8QtbVAAnASDtDmiwNz13VDx8bymbHJwPxBqOmmMdi8bjjQLX7QNv
S3pnqjAwjQB9BmMRpeY99TE707xM7FOcz/JzmWMil4OkiSAXKD25vTI2pOqjF11mBsia1XJR25iU
ZDtHL2YOanNjR6lGlqeK5GfwHMCYTDX6iBxzUd0V7czCIJN5qvdu3I/13vYnOhroybk9EnOgwKkr
bIoJ/BMcleRZvghD8DN+Mxfd1oWrQyp3pXMbVRZZhdtR8imx3iCX2laotFw2MTMHzVK7kmepEj37
Rr0aDUA8zQQwg+KV36xIDqyP9kT7cZvY/qKFpNRQAvRMSOECzKV/niW6XW2drqRoLSIQtphtedVt
inmIXsZuJMUmHgg2AqMtAGgM5AAGQ2thvp+Abb38cTHFqMUEaTGehKIudZRprqHmOmA/UYeWL+KN
1WL33dAL4tJjB63uBPqxKizSjHYPyoKUDSYZ3IfGoAt0ZbZiNvbEo4uzpevrOzGhqOArZN4Kjqhd
gSCuoB/SNXqenUlUDGNYQj9KLsDNj6+jQ28UVS6m6AtHM0icWkYzrAZMjABQ3Zvc9VvCFRpPv8eP
I5fDTBs+urIHTvpgjjqfkaqcT51WEV+es8yVxvyvFgR46ynPLr3/ZNnSl+EqjmTo9CwSpvycsntJ
Az6sf77IUX5J8ccWoT90+OYGH+0obrYUHG2h8/wEE1+nOlT0/04TIAI94D6kohOJ3WRH8Fs0UYhj
LqD3tymBXzxTbLh5CfP+2pTDmqZXEQ9SbkwFMuEqGcl4bNcSsnArk4g0tIEPRgZkuC1q/cRMujtM
5UA+ROzNEMbz9JEU2+lhMsGOf209/s+i8wuLDko0g97vv9egXn6Z/u/0pZNflm/9Bn/+2F+GA+s3
uAqOy6wN7cIfWtO/DQeCP0F7tDoRDZOW798uHQQALtYZsbI/wIT+S4Vqeb+hsYJrwd/AQkG89E9U
qNZXhMQ3A7LVcMDAAtsmDULXNt4C1E1k2SwVojswKkutTdWRmULHoMvP6EOJs5nQl/GOIUR0qnXI
0UcsBv1NAlWhDHMSJCm8u5ENdJKTdkD6nkWgPYJ/syGwPI4jO73xR6mHbk4ceuwTeqhmbYJjYiTW
1iC8+342K/EMnOtjYSzMioryHs2huMO5pm4k6RN1Q9Iw+YC5HdTOumcQhisDVKXqggk++xsv84xb
6UC075tef/ZzA+m8pqXmbUVy5UmSvryj00k3teEHJ8fVdpg85suSV/fW0AzjNlKmhh9f81/p6bBg
NvVK9BpL1R3jEXMDM9ic/dpI9oOaCDpRq67q64XCi+ptOzf5xPefAhReX4qTMXZHkXfKCxlK+vRe
ygGdFaZll7wvmtxiondukq25+iIovp7GTLXxpio8/dnFInvhNLCOmWkSsaHP6tBPRFKMGnEnykBn
B1WZrZ9MicuY0ppNxdr0EDDVyKYNmLipA7SsodyaTax9GAZL3Hk9Vu/AGSzjvPMkSZ8TI/RH3s90
Cmn+Gs+QY1jnclJEhqAok/nKawrtldXE38zkmUBbnpPPZDrMlw0CmvDr58N42R25s2k4Z/zzaBY9
X0ZVErDiOm417XViPMKB9vKm9hq1T2susvQWYpTUCGDL7VPzPPaMgT3j0Of5dO6gc0sOUWHk6kBl
3Fn7RLh5Glr0+BD2g1Bdt7r5iVSD49jZDPH6bBz2tHjM50ZDBb43msXTQ24V2I19yb3gNfkpG8gU
4uhkLEnJhMvG/XZHv6V47DSruEuabnlum0See5Xl32dq9PaJZTKJbglQOVViiM+i1k6eMLiTm+Ev
4kxr+LI9h3Z0kPeCgfGqt/iaqySUKatQoAOFttxik3H83gnmrFEfVDXRlbGhFxaFab1O7MNJ6oBr
VweGpRibxmaWYl/J9D65hH2yE8ofigZSiGMS/WFDzk2ZGHY1qeR9nMvbqPSXi1SxQ7HqPN2qXo8u
Svp5hDDGkxcavW/sifO0HgvyJUKSV7U6IBoaweDMBs0Lc0OXd31tP4u+GM5LoT9BhyV1HsP0lATZ
oDS1G/PioiS4vN9Iw3H2qaeiDeqFhpZ4zgaOvrQZpIPXXQFara/xtZc3UrOc/USy7LVIbeM0xJUf
GGbLZIN2wAHiT79Dl6BOid1SIOa0hTZTIayH2XD0QKDRoTLpCAaa5mkIbFgBQBSqlJtqivJ91Y/z
Ds0mnSQAY3TmJ6mFbWPJi8Hys6vZs/KzSpvEdS9iQpCSEWic7kpQGHFZQCTzNN8+L/w2HVZvq/s8
UqhcACqIV65ghkOtPnYLX71qmLhUODgnDCU1o6Yls5xqo/MzzA18Hnot6+bqgDi5vWt9vcno5pFV
y4bZYveTV+oBFIO+U1mbXI5W052U3pC/6IglNFsqNniDNJxXxruu7SoSLnE0F71N/NjKIhwqQdIj
C4VBcT0R6uM4y9kUwQ1OZiWffM7fgl0CJffYlPUaU6hiws6jLCEt0xkUVFwv74OyYqoBJJKeiUpc
+i/EI3WYxM3k3nFjXTG9AZ5ndmV2NvZ0DjdjR6GsZyYDOstp5AbL9xwmegwzcik/1kpvdx0sFspu
MP/Yjuj2U9BQP5o0eP1pzhjbVUVP0pinuuvOy/PT1xSdmqCUG9MZWZWkM0Qfvq4sbd7Th57L/FTU
PKHsZxFgfX2KGqQGdzNMhcduKj3kPzrL6mjWI6vGwhumqx0ij2KW56YqTJvHYTJvDYFJosZ3Nm8p
3fgkxZiri0mfiKhH5eVXl7ztl0tJetOyBUiAjpYstosOEd7Z/8ql/8iyY2KHeK9cIkKxi78nwxl/
/Mzflp3V+eijyTZxLmNu/pc50xO/OSybVEoujx32Dv7qL8sOddOfFh1L/w19qI01B0U3Akrzn9RG
JIp8PwanQ4w/lF+mM3Fn2O+sM/lvRIO+Wf8/e2eyHDmybddfkWmOZ+gdkJkmEYHo2Aa7THICSyaZ
6HtH+/VazirJskg+5itpqsEdXLOsANE5jp+9z9rgNiov31te9DjyFVwRkVsFVGffidy4beH4lkom
8wrjO3B+Y9sLvswoaVJJajRBzYM1FvOhU4JbCYro4CsRrp11wiaUMEfudvtrDhkaqZRsVykBT1NS
Hg48/UZ7k/eU0GflyJC1lyTbUCunoI/EDbOe3vW4JAwQyuKsHJORXyPS2RqbJug009xAcG+PaIDr
Ziiu5s4keEIJkClKZKskSWo6Z1OJUayNeezvzMRnWFmJmLGSM210zVEJnJ2Mvrl2QRyCEj+FkkGl
EkRTJY3qSiQ13A5tSgmndD4Dss4fehTVXkmrsxJZC9RWYIzkGWAVgOOEFJsoUTZT8qylhFrisOmo
KPG2VTLuqATd0UZUYnryRSqx11ayb6IEYHpAP8wBSRhV88jGGi5Ggq6bKuF4kWUUcFdXoxKVC9Rl
icqMKHUVKtm515ppX1tImBPL4Y2v5Gk5IFRjY94W/nhifLO4yahxzpPca/tVigEwow+eX7S1FY2B
CcR33ZRN9r2nwX7C10j8XqfJtWWVlIx1NLS3jaWFt6QVOWd2NtMC0AqK60i6DZu0Orlsq3z8Hvrs
Lpnr8R+mwsrKVVX16FwVImE8+EBARmL9QK55JzGObAtzi75LbgLMkJZXP4okZUOfiiF/KLOSKMMc
Lqhu5mBUyrcGiZHjJ4j0uj1HW/M2MCEMLp5v9jBJe+SWzqxL5m1DvohLBfgTMhdNvcYrRbNKwCjB
yqlgsekIoWcz/hASSkT6JEzaMZspjMB/msjfqQIzEQ9cBFORVLdGVhmXljtBu1cbZrqD6VNdhxSW
viHY4SfZYhCUrE2BRJe9np2BMD9wMcQXRzZhwglZNctYtHtoUpgRHaZliBb2gNHpFtUqquBz2wvr
oAGBStcRBeKe+RH+TTxM11xAbY2OD7WDQEbjDmmNmQjJT2IxnfuNTpL1tRnxaDo9QY57pxs4+WaO
5htBRGeyKkgovmHcjoZc5bjUVLBJg9rL+UFGeuOGaB+wp/MAsHuSRf0Y8/7tEhcfEhMjCAThlHRQ
fWMYrrVRJpdQM+gfQCDYGb1VvzoT7fewr+qrt78sZZjJ2w69wc/npilO0RKjqDit466tMPZO9qSU
RIU4pR63qULL/q5L7REYASSOdaJO/K2vj+VN3oup4B9S4JgHZ2AR2TDVNAe636kkATt9envSGNvm
aAvTAf3KmGnvvuFePduvrsYaPOSKXhaSMHrUA90t89tYKtuHLGxxap3IPlRZON0YtMA2bUsT14x6
Ye/rgZvaw5E9EqrIXTMJx9vmANZepIiTy1Kv3Cto8PNZExrmTain3s3YaEUQ80Rmq8V3wiffRFYc
HaCtTHID8tYGjyOKGZRWHsXabbUwJLK4NAmbiOZ1xVBw8Ha3ihHYaxLN0I66LCzl2mBoZV2lXLlZ
2M650XR2uCKcIh7wIvDzxEpEa5FPPPWUTissM48eCunaJCJ73aXLZVdSrTFb32sdu1Bam4NTPZXA
gSI442vfuzBljwwSXceDzgy9jPdF2v5yRv/Mt2jgShqIpSlups6i2RrvpLs8RG3nbhx98s5d/BBo
7U6QkXln1nO19kyCzyXfsX5lqjE0IzHcG5pF952RGpeg7wA2G160cUVtrQ3BsEhSzJcJ6U6UWiTc
VEerFOG1IbXpyphMeDFVxKZy9Nx451YZ5a4/2AEAUTQobHj7YWA8XHpZE280+D1lxFahMV+bcoDy
CzP3LF36LijNwjhYpvOzNeS+9JwTn0kQ3kNv0caLwkeN7VanecSFM5m3lIDSyMGm2JxL5qYKa96g
M9B1B0g0rGvXrW572htryAPLSzE4dLewKymb5raW022Z9vXRF9kO23y8dtjz7KrENbZT04fkks8Z
I7DGvTvT46THd8imuTgAY7L2I4vwRocAHkxlFjLc39O9X6C9V9Vjo/cYrMpKPwctKo4tDz5mD+LD
nSF81I2iWZONueqN+Zc11zd14onXxEQyBKykPwk0zo2RZXeS+Y8f86xZAe86TCmrAZDVl/g18AUc
oZLYzWpYFtYDa8j3UbpY9PrA164XxDg/vG2K7iWeZUhQkzdf4j0bmXmNcK7A3jb1GQRa2wfLYJbn
leFe5qz5Jx4rcp3c0Li2ltkOoI+VZEL1WronhKPe2J02rDrDrF87hxhMwkgPcwGT3arrHz08iE3D
7n4DCvy7HrIN1yu+9j6tV+Zm+p9Msj42sbXT5ya8H9kprywrG1YOcjBRQhjxWtu5D2dSQlxeQxrR
ZfQdqFsH5dnaSNyd56OHfkCR4L2whR5uBC3p+4xBeWoIwBkYsNz5OEro2NTqoTfRzEnvU0G8iN3Z
xWsH0uAVeTEHpV4IFRwcbqpBQ8Fx7XGbdfy3UQGui33spQjT6gSQD1d23FBZWcpIW7feZT3U41Op
z/nTCMrr0pWM1jpUWKuWZLMN+2rmHQuZILbHpdOsQ+xJ/sqd0uh8wFliHDszNKZV3C2kM/tNv/Wi
ptB5JaIH6U7alWu0HgQY9GVuYgWZvo009sBpf4413eaJKQk1qBqnBv66jHwGp766rIBpHW1skUEI
vgxCXxM+sMOUN8hxSRosXVMSk+qX2qWMPOdApZDtDL1qgmSCrQhvobIDdi2/SrJlr4wikvdjm4x7
+J/NN7eRuNhYCzd00ZECxEh+p10n0MSWQ1ZQhSG6a0e9YgGr2WXvK2z967qVKdaYOcQmZHj8WTmu
UTt/Fl3urbo2HK8y9lQXbVi2pFdW7a4xccP3YxauqRkuJkyMzPvsIjNCNvCWx7Rtq3qTlgN+v7Fp
gVxkxiqJu3xb2Dp8nDazd0u1XIAUJ2gSB9DK7GFQOHk3XC80Y1bZUHV8uQbvah4xRzZpN2LvyrRH
S/qXMMm711EAA2rcWW792o22fR7WK81qYGrBgCQ6aOEVZwZRWT5u+IJWV6WYcFj4/bzq9NF5sOpp
N41TtKH/dTu7lricEpOAZs9LdwyU7Fw68uvcaINqqKLXZprJauOTNzRVHgxJ2geTPk3HZDA6wvq6
8ECw8HkSNTd26DgbUMXpYV7c6SxMGfbBCaLFmRGggt/4GaurcSZ6ImzVWDRRavUuK8Y0Ollu2gC4
6BXLnhNWZHuyRSI+CVED8j77i38v3mD40xsY36FUAWD7BsyfO9j5k6cw+s5fTH2+2wD2izfYfvcG
3o//ovC7b0h+vobfkB5Omg6tv3jj9tv9eBsqlr+hqP6EX1QQYhz7Ah3me7NYSbDU7k3iVxrbbnIB
YpUQkBMceNUIUgM6lR+QqiQBozPkxajSBRJiBtpoxrvkkDzgDWQQgNSxj/ZbMIETd9foYuY5+lRz
E6n8AlMlGcxEGkAGCFcNybI/RpV3kLxFHwDuPBYaaQhRqpNO1HTlmrzDCT4aqQm1yk9A6U92uuff
+SpbwSFkYVG9WVSUF2ECYLGbor10jWydV/bPmBhnLAykNcxvwQ20pyn6YafJZx1t9UVkTno+qrQH
0+vsvQVy6kBA963ODLKu2G4LARGDzA7LW2zEstjzuY1Z8QTibfmWE/t30cXFTzagEQhPsyF+YpRK
0irJ+EgIpyDfia++1hQv4i26Ygyl3PZ0r7atQbIF5YsbmBg1boBIL2tqoBtLJWFYb6EYBliUo277
zUaozIxJpWe4PTka9LfK8+UtXKOZZX6VlY2A8KrSN/DPEsQRqkwO0Ht8CnRfRXWwNayoA3Lfe/Ei
FeYxRI5xgzXD+yYZfXtcVOrH8hYAMryFgbhvwSC9PpZ39MDoPSofZKgckYC5JhCfyyFRbsla+SYr
5aBMlJfSUK5K981g6ZQxKeVk51WowhWPUERRkr6ZMUvly0TjVB5N8Dpvlk2qZ+XgnP7yc1rK24mo
NvyKld9TKOdnqzygE2bQTLlCO+UPxYRwnrV9wT4L76hb6MN1pPyklnKWAn+lulVuU0f5TlvlQE2V
F5U/7J6NX7gRflxttRTHav5mXv3/XZ//UteHUCdGFf9zkeziR1K+/q6PITWp/+Lvno8Ldc5yHdR6
GiweChktpP+tj8Fi8aCGMKvBmIr3G6XFFv8B3VqNyaGteTw7DDD83QKyrf9gzFogatFIYtSMxKh/
AeRSHZ7f1TFPlS46v6PmXl1iq/7ZAZoZ1rPkrC18WIPZD5z5wkuvfrsa13/92H8r++K6Qhnr/ud/
/3gINkD0qxjW5k923igFvzWZwrHPKakRe3gVibfzmA1C1HK5pP/nmv9fHEX9Fb8dpQ19wAYxRxHl
U6c9VdOr/NO05J9O5N2EikgqEKMDh+iXk9BPc0Lu0fPXZwGD590Ynf02oG0LBul5MrCevLsjXa7V
aTSwm3G0sv1ZCVcfg0QfzUCMHNoJs/zG0nGn6nkfHq1O77dsx6bATSdjN0/DuEvqtn2gYW2RMUBC
DYQYcTIdtiYbGgnjuU8pua3Cllw/OQ1bYwgxNemmUqz4et3NTDCTKS9wKbi4c72qfio8iiPP6wJG
SoZ9j9PJ8ZsY34VvuJsM4PhFjhNqlTU9Ubjs3M/ctk8PsZ6LM91b3EetENgEYqJsLnSMY2d5lM/r
BUxzEGvOcCbVGB/inMQZ3mf9OcaD5T6R/N+YORfaQM1P1yzEMUwonz2tgWwllmJnm925nZnyfipn
+zSGvbHTepEHldWmB7tQ+9fesLcw25sVpjjjwtOzIsCsOwHqnYYbSxBlCvpLnoslnQNQHua8YnzR
uIA9w/uQ+gi8VR+fwnQYf/qymE/DgsDJ5N8E+GtIOV6yvI6lG36PazThDXmGy7074mDejIvx2rYT
XnGns+UvrbEnAi3SXD74pnL/TFT2p2HQ+SF1gR3buKhmBxdEQe9l7c6OuynqUJ7nbmgxUqG+x6FT
inrN35etfUeKdZ+n2mUa2a+y0+zVOMv+JV2me3sxX/3Sdx4nEz+I3WvJd0lk0YFtEZekjRtjV472
6yKr1kc3ADqSNjrbobzmJjgoYQ8w5O1VgWl6nU4iOxa+0z0k2HBw2DTijPmX+KIu4DlbTmvsqP7i
EyVReohKCy8s5vot/n19VxFXmK2ItovIg5qhO4MdQxzPvejoYIbaKxIB1ddCYHyTgmkqvGyfOulw
iy7e38oaxBCxmB0PBujLUx7hF9TzMDt6BKXQu636YPBxDXsMEserRvX/ipZpIZO181LivE4PyDwE
N+YNhffUJLgM+zY0bsDVRKc5SvTbtKTu5IufOFe0FtNdzAgabPs2fA6FY0H9MLXw0hz9KlxnsRCI
dUZJxzQM7SsmJWg/w/FZTwtkP3zkzXmjCQMX6oLdlxL/OtQs5qwUmVaw5zlHyX8Ii2Y50TYiMBIG
i77v48bFytmi4eEpzqd1lsThs5xocjMXhXpmab22q+bY+2WnGTz1CFhnp3XjWQsb4zlmMjGI+sY2
VgrpFWid9Jm18NX1CPXM3eBoeskhGJJVPUw546K1vqfUnZlh8s3zPIrsO33KliDEfDpwMMfYeaJs
d85oj989MxyeytCJT3rR6PsBeJbLbBGhDolIBmtVYLX4aWBMO1L0Fpc0w8FWsve7KHuQMZOxWHfw
6EkV7TpPCyaMsmejSY/SQrXaRux1r0m/K3/MsTOe2hmr2pTG8hKItUvuk5gvusZ3zjIqw50BWXBN
9Kl7W88WkQ7LDGxl1LxhzcAqB2hwy8V0GUN5aukOlysspnBuSuYnNgmNQkI6R/0XM1MSF0dexbdN
O6QvzuJ2zNuzCGVa0TGPbziEs/rOtp4Z9pUVm/VNVycdGWSxHfTMU5zlo7vghquaGJd1wU4ZNwe/
6YSxSyUmwrUpyuXIXxvdmRCajzPNgzOMpvM6d0JAM6lL8gEScOofPCqGLSESLpnckX9wOr/aUohW
QY27fddidiId2rV4JjyK5y1Vggz0uW0PGkU6p9F48zYkWCHAkaKSy8mVWg8hswMEQi3TykTpvi7z
tnkmpkCyjA3ZiQ2Et4tTfV5LVoGnJPEZMxyE2EuTUA6hlyAj2b+fmYRokbOOPoCanNY/EISMZylK
lSMLC+xXh2r/MHfTeOWDxDy+/XOzdJ1b+rjtYZ6iwlwtjhivRlIprt4MEYOHJhnwDC9cXeltbCPC
dPJ2yGRRxhe3w9PVzyZYOCuX+nOWye6boL29YaRc+VNaSwsSlQlfKreM2UXmjV1O4WNqx9XDkBSE
Uvu4MeivwZlHZ10BjSjWtLt8NO0+O7pV/8PzLXmAAuZlGARBinthpu/TMcNUMrfDJZ55Ll8ZO1rQ
QtK/cLNpuDA0Gfkr8iWnfaX5hMV4tWEdWtNis6t7Q3FMO5hsWKpdRCzGBjCzgHtvV/rkLnsfOefW
mDr9uyTV4JTYHbeuVk4dp/bKnRhd+vJL3XPYt4GMaSHLDzg5hhIwoXd14mKG0ZhyCzy80eeVsNpD
n1vxi28wvpHlqXtbtK5zFhJ/uYtcpTE37Jt5+zVvRzXaHqxayx5GrNi7smzcW+ZCtMCxW9IMpCx3
kbI0sY9Y9p1vdCQfgn56sw8xX0T8tt9ZKwIBp2urne0fdBXzoKx5wN3QxqPCE70Wui0DWiTlK3v6
/mB2eneHkX554EGKrt2YWRSZ9j5NUNIicfz7u6StSyiTlvtdUpBKPMVmeJ7DyZ/XTK77OzPEYwzR
bjktmj68DsTP3ReiZrRfytTYeJr7933KoCL/mknNCCaQnFvdro1LzABwVcOMRcbKyLBiPi3QnCl5
LPvOI1FymLaa3jvfrH62vw2tcpA79XzJl4rk5CbWNnOSaButtuO9IB35Yom09qaKizIw8ZAFWmaR
DayuuqSZT36A512Zmb7VSwAwftulZw54C8Z74mpd9rBrKx7E7eRU+pkgMzMo/VQeillaQd0Uxnpq
dZuXWPjzsSfc4ir0jOhgMJwCzk89ywub0pOv2cBg2W+cLV4yXYquVLnEAlyYLYcGdmeZXelNWhyw
fLrffaDOOxnqtrPyEj6G+mJz+5dmucg62lfoBUTMjz5x8/qcxSyBBgmVWvLcZvN0yaIwH8w6LK9E
uywYijAGkWpfzw+MHzgO7dyRZl8/d1thZD4mEzrxfSZSaK0xZlPLzI52Xzhn6chsjyFGLQjbeqLV
0vHpFjGoWtFUGnQskooy3BBtCEreiP2Ab9Nw8NtoYYCWqZALQDDEN5eirO5gcZXbngWHGqgU3RnJ
M5KdN71fWITDmqFq4Af0eo9N6I5byzSAUjdZqd11ul5BaygGKmbm9Fb5wLKhA2ttV9KBcLt0CQnW
3gALl7ZIuZNGyXhsz+NU4JA+Wn5iPOuRPV/YaKwbexz159n3TCDFONJWmo1bMO54MeEemMdlGpdT
i1H/6I72HHhybg8ES+HLsOahblaF7w4o60PFSkezeTnpLnBt2n85DaiQ/3PH9FtEKzuMh/Neauk6
5J9epxZcPUAsTbhHL7F3iW4th9QL3d2I6VydESNyE0hehkrI9UhMWntJcWtOGV1ALy3pfsXaTjqV
BPrqzOYTY3MezsWyubUGa8ablGhnUThc9/UssIs39F9T7dVrCA/C8Pzd6nNjRXpteM5pZJtcr1g5
nahrt57XjkGVR+YuDJOBVncoSQB3WgzZjS4CKsT4WC9OsZaMa5l1Uq2zzi1+ilL72S3O1WSiH5kT
eBzqtubgxQLxY0nuxopwhdbToj2r1Y4LMawN5fWOwqLd0pb/rpXgNogswC2X0IXeEHYeqekHaCOe
1A6lU8MeI3iUaa7awUJFzIPNil1eTHV4wRxkhMqDuOsmOW30inGB3bKk8RMz2M4+m4wcOb+fBkZj
l+q2hhmJdhnpDREQZnwWp259DW66/q5FCNp81YvHTqv7n8wwureC0cJpk2PHO/TDvByV12Bn53G/
p5PqTJsqauxr22uX6zRyGVuPkiwYCtwU62lqia5ZXDdgFjWkIx/HO9wU6XZoMrbkep4cI/p8SJqy
efbbpTgzfM3aL8A5fUaZqgib3dZjsjJj0uKZ8t54nNzSuzD8XpITZDrVaSAyD0UOCf46XGbCTWbk
dFq8mAeYmd6YRaHXtGu1WHWjuYtI4M4zfvJmRNVa5ivbkOmpdGiW9dAJHl1GgLLVBJD6cibaBtQz
SV6ZnZTfQrz6NEHL3nrQ1RfSNQoSeGMv3k9l2Z/FiWdfxEUnv5XScvYT0+qMC0bDGVCQ7KdkbAuN
1uDmVoQjXQ+iLl6KTujrAffKDyb1K5NXpBZHg3DN81bGzgqvPANL81Da7HU7u2fwX9r3iIZFkIUO
0x/JMMSXlTa/ZoPwvpsM96EaLx7O3XzZOl2OjIDivaLGW/gUxgWZw702YVUgj+IsTfN0n4J2WNU4
Yri9fG2PM7sKzCzWgg/W20RdvWy6pLjT8uT7BCwMD3AqVzRuGHvwZzbFRv0NL6+1ydx8TFbQGpue
UGhf7irfhcyTFdW5XHLz0LYhpRTZAHMYWWs7q71e21vdqBV7tkuu9kpnVPVjW+eApdR7oAsLtrvu
PSICaBibWsLQkKXJcz6K+TWlYvpjMqzqPm2y5nvd15PY1SQ7omswjpDt0BhCZ5VllDSo8OXJtgzG
H7sqmZ6y1jUH5nrG9DiY/SteS/Kqae+cT6DOziwq259lrbtrOpYY87TskviTvFp1lpbvZCaa9cit
Os9QshiHamp5yehLdIn3012ldp52gec5zUUbueG6a1Pzhvf/RZYwp3q+af6qF9h8rVAuR7/q+muy
U9h3kKD6MLWdxYdLGIHBdO6pq63q2dLqJxvx4Ylhl9ulNzt7K1zkcK0cjV3aLKzstWaB0u7zW8Ii
R7mO46a9cXRGh9ah223duNe3y4BlwOGJ32teZe/i2BXnZubOLC44Mg5x4bM3Tc3o2ZmdDrcKOdcM
TkSoa5O4Y6vD9yTyi6ewEDDPI/+bPdnjGbQNc8evoFpOjby1E/tF4LnBHyHn52gJB4LNRo/OrzWn
F76/jLsBo/XKhwqya6J0giHjc1GsUHwTQ2zfJUPVbtM+4YVtfTLeyI4hVM/1t47m7KQVE1fkiwcW
5Oxqqhf32DDAspKjdIM6L8MflU/mUN6O3l5rrPQSNM6CTE0eF0I21e3UISdGJEXflEsXUeFqp6Io
5EF6M4N/jMJeiwYWjJu65qWBCfSXEZXEPadovm2fgGsr4/6KYbz4HEaec4vI75fRel5CrX9MS43I
JKhF0PvSgNHOGjPvpJ/CsHf3+Qhcr8INv2MGL78lcUtnzod5Vd8f9F2b93cR3Er8TLp7tNRAthzb
J5QcsU+jmC8WheCRhVTbF5Y/nFPKieNoF9FlFzUZ9W9V/upxUSfkwdXPVpPWj50n+4YtQBNnz5UO
Tu7MYIz1jISqdEO3BIBG1Jl3valN81rzmV+4TPI2MtdV2TQTw8ZVTQhyOS1szeLWvyznNr8rC2Yf
id3wQa100aamhXXnmt0reQKEmC+UKm1j4VVbxp8oy8XRYZxyTVHFJqmBmYvemB6KxDcCthN7rG3p
kfffwSzvPhQRtbEdVtGeqjBn2Nj72ZnYeyt9Rs0Ee2JizNv3k/tDsAUhL+/caUmwk7kyUNEm0nrP
+Gn7+XhmVyDd3AaeBN7m9ioKjf3ga+GvGDfqtQP45NRN/q9msrWHiFfvHtsOnHqng96w8tsp3HQI
wSutdKod0XR9YCYNc1hAoVYe3eHLrxuhH7ugJtYiDGLku8CrfI9wcyeSnQZiDvejTf8O2gyzTdiD
CxKm2Y//Kf30Q2fXU0fzDVIzGIT9AMolVm6iThLtfq4iZ6WDUF0lBXlPeVT/Haz8c/of0Wv1X+lT
cyjyaeCXOoQDs/T9s0+td25N+9HgxGIvumPGl09GOhgXOnkHf8AcvcM40UlWh4LGBgiWuZz3RCXm
6TASWByqbMv+PMtltnfJ/CKPnhZBE03Frhp4uL6+cZ9dSqwJhqUSkIFCv2uSOwk+KA02zH7OuIoM
wfKVbmnZsSe1/3B+792r6vx4oZEwBFAs+z18K2PxX+paa/fFHFvhKg/xkWgNUnZm0tHMaX9c1zN2
CPKt4gtG5aY/HF914v+hnajjM3AEZtdTGs27Tv0c2QSzZVG39wpMfxRdNDKa8f7r66meh/cHsUj+
UXx5tCJh/vN5AdQqZ4mFbE/WhUHPIKaKiIQVXuYmw3jLbE4r1F3oJC1F8teH/uz5gb8OJN1HvPnA
afUdezIi02pVk2QOasuRCP2qESw0PW9WVkQFNscYgL4+7GevvqVi5WzuLLRtxe76TcmxOh+jaMJh
BVTKo1EM96QtL/vI5an1Bc/v14f77IEF+YpxCUO294GBCfNDNzRv5nCddO4as9mx+Z+CJhT67usj
vSecvr2QDI+C70Pcc7mh/zwzf1n+vpcE9I4/u7dncw77l0nybGpdblzQUtZ3rrfoP+JQNZNGWvFf
/xGfPbSWisBybYuMhA8vDdrzMkY6LlSgHiewI3TzwdX84SifXVRuoZKvdITP90EF9hTavV2w9Lyt
AkMaIkX487QybAbH//0J2TgkcNPTlfeViPr745LhI4C1MbKgYr3ZmCMcFa96+n87xrtFLXGk6fKh
BtBqyovFbXc2E+BfH+LTh4Pnz+Dm8Hgw//jP8/D91BtbE9MvsBQehF43j9jzEcqGMfkea6ww+Bh1
eDrILHi19QM5R39a0T6+ehZzl0govH9QkN9rj7ZT95ZWEc4UGYotVEmml42sOQcQgDex9svN1yf9
8WHkeIKEN+ooeLvWu8WtYVvlMXXW7Avc5Wf4604iNsQfSomPz6KFhs44Oq1d02Ik8d2FjXBxMJfc
7BMZ9YAksJJV9XAuUrSMr0/nkyNxEsDJYRg6li3ePSZ+lwA/I0J8z9KGSUXrzgBC3tVt+vD1cT65
TYawTd3gXrFy2Wrh/m2FdOuCXNmW5N8lYaAg/6F5OfyOcp0wyvj1kcyP31joiL8d6l25Qo/KDQsV
MtzDCWLC345WxSikXE3YtYJmYBBsdqjHgGuH7aax6e4zUBs+Ei+jBZKU5iBF/d2ZHW20orVogBf2
kh0dL62P0pq0QzTGy0UIB+zGbhihxcKjBeyrJNGeMpVHZgCmy7Hq6WDPvZuvabNh/MEM+YcTtd+x
0Vmb+YKj6+m8AIr3+u71g/CgAdDtuaZdLL/5RalfGoN3gxk9+VEsvThCgUA/zcPHdiI/koRceiaT
e3DdIkgclFmjqZk16+9BBjD3Ql4zzKubevQusI2TB1uBv+uykX5jYgkmAFPMftFIflY7mOKopRq5
rSRL7NG2x42UnrnmOOmGFp44z2y8DGnmw+hmvd6A+FovIoLKQiXhc7VMTYFHOv2ZYOvyDx+tT541
xhUNHBx8syj53z1rBC40VB8z1yXVuvOBbJoDd33CDwzWgqgDa9x//ch9LHjwOQIddWzmvy3/fcHT
VPYwjEz97X1PErubVEUASo9ka6smqNmL5HlM6/XOThiw+frIn7y+VHO665p4cT7uOfD9DVrcu+We
Ntf8fXBH46lB77mDtJq+fn2oT04SgwerEb0O/ve+dEQXZb859+W+GFpUkcFAxEMJwvyalu0B8gQg
/A6BfV6NJk37rw/+yXlSV1kuWjg7A3wm/1w+RBb1tJ3Kco/DPtk1eOIioltVwnX7r8sApt14nwQO
I8HM2rsFkR5QF1VGmu9NzwMnBl3P9LC1trll/evHlHIDwxTGKHYf+vtYwbpjQCZiPAxfAZNGi0vj
1UqvxtFhqDdzX/7tBbR1YpjUDB9Twc77zxZTNpCr8obTcgprr0E0rdAQ0XQ6Bpn+BKv9+AJyMEob
SgNyPcz3n68Gb0js9gVnptl3saV9axbvhYmxu2h0/1CDqHf5n3sNDsW21OXUWPPf850LK07mUsOI
odLyLHqlPgSRlcgHjIflcKRN+adq9PMjAhjExqZeuvefF7sWXqWO2BjDMfPrHxWRwVabMb0AH4dh
LvMPPO+Pz76tU3hbb1UHR3z3RDod+w4Zimyv9f1xVnQyO7tKXP0Ph/lY2KjDqERVT1B9vCco4+IG
ys5P7wfN1O40RlsONSix4Ovn8OMqwlEMhjdZmUkoeY+2mDSTVJzUyPYtIesrOj3rPO1/idI9pY1E
UPcWxryqP6yS79OQ+FJyVBYOMAIOAZ7vX7WwWKTPti/b++TMKhMubTjwFdjjfVT6BUgrblY/N1eE
d2XxWiw+UKBOFzs5NdEhR0fejpRFYGKbG8ZFIV3WNcWBKguairEtbHHuvW+OLkOF3d+zy/9p++XT
GwMdnCfO8Hz7/Y3BkhDnKBv5nu50GaSznx61iT7n1zfm06cMXyUtJfAmH0rOwm74jERVvi+lALZZ
DXs9g14o5J+qlk9eWEjZ1LasQ+4Htokjcqusm5KFaKotjCxhfJhcfdp+fTafrUAuJYBnAn+n2aGu
6W/l5pLq5hT1WoZ5CLzHIPhMTQ60DnLAn4fU/vdVNHtGxwDcIjDNA4j65+EgnbkDhquMvWP4oq5d
m7inog2/fX1Wn708hLGR1MAVVFT7fx5m6rISWiMvT5443nU2G0hsofOC2FJt28jxfo45WCO6hd0f
PlWfrXk4YslJ4OP7cdND61SPLSC1+ygyr2Sp/VjSaFunD3W63LJc/+Fonz3wbHuISbDZWX5okuWc
owB1AKgqqqFkuI44jSYxLl9fTKA8Hz8dXERChWzDwub8bl31e3CxDi33vdeP+kNCjMxWw3GMdZ/h
MbQ5Md6nhleBNJbDFZFd2aWTC2sXe3g6l7kmliNK641BGl+QM9+3hbKZ/ml3q9hGH75vjM1b6s20
SIV8d8vbsNMZpir42kw2MoFsfhgSfg2usu6QCO9bD8gEEG6MiFFayUM2Dh3A6+opxtFBmIM81iMo
S7pIzFzNWg3tnPP4+kJ+ch3RtClBgSLRXHz/QcwFf0MyUW6P5fJSL4bc6jVmyjDHvzL/O8y/WsiN
N4+xoxq1/4u9M1mOG8my9qu01bqRhnlY1AZATGQwGAySIsUNjBIpOGbHPDx9f6FU5y8x2aLlv64y
q7KyKikRgQDc/d57znc4df/6BujaDO/A7TjaR9qLSsMhLCz1GZ59uXW8MgXFa3cfnDDeeek0jYkd
Jxp2rL+19Ycmn6cmrvh6qfUoklgJdFQ7zDEajPL6XN/XzVjjxiuH7e/v6zs/vca/IKBystGMt1ul
qXjIDd222lKrHWp7hJba5Dd042PITvGn2bXiD86+7/2SHNloA+ga1e/bJBjelbFrTfCbComFwQw0
ibRqo7sZaw94s00h/ftv+M6ewxfkDGWwsXFYfPMGFlFjiqTi1k5DzOTCbMZQras6NFDE/v9cygMe
7RK3SJ//zYYgHTPpyMcE/e9V5dGC5us3TmdfJr2mfbB8vfe7wU/m8STt9NwP/vUZHZDElQudgW1b
9He9qF4tq77DS9r4uNduwMl1/7g4YgHDdKFbms745O0LqE3M2vR2KbeLvqDxc8ZT0zehPJvSf/97
vbMw01JXLcOg84yN4/x7/rSrymVEARZRAuax9QBMYOMu9d3vL/E25uL7G/7zNd48E56SguUyuQaC
fu1M0JIXrdVaJ723Iz/KR1y/sTr61thIwDVpfF+NjYNYiFkt0CPSWrQeNWQJbLQyJxRwEGZWozvD
dDW6Bk6VKW50D5d1OWM8jqRabooWcRbV7QyqN4a0YbkMKbAeHi2tQaubMr4/LV6B2KrU2mxdFW2z
UQGiQbRAOnqd5iqnwwoQFEz45lpMjthoTUuQhYVEczBEcTUozbB1M+8uqbI24Ntn64JeUeMLhIJb
xImFX42LXAF3thALw92qTCMBJZb269/f3veeTXZxR+M5gWb3dv2067buII2WW2TCz/XUPbtCwtoG
RFpUq0jBKfb76733hnPm5rBH+56B0Jt3wRJzWRvxDEy2Fuee02HUs93YlR8cXv/e8oPdwdSQxh89
AgJPf30wYcEJo5m8couI/EbKhISj0f1aZ/cMoa8QpAS9pT/FhDf//tsZ71+XLi13lOL67YHMk0Vd
yNGiJ1LNy6OYCPiEXqDcYHRR8xWaGWocDMh47LKhDvMSkaDSlyzktT7AYEYNmY7KzlB7Za11Jnxc
hKE8cHLDvJMJtpd+sbSBQn1CCpg5Sxx6nWbTe3GWMNYgmmRmG7iLVcM8S0lL7RYZr4gVKMMul694
PrRj6ubLRmIRXuPo4n8vFisQbZeuHMXRP9WG9dFP8d4vbpOh7UBEZKHQzrfspzWC8AQyWrKh3Krd
88w41J9HFa4Z8ae/v/fvrUU/XeftwWiQQ5FXHphi18rVoKTfAIdXrH5/kfc2RIzJVKs68zbyo379
Mir88ao2m3LL0MkNSGjyKcYfqkygqW/nD0xn716MfiU1C8mdfzv22oBWyzLnXVGEXVCJLpsBoDUK
ULTUXfLB7XtvIbBp+7NbYNn72+E3n2e80KioABM2N3rr2AEhAA9V3rx2CZoFYX9wJ98GcX1f188z
bwpYJATO2znN0sqc+8s5LZ1y8l0XXbsASDbudHrxYWUoYmvKuoNK7RmnBHbrdo4xNcQY+K7c2AXC
Bxz43sEShD0jglL7wf1477HldzZoI9G/9d4ujOMUtUomOOaMtXw1vPiT0Ifb3EBH8vsn6t3rOBBc
OFHaZ8vcr09UOyizkOjxtlSikm5O91zOyhhWffPBRvresZXmFKIN4uRJnn3zHkI6x8GB9nLb4RkR
LRLXsbxpKusCNOd1XtV3Re590GZ57wH+6ZJvD6zpYuZo9NRiq4yk2/XVq2fmiNvti6YaPqg5/oZI
PRcCVKQMyTg+Ugu/qYu60TUlyVYFy4w+P3VCfhuhtwdDroGb0c4hFlJJgoIVeQVPHq+Bop2VmQ2i
P+CnDyZNlYcINse213Es4GrDZyS65hamQxW6ZZ7DUW7d9eSM7ifXYtX07ZJATVKeCEvNzq3NSv+m
jvAzncoNJ6k+ET92QIojVx1HvoSob/Ar+Pn7YtZvJaJrNntwX79/mt57i72zU5cWB8/t2wEsaSQt
zGHJyU8uuwXnt9+p5oMlrUt6ptDa5/GDC773E5+dWQhlHJqtb2+7TLV4rjkMbZPaA8Mh+0auF6rf
kHQ82OztWZP++6/4XTvxpsOLYkbnC/K6UGa++aVjBeY0wKBiaxeLF4ixt29NQdwa0G4irqscuJMO
kTA1UU5+twu4Z+BT0UMT7JD0bZRxRLn++w/1zn3nsHG2QHsYA/9W8nr27BadbuTbzIvPpJDZvgL8
vmzntGof0kaD9wqA9vfXfBuFfF5BUSXQ9Tmv2oR16r8uHfFkLcQC8Ua3S4SU1YjNNYJUY03AWLvx
QPT5PCkoJ6185cWNCGZmMjgvTC38/Qcx3lnDzr5w5BgaZY75tr2vIo2wIboABShT6LTffQ2JkS83
aKtBn3FnnF2XokbGYtX6Mc7+laYUzFHJSx+OozGq65nItEdBzGFACpT6yLGYDMiRRwrHVLZG1Gdt
kOS/zoixWbIJQ7RTAXhOMcNGKbutsGtnNYneCd34Uq8y4zYD9nbNa4sJDVzN8iDc3rvIVeezCr/j
g8L8ve/PBAwPOhyoM/rw1x+Cdluat5C+tk6eTbcCWRpw8yl5SDRFrH9/r9+7FMJrtAa40dk23hxA
GDrVdXHelryK4DFZu2c33wRB1yOc7+H31/r+u719087dX4PqlW3wbfkPPjHvxyKhOBisyPU7BsaY
vRZT24A5HcLSybVLrVKjYzfp40HXlfhGP/O1TCOXG0nI5u77B/oP4/wDxjnhnOdV8C+UQPjcPf8X
oNukmw/Pxeu//7V7eRbVL/iGP//GD3wDPZU/VJPuA+8nc0Ve07/wDaxYf5zLJI5gdJB/pjd4fyAj
gMOHOBGNJ+rA/0dv0P7wPBrOxL4wPWHdN/4JveFPqcdPjxnLF7MsPhZuOYaRf+trZVpU95YT2QdU
sYgponKqL0sSXcgKc4mYcmJszKhFYAWqnp3fLom0vC+IRl8FCc+3ppMZVqBVxh3Thekhc5Tk0jIw
XmKnddmCZGm7xVlawD6uGMvcnQhDiWtIeoit7tUSp6FfDkluFJd4CdsNALY0PTi68CDe1bm7TlpR
7opohpub9nVQzFocliyjIZ0sa00upa6vUq+/QVtEBZ+qI25AaF/7tte7zWwP9YXuNeMLqNwns+gA
c3mt+jkfK2ejykQ+NUWmBqCpkGEY7TPGf43vS9JB6jt6Iy6XWUxbVVbmmh9KOcAVjwhtcoa1UF38
Z0Hj6fHQ0PHtURme7SCotfVkTK8VIfSHYZ72Zo9YXUsmGbT0tE9zewba9eieyd99yK3EA4M8zddT
ORkbqXsP0+TaqwGPbWQMxY2ZKvXW7Bv9AAYb7yYsSVqdSbIvhmpktCCSK0/Jn72utmA9oXm3yPC6
rIsMhnalDF/azIl2c2QZa2YV+WuRJ6gEOHK+wtp368BtG1QSevLa93qzIoNleqR1MJZ+nKSxX0s3
Duoid590vSdo3EkxB7vVQ5EUD7XCpctakuYqxoGcasVa4d2uVmaWOLhTnaL0nbEcMM7BjdB8I/GK
W2eZiM8mdUbuzk/kfT209pr0HpDKAESzraP3nPCF43R8+sEJSwV8Es0dw54JRT3Tru1Mi09mpmXH
eW6X62gUaiDo7u2FoSv0otTJ4ipGBeHUMTdmmqN/KBQjuR3tNt9bRIfuBeyrK2S5Kc6NaDyOTd2s
y7advnbnesjHDtQFfabIb7DQU6jYIwtu4aTjHsJWsp2sst13Ef4uf7LH+EXouRIAr7C2QoOsiv1L
OtgB4Oj4Seeoh7GcVRrF3pL7TamrZVDbOFRit+0/GdPcjxjYZp08vqzGyKU6SajHAl+H0MnwUwol
9atC9y6HooDG2EkacQFALrxs47RPaj6UU9t05Ja5vY/BGhX+kOniWwV6FY9M7m0dpAv7xlJe7MVS
fUOINPVxbBC91CijjpOSuGlDGnLtpKr3AE80g5/uXOLhTI6FC2aC1qL6ZbC1fK2DXvya1dGCW7EY
RGAPAh9hA3cOCuL4SEFoHJUsckIG59G670i5C8psnC8rJKhd4IIJvnDtbJRhESliNRNKeyQ4s1pB
Cyc2zZ5oh0yGvmsJmznlhHNt3HzsP5HtV5EeWpIWnEaZAuMwTi4VSUiUhau1CFxADb6NM52sndxr
g8IZieBrhnmlLUO6mbpoXiWju9wPE+aLYaw1mPl4q4SHf5EouuhKuGVztO061CK3uUsyxT55Rr9t
SmO5HgE+BdXkXFg9rzWMC33aJVEBm220qyPhwpylRg3GhCvd+TajiLwq2kG/0/U6fUpUrQ4VG/Zi
P1JauzNwhl3JMeZ2Sms9wCERGJQqV2DDICBW401s1s1+TiVpDpxzD23Pzw2lleF4kRgsCrUXYtZT
d0utvYBKtg+SvvZO1wZ9V7S97ScaniScL9if+JE3DWkBYZRI1ANyJl9XN7pbGHnzK249AOSKM3NC
hofmzDXs4gZTTsgxVwRaYmUbxkgyTCIWclVfuktyLaZ7fEvmupbYcmx3sK/UCVsO84Jx58ViDCMC
2j4blUqvgEzeQJlQljUmaCBwl5b9mU1w2WIzUF61tFb8aRQGZ2Kz/5ZGSnUwraQ6gW7QAkn7FQaW
+hwvRbyqtRxJbjUMG3dolSaQpCJ/pq/e7ZsiP501OxfCgztvNI28JLKtOy7YS9YjDsyjqiXedSvO
WpCuj5aViXFyU5ioN3VjckO4LkPYO8J8pSM6rEZn+toDQg0y1szcj7JRBHjjlb1QcFjg2RkfJOG/
ganJ5WS7owddtrI/ExjPu2HYOJIsl9DBJJsoPnqFBSsmsQ3C/1OWDzQinTo5aCj7Notaac9jEZtg
cpd76G9gH8ZZ31oDskzig4n2SBJtIolxcXcQYU6Lqu04Pah4aAzNXmXqzA9c4isK4WjcjDKLH5QJ
r2zaF60/26U4ciCGkIQlePykxnZ94Rm1cxHTXHZZQSNvy7pJIFqn7ltHMU7L0h/7OCGLjt75Zc8N
gznT93fprBfnAFafVyLZlJ5GNOISi53nKqcM+G8wjU3l+oZx1maXsbtNJrtfx26Xr4g8xSLuRntC
jLJNZbf97ky2xQJOhB7aPHPHCyXWfYF8LO56PMXw/bDNRsU+xgPPVhSNzyJR5UYZVPtyGVrnq+bk
+ZemlcrBapub1iisWyKc79XZbA8oG2u4dYazazploVhxkJZaznDfYsi8sOziOV3wzouUvPs6S6rN
cK5D+oVa1p+UuL2AItDD5Y7NUxuX1XE5B6Zi/rYGP01viAvUPxPuCPqIXRlHnRYNDxpW/22+DNa+
kEmKXxcch5HWgaqTfWebnwhxMSE8FPkqKfGWOKA+7jw3ltiS3fqaODYM/DgQ12odvbowngMAvGLj
tmhdRsCR27bKl70w8QFKK4sfB7TBvtMOVSgXsvlM21q+EaN9B1ygDPQsdW6ziI/QaRmobZqHvp0a
VwOr6koK7Slqob4VlUm4qqzAJSgzuYTTfo408z7H735RgzVamQxGACwIb51MWfTU9PO0MaekeQIy
B4HQ6z14H7TKnZFJSG63TyP5NNCkC20dQxrMzpChvBfPSm8BnZ4N1XfcFBemR+J2FueXU3cJ54JA
DLMqhoOZV3EgXJXMOQyn96lil7ccqoinqF22ekuDZ5eMGTSxquo0SupYHshkXBfoODcuqTtXo4G3
u5wsBSqJWaxVoceIskuWHT3ttzHQP0CrxAIfa0tOO2HmUHNdZnFzmloBiJqnVmOtxbVlyc04asu1
BOIdZFajXVRLU64td5yeezdyc7+tyVSNMKFjec1jjLM2+OrQApXytcyEfLLJN8EX3D4XsReFfJBv
MG3qdQqSAnlAqcA1aVU3KNJM2RLLkNmBU2dFip0hK6/wc4HTzkx7NQ4FJnqSFV/ImdRRS5OmExQ2
UVgIqaBvZ+k1596gS85DLkLE1iq14GoZI+0CDErMkI3TpqBjtI0MRf1GDWv5HSI1v++gUsMYiVdk
vjc+R49m1ebZjUUSs0EbfYbcibgBcjsgJpWf+qnS2hhVUBStnLKXNA7mNoOIDr4K5HQb1mMOQrh2
IucRklfjrbXeOad2qzeOZENiGBenBDF32tdJOvk1ofEsCIOeA+/O9HVULiAabt0p6tOIsE5XVF+T
vhhw2xdljvfRmUSWmReR5SbZZTe5XnU3zgN3jeC6SQHS4JWclP20IY/agPyuObSgkASEBEBnTjiL
uAyVLsJJjUFtepUEC7+MCNIg0LTWI3+nelLIOV6fIQs76FKYZbXBnUK1dZOLfnDrq1rypytSkz4b
vHngQJo1V1SuMg/+ZA/hc5M4lqz8WE7lSxOp2hXWZ3dnk9LBGwyK7+D09t0iCAqoG8t+MekORv7i
LPIysrzxHF7TnBoCdPzULhrg4LK4UUchQrJe8Q1XtNa2Zt6559VgDjn16SGEBcg8Y1sQt5ucrXi5
uXJyS79Uy5bkRLXhCICmcAXPewotey4M31G4nprJ6n5KBvMB9pc1kcwu4Qu3mqL7tZpngcqdO43Y
EoIk7+bPoxVdx6nLbQUKNN1OpHSGQxonUdD1i3o1S7ysaQcsBjX+BCofp1JPVp50r112YfRdoKkJ
VUQ35LeyLC6mIk3vYjfvPnccPamZ2uEwl0t8W1hLu3bPNzsqRLpRGKfFvqUX4qBEAwP6qoSlYPdS
3c1pW99GUaF2YEX4oz3Iil3WNuUJug4h67VWf2pEoz1qpNU+llUMKstR96YOnAvlqYoRXpey90uC
aPx+gKfiFfKW5Oa2DKNIls4VQYXmTSnqZ2dpkOnTzY4BbAgiYNxRZdtPwHSRGUte4HWWz/lDqkIh
d9Mx2pw9lBiVe8zalELdPY7v8WUg9zyQmBeJ6otlyCcq1+jdeQmnpkTsYHcWSOaa7NsOvJgeRsIa
vyyc+jjxK7TpcFTPx9pxMwEFIE9OTexxEqsXQPBD2usrkFjaSkcZuSMIIdkJfNF7SwzJDhOzcyDL
kgJ2snmYVOVL7lbLvYjha8BTsPlyML2rlWpl80PGUqHz5I9qsKTOcq3MFZDoXkabTh/yU3k+JxkL
z1WzQMrWMHBfRHoGSZmTbwAAqtqWaaThLNDO5PbyfJDVrGZvneEgSameEx0X4ibmesSY3iZpUT9W
DAuKa/zKrUHwuk0xVmvsAsRit8INEO1CK8ZKby8vUB7V8QisIt3aApJ6gp93fujKSU53y6jA7feV
joK3O/Zqazj6qsf57yCqYvg8XnJLGpcYeGzaJAa0WgVm+78Lc2iFCQ3+sMTTJlIcpCB5MX3UJH8z
7cFmiULYYp7HqYzuzlvVuqynMcU3S4qb0lohHnDhaxARCCHYKS5JCPGTXhibIdUvjMxaK2aztoS2
ch0YI/2yaisSwAZlA8MjzAC1/NSbOv7Z2fkNTPPPz4ZyTTNx8GGbetPDLLShLtWIjqGUzcGRnBWj
bfLRQOhNo/T7RQiEMR2MCagw394AK+0mit5hPCS66p//bSv5unSqP/ux/2lJftiSZObz08/+95Yk
rfUSj/SvXcnvf+lHV9KFD8toFVOARbgI3Uf+eT+gsp72h6UyUTBQgdHqRn38V5CQqfN/EdnBuM9G
kAZs5K++pAGlFuGF65IHxMgcbd4/6UsiA6Nt/1NfEiOjjoCR94isIzqGQGp/VS7YCe0brRUXU004
ij/KykKfQXKzrB1aPfOkmdAEU+9WZjUB8V2EcZwThgsrJ24pILeNVkQR+NHcvlgWx4xWjEMhRHWq
Ot305JiaGy11ZuUm89LmoSa+1woGbJHEu0W5TdiY3g6clAucrXlEteL3BTQs8Ii9vfdSDG0+GjLG
fNrSAWVKK29FNWE0q0FjmBkYYxVdtG0kAXC7CtwddEtf2ZeHsHM9gqEX1TjDV/KuDVAO6lao0WjS
957eibD1CvtqNMlNKYb+1Oa6snZaje2Yg5xqsLFrya1M0/lmEmp3gCxRnM6hMeXKmSqFHG53ioFt
WWpMtZfKU25JIlbisaYjUs1bTB/ehS6b5JJldwMDHrKPqJJqbZVEq+itIHOuQxekhZNFtLTZOfpD
7mWk2BlNfqvpk73yhPkUkwN/bVWzF0KrNo69npLAWM1mKDT9KOylDa3SdlbKDLt8kkp+NBwlPxjl
eLJUzrQW5nqoOKizvhKLLjemUxkBHazsUisKctDtqT4NDYs6No4E0VDfmgf09gafrV/6PUTbWq+q
QySb4ls6wDAZMlhohBdC5mmc9oQq6asFgo2mDtxOWxE1iED+g2zoB4/gJuSGRRkwnbsYxors3sQr
b1PwMCdj8qZLQzrjMWnV+kZm4kuqG+LZqmxcQfF0SWtqDq1zgidpjCY7uVRuhmoqbkmKK+h45e1B
B2gWAEVsgsjLbpo87Q7KlPVBwht7D6w7Iu9Bnw5z0hahnCx9pVl8UqhBcagOUXy3uA6Rw7lbE+Kc
lhWVNiYNYi+k1C4NUasXs9q/5Pz567g38xtnKElaJpbKOzmJJW9c8m1pgUUp7fd4WQ6mQkszlewo
GSC2zYLm6aTqPNGO3XdgakzzcsZsIRvDXHN0b6+qyVg+0wckClLpOnFhpkILpZmdLfvGYIY1WZQb
Du7xWqn7S9vw2gtV2FfD0NZkT9tlDsLOTbGDTZy7SlLmOCNKWP3qTBBeRBaUvXSfFHYEYiZOLrFF
QOwuzYHEZZIgCLPo0yMCsmuFwbE2N17o5eaJswf0QFd+baXj7Iq0+jQbxKTAs38qnCZfkzLczUGR
6JeWSfeJ5JbLfH4BeCr9Suukv/TqgwnmIBhmL8K7MShXI8IfRH4yDlPV/Mxi2F7rsgDxR1c8yIFP
7GbycT6ZtgJuNQVVhEIWZjG2S7Q6Fw5HNp9w7c+DE9Wr3imaTe4QZ5a2F0uX7Luig6PYAQQj6qiM
KCHIZPNh+hchvdxiNY4yWWdjOkFqStsTVuz8BmJLvBtSbvNMVbYDjTHdFBOKsbLL9FCyYW8WHKNX
ZjOQq26MJDGaURbSgBxvRhPurjYrW6WerQNNa1HyglWtOarQExUz98Jaoy4+ztFoFPuxsg5F436p
6spa2fZCrCenwrWpA4wTbhIdkbQn18QVPJempFtD0qe/JNqzzTCy80Wjdk8tvIiNWggZNjLXL+O8
pATHz0bjKs4BJpk55zsBSYpllykp611eNSTMO+X8tPQeSZ0R6/PQ8wwm8zQ/4e5P8AYnKnmRDbk3
qg3YxC2L6wouqOcPHufSY2xFRO9gvWmZlpgc9nJrUEkuT6udzIaIrnsJ9rmSpXfqUuebrOjfxtBS
1qNwc5oKrobMT7Epq6SN/piszgR2NIVzb9HsB5iJ9G8hqtHVu2I9C8LPWdxpZ079J5GDTja3sMK6
C8y9omdvUeqvmZJWsy/MtFeZgVOUX2eNW4H5rSZ3m/U0QPaT2dg3Exv2rdGQC0n2JI8enarBemy1
pLkQSzFDWloM60vH058EWl/H9GGVyIHLbEvnVOeKS5Ggqc1FpavuRT1Hyrrz0jLeRnW3mxMjvhb5
GVGlpJiDm0FxNiJDQRqAhRKfpWu2q0E3i62WxOL57Cf1/MIljIA4u87cx0aj0V3CS2f7y9hHu0FS
6Y7GMED1nRbiHVjav5WZydHcMPXxqhva9jhPeq2GDuDIBgARXFU/taD4+ua09A9qZNTPdaMmn9mT
STAbi/4KcmFxTWSy901FLbCEIo+Mk0KS+YMCYeVQqM7OoUB5LQrDfrFAUCdkqBg1RDVrIKXCo9Cx
qmFXsNoGLeeHOZzz5jxejLiLNOqE+wl2ngXzus1flBRlBGAnXW99WybjDRG19if2EW8lmXuse0ac
Cs2fMxtUyzQR75pkmr5mVDUmi1FMRE1WDsfpTK1COySUY5LarfR1o2g+wzTMDkYuoQcCzTWdQAc5
TnRhnb2YXZ3h2i5v8zYnlTZZymjHwKogMUnwssqqq6+XmszgoB1h2/p6y0BhBblWvZK5GD9b4zy+
Ri6AXfQHwzrB+Nj4kUdfCQj1rFw0WjocS4v1xjfaRvlqqnN7PTcgFH1DOSuoHGDSW0cZ5RPC6hKd
5BL1O6l1BgmASVrTOnGK9KF2cRf6bmV0p9Rk+gYm1qiJC5L5jneO3PZeV+UczCYVPp/cWxlOo36O
vC4yV2WiZlMI+tja9LmZnCIPhwmDLAdqaV8SGueaZMoYgoYvglkmTJnu7GfcMheIuuzQlqYazgMm
sBx/B+5QSc4qQt1VrYIQs1Ms/5YoCQjWWnmj9W0XtkzCQUgMBFs4ZG6Ek5PKXesgBfWLvGw+Z03a
0SyM+1YL+qmtHqHSyXLVQQypfQnF7dXmAHUVqUyfDN3+YsbCu4coSmJr3FZrQ5DPBfnKiZCrDBlp
L6OHPDxlMKti61GdK28xnafBanD9CUlEmh5bwM9mYza+OCNz4i7SjE8eeTkQSQtjojHWMPosK73a
kj3Pf80A07vb1BDzyc2ieggmXWjPgzfogYQ6+UR13t1YHiFIMNN19TP0V/IUkNb3PEtq20PIcrQX
D7hMugKnECsXRIhEj+SGlPcobODQGaWYLvu2n6krFUWES9MyLneMbJfG2VFd+uSxLp0DFnXgg5Df
BjAJ5FUxXIIOdGN2nnroQUmHsVcwhrQ8qV/bOWdDoLLOpiYIRvoo6M0vnrPoNh1cGX8qzdlhLFeM
NJc1pP1zoLWJuvEAgx/aTl9Wo75EO+Q5pNOZVhcu0sjXvar2e6Q5NHaa4lWket8ESW87rzb+GvKG
SJgDddg19zGqhC+2WUXroVIN5NQm/dVANmZ/JUCU7mKOWUSNRRYtnaSJU9OPMzN9kaT7lD7FJ1ks
ishZWozxijhe8ZBHU35Hg0xs1MRSqA+ift8w06ELm9nuZdYUwG1VzojFGKOGRVy4Lpu637oJYQUM
XOLssXUdDZ9ANDIFEEBdopVEPgrqZ1kuMwWM7Ij8Y883zPc6Zomv0ZJ0hG923baQ9bCOPaPc1Xls
hHq2PMiZkXagAbJ9jhnQHBEXMRxTk/8Id37Ibz6okg2cB1SN/7dw52Emo7OMfy6Sf/yd/5XuqCZR
KcAkbMpZVdPO+uAfRfJ3VY+FlNc4myINhw7Ij7Bd0/pDRbd8tjYhkDx7nP6qkU0V7Q4yNUBcaG6+
23r/QfLKuVPzU4X8o8lCjYwjzTS978LAn7T9UT8yqY3q8dAXL3FL2EX+gcbxXGL/7gJvlHXNBG1F
TlzATW1OhRzevWdaRQm6z+Llpxv/XlfqLJf85VoaIAsDrp1BmI1J2f9ruT9rrYZUkhSL1MrJeZDI
NmCa2exWrp7V1lObTrH7VVSR26lId/RWWYIqt+akvEDfVMfFC0dZ14nPJZFgxr4hmU7dzIAFUf+q
blLs+4Z0QPNStRHn5q2XRs2dC8z+0iYLIrqb626dMsS7wI2BT6Ou0oRI86jGHqbz6vuuQUiirxNa
hedpHAwyziyc6CK7rf/UANlmOThVyIcoYE3bM8eOstfZrmVyP095f5kjtHKAMYGaWhd/Sp6cDoa0
Ben94NKYH5+USrWZtsaM491ObwI6a6ZxbTK/Xy7TziPqcySJ1SxXsHEjTyGqMqPTFm0cold/mIz/
01v7YNXA8WGjzv+/V43D65fmuc2wyv4pAty9/PtfP/7Sj2XDs/5AS/cdQEMINb1q/nn/u2x8X1GQ
htNes0Aq/rRskMqkAjrDmUWzC9oUbxtTok78+1/0xv7BMoFj5e27xfuEHZ7OP2FBqNPftHxzo1dg
fYIGN9BsD+JqyRo03swBzDqdy/3gJOYsi10yROIV6QIdr4w4gTvLbexdu3TRbV64EfHcfPwrjp/2
tU5k635KaS77HWlDdI3obHEybpR1uST9o0lG2aFB8pCGg+71a69zk4M+uUbAcBVOOTly+krigwjg
4RqkPhZWAC2vXlMrFMcsU8tjh0785JU26X7JHGefGiClFwyoXQjqjV0+qvUYfcIHf55huZV3ylmf
TtDPPpHOsOyoDqaNoznx0a6t5aRqeXOaYiNaG7Turpeom1bKaHRAUkmZm0YjC9A4TSsAvg4qsoy5
ep+k07PjFEC/2grGrUm44bGuZXukrS4ekNj1M/mhWM5JLNXXnnC0W8eqxYnXGUSteg4zVNRy2jfx
qO/dur1HfAf+EHuxQxzFYOiBasiFMLmeAZw2fcngeBNeMWTtVlWGZF8nZYrMQ1rtU8IYmGYCv+F9
nqXFweX4sVY6sVw0hKjovkB9HpJ+59AtYqKDUEpJjkRhALPM4+sxS1P0XVMWLsIiyYWhwFYdq3E/
CaCepaIlB6EVNgrjYpxv547Qz2wi6LyzM52J3gSIU6/LK+qgcW+25bzFCGI8p6ZRkS2udbfYQUgZ
KTIlIxhXdueIIB3hCmK1q4WuzbrWHCUso7y8UTrVuO1ms/uMcz3/xhKp3ulDn4QkZZTXRWspByNx
1kjOukfuFeVHPZXesW7d4tFoyAjUQLGH52zY1Vhmy2ZUidpQmPa81GPbXtPmqfYpKMTAMwbK/JQH
55wo6f0Pe+fVHLeRduFfBBcajXg7OZDDqEDdoCjKRg6NDPz67+mxvZ9E70q191vlksslk5Mwje73
POec4E3KlG2magQbOWNhJrXG9pRtbWCZh7LVVcVuoLrtTDTJqjCrYee38bKCtn+Fd/DPZU+VNemB
9cVu0Pr6kmoQw1p6vHvRtJuEQXwmCbPpTY2jFTtu7R/MgYMs5/P03iT1jmsqWu4oV6xrDsmh8cbB
i/tpGLUiWKnRzSHIPKc/l4nrsX6Rfp9kjG9kQaRwauTO50QU5qdmSqcbN8jMbWy3/W1CB+UEmaSG
h4bWzBeV11hajLyeQEaS6DmwM+fOV8wo/TraD4NX3uMH7B4t8MJt5tDahhSKe4ZrsvRWTqV65jTd
5GzcFtic8XZpjKvEd8OjTFP28YFojg5KbL7ylcDyFULUgWQ2YfGRZaS+n8t8OZSRMrcc1JxtYsC2
kcZXMiscAM4AoCgdjGd1V0RFdNfEtrVxlSu/5AnzZULEm+lTG8YaOPb7+cl1MxlxOMpJhElFfHCI
kTv1y0BVbGF4I5Mjg6KcXVnP5l0a4iteG3RZFBcjo6vWE7CpzDersF7bSoWsJAk560tRfcv17mzV
u8V0KxeP6PYkc4jETonu+hgx1gi2KZIJtbMG+WgyESnJDWmpLNR/tdC+4tfTg5Wb4hPt8GW/Bg1q
agUNg9VquiVnx58SPjjaTCZr1wx1pA8V4+z60XYy+9Z8CtvZmt0PkVfU3SOp2/1wqJiusY9Z/tzV
dH5awN7Zg5WNT81122NHWRiX65gi9tH5UAzpiOHCrx0j25FC1KXfZo/ZcLYn669puHFxc/vfPuAX
+wDMNPpG+p/3AcfyW/Ja/rAN+Otn/pbY7N+ILPPJcOI08OcR4a9dgO9T28hJwCUt7iqVfbcNEL95
hD1wOvC4Zbskyv5rGyC93zz+Qv/YX8Lcf7MtQIz9cVugo2oFz4JKKmYe2un645abrPs4WWISFCnw
4VJXef7qUE4W0aljWvUqpnl7oL9lXtZtbwzjOosscePGTUGAaWhPa5aNbBuayfDNA3/nrjqVXwIC
xWFigiwil743is1UhZyAy6Wkoy6UR6KorLsmGd1ulaLvcIegPnnNTQ10rA1y3NSu/+QRtvnYTP1w
Zw6vRdVw4kaW+tjR/f1SZclgsIvOywU5o55eYe6LiTYPgygpQ0ZWuMF5zhRSdl6UbWtXZV9jZgAR
yHMRpVCwTUgz7ZzQlK4m5gd50BOaSwwhk4lwgelqLJ8SEM4SCFJsF8Qq9VO5V0EMATbFYXwjU2/w
t4y7Eh1mnrvsaoyseqvbun6pOnO59O1srnuZt+coaMc3OMLyxe4Sh6m4H81noDb1MNPR+GrFFrpa
alWrgrsuqybNfczdKH31x8viTNU9JEVFsoE/qWY1k5u5z6cku/iymB7sXF7bsDZzWx09b6RsRyEy
DWWPo92e96OVePeCxh5rlcribSIdmGFu4d8TnQTzRDbmk5zHdpO0bbu1x1kewqUW+ao04AFJavZY
E5f+7E9jEh6XVqjTsHDTXJmRE0SARsq78c3CKtcNnsCPsqj7p97OmMP2YlxWfTaIz4mXhZ87A/gO
W77almVg3IwLW7qOGx3FNLO9xuq73CyR6D/lBGIqiiGL5mYMG3UGYxv+CEDnU9izzsg2bQ6/ONhl
vq1BxtNNOQaAeJzah1vEsIYSO7fPXtW10bidKHWPkgJsxErH9gtNHJhIx5Ad3CojA+G+xBwnDpxQ
k8e4zuQni0PXQ7A4PJo0veZJ0Cu961VsnwXtZuYq7quYRMAuQnqm6tvqBnUYyWR5jOIiX7tFOr0Y
ZdScaNYMfgf39pqdawL5roSko2E7KhU8svek1Kntosr4nEbSvY/pPIG490OjXAXtkr2Rx0nkUR/T
XR+ZS7Ghp1FgwRDlM59j9gGlJ773prS9bcUcn7zGGoKtqEb8D2Fpw5rPdM5xuVbPvlQ66berCIRU
/L2oIvtWDXZfbUFp6ksKjJFwkC34llM7QjtQSlUNfYg6kxQMqT4FQ2Lyr6oU0Z9hrXPqAlwHk5nf
lCbsN6fh1uiWQzFiY8AJaYaPMwfj+RQ7cXpgU3Mv/JSBt+0RIieRdma7CZ6mnG/PtqWi8CUMAUNF
HjJ79Xp8Oeustii+Yh/41PcOVSVzIrp1Z8+KrvrEvNiIczcdppc95xZn1VZtDqw9wxeFQ4YrH1q+
4fvyGLY4KVYUt+QfpqvYhcxppvde0i6oYBiVe/PJXtqxYIfluaVzsYQyDmPffKRvZ3xgAxFkYFro
axKhjb4f97bS2luhVbhc63E1NuIHTvrWsddqXaV1O39u84exkZgX/lL1kl0og3zL4b3YMHdaYWFO
VuxAL0XK90PrgyZC4ZASCpXwm6RBZZHWEgNERVeriw4yI60hq15V5gr/dcuv0VqkViVj/GbHUCuV
QmuWDKrauwQZM9B65rhIUF2tcaaLCCFhWa1nBNBSK6Gh1kSz+VvT0py68B6GnXlOr/KpYG+5M9v4
w3TVVhFZfW9GbUV2dfjEttACj6ZWZEOkWUSjO3dM0/sO0Ra4DDRxPntazWUH/TQkkqTeyevWo5Z9
zTEbNtZVC8ZY4B/YF2bg/0jF/Z+qMfoxFZvtqZHtudPSMm1Zw56aPJxe7QzCb1t0o3hBFp+aiPgg
Xl69vADwtbfBNNo7dxQri8vo7GpR24waC5ReC92TqvbsDI29zZx83QG4XearNt7SRUvLGYK5mufg
EcwN2A4MPn/ItLTuBs03r4rNU5ZE4rwUgaIfE3RtzaZb6GVWodH7XH7PHr3dG0JXGP5oMX/Rsn7k
RvMl11L/PIjmw0JiKvtTSHUrSB6cxlB8JYAEGjRzdFjAAewMxdOQh+GDo7ECPF8UPVLRsZF8TAHK
xSbTGEI+ha+E16oHSyMKloYVEo0tuBpg6DXK0En31Gq4Yeq5dGgx/ORo8MHRCEScTuGaNMCK+bP3
NiJMPPpGwFCqn+adnJdg149e/ofLzvayjNtWoxZjh6EUVzEABmuMcZN2CVSGigv16ORxvlEa2pAa
33A0yBFMbfxmX+mOoGrbtZf1j1yE+SWozPyes4+27gOGJBoREcK89+zW3mhY4lhokCT3ZbAxeg2X
kJ7rDA3TdWFkTzToWCtaa/HRg8Hu2iuhwnKoaZWBLiFcnOVuvtIsjnT3QgMuBmDIyWnH+VDSfXd0
O26R1JW6RyMX7l8+7P/tk3+xTyabzPzpPvmWDYT+h6CfH0Zmf/7c33tl/zdS6zCg4mqVfFegx/4e
mYGj0aeiZ8P/v0vWs+6/hmPS/A1+jbpapk2E3HiO/9/sil1fD7W/G0QzfXYCQt7IYJEyIKdUD9O+
m6rTTYv3g7hDzZgst+whl51htZA4S1H7G6eLTdKTHEBlS3TsJ4WaKeUbKqskJaqaPyC2Ku4IUcvM
uMpAtFeBmGkSzEJrum8SO9vAnNUv0PrNYq3aNOmXc5h4c78t29raSqLmb7E6mAeeJf7ZOSZN6TLE
JQWrINn9WpEQv2timBu6sKT7qHSdRpOGpH+N43S/eLoiFZlx7w12eKqciYZQt5zKG54mgTnEe9ev
xJRDOJjc5crekMe5n9nluth/y/qQg3f3bH/CpUdjBGgQq9kg0+TbEMnI3Y2BZ1gfNaWUbIs+mlil
Mjq4Xxi5zziFghER9Fx1MvMlmwtVj/eKVZlm8Mgfo8tCRRxILlGZ0SMVEu4O+rxgQJFEhenvAO46
cwNzLWkos/X/GdHu6H2emozOT1cxG4+MDE+HS3tytg5F60UbgbdP+ij4riBVeVW4oYmmrMroa7HM
0d3gzdW2Mpec4wg+t3olIuV/Zr3rjG0pxolBkvL2vbtsOv5rVZlD8+akarjgXDHZkZiRPLDDFw9L
YlWbkXrMzw1Jin6Q74umMG9F6+ccu3d1M0A8Dbmrzk0x7pSt6nvEAYsLpsa51fVUGBqQRw8DuMSH
DEvPZzPGbenl2PskeUZ4OjLnd6Oc0ke/7WjXCSYF+m0Eu7gUCS1agXxJnZaqWbIkN4nXlEeW/O5k
h2S3CpE/xnmaPQxTx3zEMwjjLke1N8TIzaAqj1MwP1PMTIIg07D2q1OJ8LEgInUzsTM7ZgRIbM2x
K84etWbbFgsertok/1ANbrlShoj30VQFb27EZHTVED1/Pxiueo0GksbICJrNSzD7HI+QTowT4U/8
1GyW5kPT1pxDlFo+Sit/Tg1sVNR51+jndvaWWK5gWsuXysbIsyOwxD5GWTEQxwUnzfbrdxwp/usy
ZWIbAPLQrR5H3WuztNt0SWjSiEd7ldXjebBj5y7HfLmT9KsXKzcKq0MT2dmxIkXqNqw8Gg2t3r8I
rxxDDBTdMUiz/Ih8Hax7u6Jytq+iOzk61SGThTyPMW2mOVFdB9h9hwSzWFwYYaUI6HH6wiea76ep
l+e+WvJDX5b1JSNs562OOhrp0J28U9LIBddRN9wUnaJ/NcETswpr33uc064AtsALvzPklNzSGyM5
d5gupQR8JQ751GCJr/0kOZVuJO96vyc0v5HJp6k1J3AcArxuQZ2S2y7O1HOf9SN2QUzAEg/Z1piS
4IVopvRjM7jdmUoqQjym3ktpDvMWayeKuLh3zCA8YnAY94R9gBymgb9r1OD8wd1WQWK686cptUhV
DmjEzBAGOie8pbIOq0Qfm6sxcKatKCMGgvV5drRVPZArSpj7b32JqVhmxAmb5BHCoNYAmKId9k1S
ejsrpgJxmVz1tQaoPTPBT3a5PSdrt7THh7Ry1CUm9+9QNb18COdx/txXyQLGKQbQuCS8m6q6/7R4
s1gP9lhs+J50mwqa7jDmACe1nUKMFX2VfSByLt/zsfNtMXTWmpfV3yTU137xC878U4hJBv8bmEbR
dPeeGEoLYI0y9pTZ6MpvHeuPhQgCY2W6Yc+lPFPPa4nnesqG2zgs7uuhCy5WZUWfLWzW+8UJ1G6S
szGszDkxb90kM2+DLgsuBvbth3kacDiyiw1uqkrk8BHTXa76Ogea4Frpe6ygix0U9AmOHf5izBSn
ukqpLfVdOiV7KtF7RbmrJ1lqyrw8G66D4VDZ4gmPj4OQ0BnQRMqd3+J0BMai2rxJVn2bpod2btXX
jP3WZKbU604ZxCNWoi8pE21UUCffKziFZ9HAIEa0vV2sjpIdo1cY1rFIqg9t2QeXCZvY7dDWxmtd
9fhQhRgf86RSyCJV692U4zh/m42KZqUsUg7lq854QsUc9mErCF3sGnmyqGPb+YlSH0fHae8nZw43
sz0se5lM8QN3tvrFDfrqq9+V3h9zklFp73Yt4/sg+jZmU4o5cyEMuKsJd/T78zxhrEBo79ZGxfNc
B0ZrHBFRUzw6bT68UpItGLdYo+RwvhjpSWd2fyQss9tWXl0dfacAF3fcNPuD6k/2k8GgPsGp0aJq
V1HxVUaRvy/B/257bOHnwcfqzHa+OcaBfyBz3MqZJHF/W+V2l186ynDuUr9obzMxd9vebyuSyI3u
llwEmt2Zw1/G3BtWBsOZT4Q5uSurJvdqjSsTE1srx/6hjlr/ZqEh/HeT2tx+FfQJt+uA95jW+M54
jmPHfVEJ6c5TZlQ2ZCdFD3rRrkH2Flx6nelXd15Wygt5bTRQ0Gm0yfx8Zn6Fi27vddX1mhgTCazG
+aMQZBJPlee/ZuZCsF0iX+2+rW6NqHSe/Ig5hzAnyfY/sFkGZ+uepClzTT7Irf4ATwp/y37pOAgB
uG6CVFm3vd+lUDnUGzcxHtoKQOeD53cDvbSwvgrSdG+4aYlBx8Wjhrq0ybOE+UQl6+O8mO2D50T2
Wxc3lDVzUF02/TgETwLRZFeq1sLf2VClEaaxvS6M2r6Ho6Lv1Rqm4CGPSm8/kl7LaVPe+GEDAuzS
K36r8OV1tjudgs7y8T4aCoWTs+7KmEd80J3yQOXIbG5xTK/LcG7vsdfWhHnX6pAynTtMZDKuFyeB
CRuXYNmHovE+sRewnieGgygojvT+oL6tfykYA+zCrP6MLRfwPQ0eJDppyuszOXWzT2kPFkselGSX
xqexboyjW0L/raFIGgzChlreEnh2HHVJOJ6sHg9fxe2NLNSIS9Nud7hHnfuQvelOEJ977l14p93o
N17K9HZh/zGxCF9k1KtNq5qPRAAVd8M42PU6XEx7z/2u3DECoom5M+adkQjvYFW5f4dQSrwq6RMv
bNDcdm1gIViBmB76Og2xe2aMEOGeRHZ08oh5VAXOP9KAxPnVnpjEeGbF9nVoZwLks/HRbeC4GEGM
R9ecy7suUyPfE+k2XByB942Nb7yl2cBifsuyQiCizlxhp1quUPbGp8HMow9mVuUfbIs9oB21i83Z
UmGazrrgvGS6MAcO+GgSu4IV0kylucoq7mArfwiPST80ywaxNz2BTBAjkwwi6dliYlYrlBW1v8sC
mBvFKetmBMWVVP4NUCojn85vKNaM1YNrtPLWtpv5EqhGbAJGAOsuUtMpLsdlG7Hx/7xAjKW2+xy5
FH4SDnEpE2JOcmmfiswTXxIPm3MzM3OkWBz9jyJOXKcENcxUOWBKjuVG9Ua7reXyiib2NfGMB79G
VAviwd3ki8AupxKTXlPkM5OkLZRzREuOCOckF9isidrlY2FoPfv2OmiDfiNzNje0CDMiTeRt69gv
orXpPR3IpImyLN9kmU+AQpHzxhRjQDALBUTgTQDynl2eoljJXdn7O6yz88lPhruYaK2PsilxiPoT
kwXTLZsdjBSF4ca0rMOslxscJR3N38XeY04MIZ7Kl9mwpn2aLPWagI59EDreHU7EbA1wnd2WXH6v
BvmHlueEz0XXuofaCOeTgxZMs3OebAaMMOvFb7jNoU8ck9rzd3PbLWvssw48KsNGGNroUho5d/Ys
ne8ckxdHsuo2WbqCc0Ld4DCoEfK/U3f+DaKk5ZAfD4auRYQqiowk4Y7z4Y8Hwzi05zzp/eSYEjms
eVkvPDWLzyrt9BkpeIQZvdXspZhC9ma2+fmDc779x4MT+USfEZSUK96XYi5J2bjzUidHMVXN25IS
nlsneXznZ0H2+POH0jTIu9eJLsSZRp9+UZ3fvc5EJak7xQUPVaP7b/mOYOYs56j6/eeP84+As8Ah
MZYKAw79pCW572sasmpmIpx50RG/6byLIYCPLqrpNi+T7l41WRbcDEFsJnzoxWvtRZyoR/In7iip
0IfrMObZ/fwp/fMj1mGjpOUS6ceZ9n0caG92pBVyyjjCHSy3ZtHMe5mOnKCxT8xiY0Zx84YsxedM
+NOfTRz/mx/9Yn7EpE0XxPxnnfX8WravPzoZ//yRv2kr+zdK7JBLCbQGg7R0xvG/aCsLfpMiIrJs
fYgshxy3vylNAMO/J0g4F7E08pFb0r32avw3EyRE2h+/QBCfuh6CODUSl33LfR+RqcLOZ3me3HNh
1b5YM7MS9MELuH617luj7hThYsyJxlVWyCq80NEoHKQL02CyvnRcn08kwppGgYHQhW7ZGsvU2OHB
D3vhoisO+MM9lS8cO2Oi47xd0eC2GS+dmSXxxL7UYwWFdSTtYde1eeHeDLZq37JofOjsxMPuYBne
2o5dj+MX4Ry7VtE4bS3zk+Evi7hZujip14q8F2BonZS17GGUW/OmnGA012lrgoV7DUO/Q678Xt2T
ipY90dkXvLT5ItkVtKoX66YZ0vrMPSNGcJ2Dz4YE5uYhZnfZTrT7JHucXER0y7kstrJK/LtMlexx
kTI3RlCNXwgsSO8XZr47tvhkE2Dw16qxRSYR8YsGwFJl1PtsKfJjSnLPF5cG8s9WK5FTRZUEb1Xg
v+XTfPHNBphzyIr5yB/h7dC78i5xEvOgWd1tl8pgPaHb8f/IQD30aRmPa3OezU03RgNf/pq0gFXV
Vw27/RAkdRTOcCiNpbjvsSd8ZLGEjgFQ2+MznR+C1ppPwEBasU2sieZycKwD45nkG9eD85BmpJpt
mRgad4S3YMF03Ia0l0kge3blc7x4CefUng00poP1QA5BtaZkw7q1ncH6ZFR5q1uCLXlX2VG/Ceq8
AvPHEzckYjnnnQPgn/R2vxVW2W+NWGdxkFq3k6NcDpyTJ/JIQrV8Meai5kCWG3sCCJajHVvLG3Iu
ZfWtqJ8WYLNLb6jqpjKivtjbi0FIXU8RuSBEZbA7zQ/+/W90MRus0HB0xsI6MTEQqJUaArtsTmnd
RmN5Qvsa82rjdaFKgx2eU4QHQbICWyG6GJatGWNuersuE/9bUX+5ouLM/umKCrjav2Xz9+N4AWrC
D/09jidkkuopMqQ8Olr04P1vciX4zfFYSSHrr5Cq3h38taLK4DdBjiX4lCl1A6LJOvz/K6zNTFSj
6hjHiYBw/7sV9scF1vYt4rotH35WBtwK3sceM7mPG38JoxOthx3jUym8h1FEC9d42e0T5QWnwfya
knt9rJVNbEda+cHjUA3dAdvvsJdKqD3aq2muv3sb/80W0fln2ylyCL3M3EoISMYF8I6pYSoxOxmE
8dEbGH7dBQiqdz5lgjwHgr2yleirp4Thtr1NOPN1EWq/UTMJKKagD7/5VBI8tEBkqtnWs1d4n5ba
iC74EMeOBbsVL4Tqd26Dlb1edgswur/JnZTEKURzvzWIheoM/zBm4bKxzazETC7y0casVRHU2XyI
5yE6VJNRpBgDaV3Bdtrm8wbolbEp2Edw8pteaDwm3U5N8MzqHjc9aVy+vF+E238IKqZWY6OY0rKC
56BCY6q+FnNhPtqhrMh+sUmAWSexHtf6ZM2I3RBacX4iKy3PdgQM5jmAiCRqhTrXbIxGLDbhxymM
DGaES3NSUSr2fS/bt4Tj/l1QYOd30/ZMvggzMbdlip1MZIJMCBxt3xFaFA+nyRgMRuILK24OY3FR
tpxvyghGNiF/DHRDVI+GHbyYMm1XBjxvRWh4Hn+2iH7xVmbvjEw9KuMBjxYGYS+e2+2YDNNN5C1P
Zh/ld83cJ4QlBmCS7YjQsPMzw/7atAQ4BXXMQNEh3I47s5m4j6af1Y8DmV9ElgMzO8PiESqHwTK7
hTtt5YeUNOgVzGhytyxqa8+htVNBPj7PQBWrMsYhNLm1syeXpNzVHlPetWioU2hxQ9CN5wlGEmG9
JfrFWMnFJDXNZJ5lL924FipyH3jX1ZnpSrNLwQVPEV01J12mcIoFB+tNWJr557oT7XPlVekfahQe
UZO9UT+pNlkw6FvTjRxM71vkxe4OV5rawiYRD2gN3Tqfh2ZrJbQ6r3jf7d2ixgmDXVbHrxmXPQVM
zbSGHcUPyqr/aHokgCDbDWdnbKnlonEVdCPOt2S0lczhCTVcyk4+xh3N872JHhY1Scwl3RReuBtB
oSmvxrX52eGXrAkU5F7qB/2W+CTxakVpTJ7WPP9uqSi8JZfZ3vgw1Af8ysBqXZq6L9yJF0z4wAZH
a3DTZlONco7XS4cHec8dGBLJc9rWX1mq8CzYI5VXKypl500e5dFCZEBoPDsM3j3w1BzZAMroHNQO
numJ9/FI8wfMdiHy+CbK3PKMXMa7ZxM2uLaHdJu2cNr5bDnpqvRD+w2j3EhEE1Xjz8tYlzdBrucT
9aKyWwfybicruFMLrwrfrliDuxH7jWEPSSwJQeyC8cErsa7tvaxyj1nXfAjicfnqDcu0DcfWPgYu
hbpYTwI82IJQRVbC8WWIZ79BUHAJIi2ipRQbenEyDaWW48wYsfG+lKHH/MDBdU36ENLocIHmojlX
YEJccYinMFkMXVzczJXXWatgHoZjFUG8YszMFcGDJKSRBVG5zWpIqKQD1Bof3GYQLdlL8cCWtGzz
O5svBlCaT1sHrcWVsWvYaNBE3izuxWU5OJOsjUzXh3nxkY2Qekx62VXbKbdwbmqGyVAaZ/I02ZRo
xsljC5VvRJ/YG1MzUC7XKNlvmowaFod4OCuO7xNrRA/QBJWvWapo7jHg1yNxtlfUCkUte0ujDgAr
ucJY4OTufZvMufGZMBBwrUmTW9YV4vKuQFdUN26zszXn1SxSneZCjC+EKzJu1jyY0GQYSsVmMVyD
aCrNjZlXhIzSHfscBwM0/jg0T46sgM1C4cYPFJ7QYzIUyaM3T4U4tE0b3ePjgBYf5i7L15YXt18q
NLViZeO0dvaNptxCzbvFKlACn+003HaQhsCXYnRivKk+aEQ2d5yXETuzjTPgkofx6oY/WN+B0YwY
ndIjxc81Ah4iCszlBhe73KWzTI9NZtEXr6k91obpmGqSD6e24A8uOtZ5vuQZDAvqSKUpnoVESZIA
wQFTBzJQXCFBb7Y0MNjCDgLpgBEOuAvOne+614/tYPjxueA0Ea+gJdfWILxtG7tvDPTGja6UWGdq
kh+hwOpjymHhPpCx4FGLN0tprDFwMnk3GfUNPi2WHCe/iWY/hHSsjoHHaJD0zmkdicLY+CbZyDUK
0WV2iH62OTjwA8tk3ZV80THZa+CSkBdzTdQxLXbxDHXV8AfeMeNLqoHNxpLT2XaUna/bOgbodILh
bdCQJwnY3qbBlb7X+5KvuYZBuUoducYfCyNqX3nRWaOjLUmmzEYxk52lr/FTR8ZwpqJdPHvbzwb5
KWBpgdzNjZGQFQaq9tFNu67cKg2yEsYC0zpf+dbI1qxreuVeuysD68feyFka3XJfXynZXgOzBGhn
H9nC8XGRzGinw51h2tnjbLpP2RQ6+/TK3kq7AdMr25jJ4ZXO1cf2uzCjdpYtVvVl1hhvp4FeCFc+
L9I84XxpSC6/SMIh+J1gwJYGgpHMoM08jQnjehE3LcsZ3yKNEUdXoph9F3Rx7hMGt2IEk72KwHtp
DeFunFlIiNA0qKlFIZxrxbfOsDkgTmG87nPYha0BK/9I6nN3qXQCjq2zcKZrLI52eEcUQ5OW07eI
WcHIzZqMrlsChGMwZL5iN1pydjYgSoBJI1NSRneFDT+oc3lCndADuae++oEitqdBjDkBJxEDS/cE
8djwIAHTMB330+jkH0yRhAAFOg+ou0YDMZAjVGUyFo8DfpoON0osuKbHa6hQcw0YYnvSfLJSHTs0
XCOIcEOT8XENJkKhJaQo0HlFQ9pwJ0CYK9WByGV72kxjGJO/59nsv6pc+k+Tzj+qrlFItk5F8puM
hTYOdDZm5ebpLVPljF610CuAPf3pY2MF6hEY1fuiQj/dVy50qPZ5kSAgQm0n91S5V21DtgLSnSlX
sVi4ZSgv7vdJUYt7i+iI4uTXhOpGvUc+dmnS3JqbkXmsfWrXqKsfDMSs3jU3E+Ss7M6uP1vVX7V3
/zvW/epYF1g+86v/PCi7qfqk/Ycl4c+f+vtc5//GgIuuTmqlEfJ/wKywOtvktZH3RfGS5etx7d8n
O6yJuArJ9/dp3AwQaf51srP4hQEnR6LESKhgayT+m5OdfDd7xlRNfAgDLkebHzznfThdMjcjmr/2
GXHh0iKTGuLRjBUq0ZDUu0qlPkmoADVfW8MLn704IFe1KMOT0STEbXH/X3u5J26w0Zb77NpnMgia
Tnz2689+XbB7iLFGAQR1wVpAQ96J0uh/TxuMDVMc5R9tCxcY2nGC6sWkqDJtkjRLyxs2jZLNWkRm
AzVRGIv27LhPfdlPv6hSejc85B2wbY6ODm+Djmd7P31P2axxUK3rI1vN6d4NW8qS5j6gmKXTr4vn
/d0l8u+OrD+epa+Px7hS2jZDUgTzdwdWy0DlRR2qj6PRyNUU5V/Z9AzrJOQ9+PkjvbOb6EfypCVw
vXNyh/N7pyssPVGt3N3zIxR+u7FYvtlJkt1Lp0HyRDKsvZ/jNPyFmPFON7k+KDl3zAu4mOiC1n//
Hc2XmhacN7vPY+9q3MrQWG1rIj5t+smhHODnL/HfPRr1xUybBUXJZOH9+GhR4I9JWaTEgJujg9jV
FMtuchsx3vV58PzzxxLaEf+dTqNfGoG1uuFLkpGH9ejHB5tIVI5pr0iOKp5yuZYxZ/kN/TQUZlF5
tIqprrjrOc7fjG02HAin6+pt0rq/ksX++Zox66OV2CYTIY9F5cenkUPhzUXPjlH1WcGNFuJkA4EV
Pgcu0NYv3uB/XkMOMQzcqikaI/7m/eSn4aAsu8ZNybNZlofKb9pNZ/ANJpUli4lYTvDTe2WQ+b94
3H/3Ij1X0P7ruozETL1ufXcZZVGKcO/S5g1VN7Ap59McZU9VWZmA9vz8g333WACo/H4QVJxerILm
e7e2nRijGOIA6ZPzPEj5jBezNpv5HM2j/PDzx3q33l4fi/gI3kqSSu2r5/z715UWHWcU9m7HZV5G
sanYLZzyRA6/Kqli9Pf9tfrn4yCuBKh8+nK1fnz/ejdvG7eaElLgnSFlN8N5YgWOYGEckc5TnCSE
JkzYVUjrZYAUbjlpxbc/f63vrh39HARxHTbfT4/arvfXDoezDLS34zkMLXqHGBTzhsWIbkM5F6cq
8jnOunL+xXqubfvvX7qFyEmQLYGaCJ3vLp0hctndhR4ZvWS8fWpStzghi86XGplh38i6JPnLqIAf
RuprPRCwfh6OI8juN+Hmqnmrh6A4ZWGJjUNLQiFpUadwSY2Hn787/+55Av6xNfDYHRDfqZeb7y9x
R4bj4hnGwUT+/jrPvd2sB5VzzCIOc3TROziCrebU8IBbqjG7Jc0bYViWYXjss8o+E14UHnGuyYuG
SLwdBSFVStZQ4A37nz/Xf161Pjq4RLIjpdT9h8Bmwr3i/RkT2hFM2K+MiKWMs0vbbX/+OP/8JpJw
+n/sncly3EiadV+lXwBlmBzDNgIxMoIUKZISuYFRUhIz4BgdwNP/x6OyfsvK7K603vcyB1EMBOD4
hnvP5SujC9Hr4D+/GzMDPUBs9NmpUc36GGYrm+C6aMQdKxjx9T//XX8+zrk9AxN8qs3bUTAr18P4
P17/BdVhj5qG47zp0F4G8RSZJesU/FLFHmcFXuiZNBVrnP03o6qTAy3N8DcX1jJv8vY/vFX0r+Gw
vTQxhfJFB38eYJedNGyejPjoj6pbTn5pc5gO4YxGKxnl+sgWz/wh0hgiNsB2VlwyJd4xw64ObbQy
xV2fTPE5HMflyzCF9oiMJZdY70lGInejqNZrmfbxOQV6/bSWTvw5YSx6RWKwXtcSbvMGxY331W/n
4kyOoLibOpMDt6+U/XSTWXipRICPGeqSomcaI1KcDAJO1Pq4JLEzbtBTTw9VR9xtGS/mj9WgjGPn
ijk0nOv4swoMIc911WL0rycZHzE2oqzK6XLIdfB1wrTRwLnb4Ph2P1LIcj/rsXJeFDqZFuHoVBGc
ARTws5wGV0XVgFMKGHeeXvHzVWdXcLRY3ZT9GAmii5o+EZ9MlgMbWxtlI+2YSaYS2ZjJiJzNcw/K
NSmGan/ufwU+XO86b/23oFVd8ERuJvcbT39S7Ism5K/HhIZKyO45O0GC+W8rrqsISWdy9fWf7Wl0
sbIKkhzaTPVq47Pdeyaqbrnynilf23ZRD7fLG3tq2Nl1aj5KB5U6aQd+mZ5iK/EQaoJ0vBZQwEjQ
WNOcSfPttIItedcNKycUaA3jvW4K7sjGnC1zW5YkLI6Z5Not8Pr7bWea6TPBEe63sTPJR7ITgB4a
AlejheTnINRLr6DmEmRqfvajMwkO3sRdtyQwr8Ny3bDIF19xSDovQT3h5DJsrm3l2NmPMqlQMXeN
+8GYySCXQfQleLysWh+FYtAFEaebv5hTOz9kyEvTyHet7L30Bo4mXEiv1mLCpXT0fVhpRG8w5gp4
exoMGdJk5NGRVTXrvp6ApiDawoyRqAUfRkzrtWyGflofK2GwONLIxmhMEbhvcz4AU+BcrahwucF2
OOjkR6rV3DAguXtF4eL9iNO5OY7k6NxjwDKekURxwczEXa6JgSYLreYuXBnUseufH5DYtXsIlha8
XsKc2pv2yWi6x4Tl/MnU8iiWJ+4205IpT4unLKdezyMmiaOjpVXJ4O8aLbZqtexq0QIsUGn+Q7X6
h0KLs9oaz4ipBVsgC9BUoeEytZjL0LIuUwu8bC31srToK9TyL2h7KMG4qvZriDos0zKx3MKfoIVj
hHo2xMwgJksNnJuFFpgRHYbuVovOyHIoIf7pcDQtSRvQpnXsnK54bh86ZHcbNuJzNGkpGy8cZy/a
7MWLkfktWvAGF2prjoXYSi2GK8LK3BZaIJeimmf/jWguC9OnHhUd0LoPqWV1uVE5EelCbBm06M4w
g++tdrWx4ZfldpkJwgb8ar9X6PWwj1jQnqGgaCkfKRzP0xTfNbWffB9QRcDaWBD+lRUHsKtrpMpe
7r3Mca6YJ9tHKyv7s6Hlg+vqXQq/XZAUur8rDDlE0Bu25C8cF6sBMFrHUwzdVYsTLexC1iZGAX4Z
Rckv1JQuQsZpsdcXsbrOflYlmTTDZId3g2W1DxRKbhopQuOjAp/GSweI8IWRpfq63MSTTS+DRKN1
livh5I7GBPp7tyDzLq9gys2lRwZKG1b8pVTRV/BYT4FQ6slXy7Jz1nHc6fePQIqplZ2ZbKsv/cBQ
0OdJK0+sLCkF7AJkaocyNCmQiNZFjVrUuwlH3VptgBjyRvCT0D/KnNYHFUIRVVp1isHBPSDnZaTb
Sbt66M3h1S9XMrdYtN27N/Fqguc+j6DOIGplp1ndGVrpCgRHfDGBOu49f0y+DXmi7hyksYPWyObk
c2FDJozp3cln4jXETVA7cU6e6rBLz85NcGtr7e06VdyYObUDLUJpPJZL5++qpSMtAt2uWQ3T2+jW
weeASJ70nNqyn+1K+N/mm+zX1Apg8tpmDQCnHiMl8SjXFWm80XogntlUOU0jt8aAopgOOjyGs4XM
WFpj95vEJbCTKl/O7eBcfa1LDm8SZTe0LsyRa0oY9MujX6JkvomaYyd2aP611NlKUT0bGdlX1lCG
Z75UTNQCeiovYYTSZOS5P+ebehqj/Wlu6z4KGhIlUPixINBy6yVOxEFpDban1djY0d2XAmjAl2To
HVzJVn6Kc/TbXMEsckBDtlNsHSat8jbC+uoxPtjGVWh/SdpSHJnuO5dQ68M7SQBkLForqgLVHEot
Iy9XLDujxlhy0LTbqdd68+CmPS+0DD3FaoGaECP7JiE4HI3y7NyPWrpuahE72qrG28ibtn256dyz
fCoPZVH7b6LwGOJoQfxsiKAht8MtkdOimB9oxy+DVtEPN0G9cxPXs8/mne6GqtOTSXFPx45aCKkM
DYDVnEut1B+mQV5VXpVfpCeGh6Cf56PT9mm4zdD5V1rwr7T0H6FBcNdoO0A+Itlxk6n6UeAcI41L
hu03NxHt3tNmgvDmK5DaYoD7mFkSEYSvfi/fK370rmsb1gehWMnB6eN1+jBZSWCe1+aFRGofQ6At
DW1ak5yRA18gyCnTlKkd33i2Kyr7pzJCctlQTBZEAjn9rk6S5cr6rvkB82Y6r3POtiPkHcgAdj0s
2mbB4m34YplT/yPvCs7sllheAs7CrkgGnDQEEYmXwRxrv//pufSKG9Ot5/QzNTDeDxloLx7soaZN
GozP1kvr6yykfZ8pMb7A155+uF0WvCVjCI1VEx4gqZJcxuBbLFXpV1smIvXRgEhxZt8K+77ypm/L
AHXKxPsXGcEElyJv9eZSFdaWKgrBg7340VC2TDXsNgb6W84Ov9UwH906N6+uykq8A4p3BquspdqW
4+jBri+adNyQLjcfLZw0Z6uDSRENrt1wnC3kzQRObhOzKOzxJMKZ14jFdGhTgACBg9yvxjMgIhNN
MfkbkpfCwTHlcJYAzX5KeiO9HSnJpKy4Cl2QvcdwAZEBU+JcU1/aaLzZfh8904lfF2E7H4YtjU8b
6cclDnCJi3rNCUrlx87uHL5YdQYxbRTdeyzdjHLSDLds4F8ojPFyxB7EiaJ98pzXhJ0tPHCOVxxy
3FTVqylqc2MSwuZPc7HJ/XrdIkfcI9Eip6WGgu4WZrWZKU6IKk2JHqk7+IX02JvacZttOGc/itKG
J2TQJwObGBpelckRqZq9Hz31GyDq8EAv7wLMssN9Qfz1tqi8s92DabOQ028qMe6DhIBHEdhG5Mfc
zmY+W7jBKqJ5rI9V8oPTZgwO9tIWm6paygMAlPlr65EviBUvueb19AkgytkAVSJNa5rsM1Jvc9cz
zcI+t5TH0GQ8YM/TsnFkNx5kOpg/igFeFj0+bx0KoTM4CxdsTNbuKzX0F3OY80sB+a0gS23jUHBt
aao9ZHzzg0KWBKV79o6iI2LLrCaMN60k7CbAQ0Ip+GW2eoyaJW6TYOh/Gzqj2UmjWQ+Wl2k+S/je
LUa17xbp3Q2S2cHK4gO0CFkSxkfmuXsEyRDhcEtBsDhXRvumqvVhLOLz0HgvsouvHLkMjKDA3Xnd
+pm3ySum5iffrg+SahrGP0GuZoaKEJzxxh9I2RVYUNdOq/wMS7w0Or3VbOwfc2hRWBkJh3xqn0qv
G6LQNvf5KFEg+GozJt7PaiJIzq6Yam+EQUeQqBHvnLP+nDF+efmI6MQvM7VdwiX5ZiLSI5SoC7CI
dey+lgUsVpM5B2vdTW32fZ5mwNJDehHtixlMI8KgNtylffbVd5L06Ctwcfgvxu+G3QW7WSG0muhh
LuPYwdkl7ZLHfDHPArrbd693axZKrUcCY6q6U9Z6jEdVrtsJP0znQ6MsSmg0Ci5UcW+9gEk3un1a
zU+CVIdfpsf27GzIkoHOpgj7wDzY2ud1x/abxFbIBNP8pbQ7/fPstsg/FobOisEFWrFTQhp6yPq9
YP3LVNMlH8wkZWRP1hmJrQX10NF3Rt+4H8YBCnKPpw1cfMjQ1OsVLScZxaj77fgtgMj12cceDyB/
KysGIrppROyARiqyg4a2KOG2H6OG44U5k95pLM0Yv40JDUKM12cPHVrA3Vjn+5Z33GvQxsvVIAdz
C7fH2A1L65n3uSGyaTeEC23H6HMsqT53tkT50p0QKjz9lq+2esi9BeiwhfPbSrrinBYqfkuApIko
cX3ryerFsPMEMDLmXQjjmkZ5AvvopFvecGiWbSpkTwTKROlQGp55kJbTnajt+dGk8hkgY2jQWc8i
sbt5hUz4Te9eWdlR1lH+bdxUfhEdHCeclCdA8DkSm6Y72UXPi7R34rOTCoYCqIOvwegzI9Cbmtvf
N0nX2C0oR06x57CzISvzYPpu9f32vxDwCnDEw13R+Hl48IVYj7ZTyI++IsZlO3c2U4LAUQ9qpewx
aDbZ9ay19zUsuJgIhgXxxEO7vw2KSRBmjTI3QTQWzI1LTLlkE2VpSPAYv2KVquJMMAVO80r035ps
4ANkOT+Rc2RFlTfikcJ7870aTb71uiBgPcZteepEPX8pZurdFe/6cS3G9YonehkI9OVzuaTQPEtB
29dOqWwgXubtgVKN3n4cS7+LpiJWBcl5TEUYXnIYjCAdYxMteONOoj0VsVlV3P/malzCJpEfDP+y
g1nkTBSD9S7sup4IrzIcGMmgPYdUnazNfiBkwL2U7WDeCwQhd02+siFbBcOreC3Ot/vOACy5n3K+
AWcF6EIiy/qYYsmhTSJjj98vlfGnwfKYoQht1mM56mtSjmzZ4P898l3N940/cdkYUm51MOrVrq36
APdjAB6ChcInbeJhLVUQNVh5957LHYBZkp8dTvoHlrn3FVOYQaTMFERImZnn+zjC59o3v1cmfwQF
Qnfya/1fm4GrZXkzN6zl+Mt14gftEHiFgjRCw/yeEjFLYha+20PWc9+nBuW1RSAkT6Ru+Mm7iz9X
y2WolHM3OSs/lIiS5oNRYg2Su7anl8FGhx1aKj5Padx8xFiWv2h0qiQLjkfYdUZ2k2qIz7G0mo/C
7xGFtbPhwEmbShPVQBlbTzQHfMIaiajOxUsKKmC0CwcYhPaFvqX7NoT68lbQD85jw2Wa+sZ+UsUA
6Uo/sHZfpL8qeBMfUPr5q+exn87lsMSngZErGObA6D+gG0ArZyI3tPy5sCMnkcP3xyj6aZviD9zI
Qf6swdBtQ5Z5h37CsWIOfDvDEPOwzzyB8YgBviei8jB007BLGm+5OozAr7Ka4rdOoWXdrt5q3ZWJ
bT3Ujhdjj3P4zQc6HxHVHId40wTDD9aisDH0XaCwPFyEFIwUcGuQphsg7sMzPnKX+Kv5A7ue/GAV
aRAEkkqe6aYTcdTQnaIA5HwMXa4U9BzjWbtaP/1Y8oHhx3IPdiYhm2QuxmdEZlVMHbCsR8Mfg4gc
NnyUgZdOvwUefTLwA2v+3hPI+D5PAVuonoK8Y5Qqk11KWcGbkVSAi9VP9X2qhvE5M1XwS0LM+Mya
GfWwSMuF6G/eTG6GgXwR/oIVueYOmMI2fss9ge2rB/YUR37DgDsqZdYs/xw//5/Q4W+EDrbJNuoP
0/O/pJtdP6j/Pupff9Sv//6Hftc5+DDYXdwj7AZcrUow2cr8rmD3Q4LPTIEWHUcrKgeG/v+SOYT/
8NksBlS2OHccvHb/X+YAelHvWS0kE77rMx53/jcyh7+shDT+mfLCDIE52sBt/n3UX5tj3lVpsR79
xBJwVCe3viRzsrxUqPi2SSLE36ze/7IwASfJMJ9pP785fe6fVsXMDVIkt95ynOe8ewQvPG09T/1d
suBflnx8JK1ZwGfl4en784JtED1zV5HOx2UgtVDZc/tYNB1aAlRLO9NQ8A76TkXA24ynnrjtlz/c
A/+dkgGtyZ9Wbaz5TVvv+Ii44tr+ecuIFxaFuT+A9YOoywCNIJ/S5508uSK4kLjRnSHodv1hYc9p
bSRTFj3FyIxs23OOfWUQhBUZxPxyRfaVUS5ZLrDbVRV7Irf5f8tmgdLglMY6EWqW86IU4FzFdgiW
5bMdluLJyQMmgaSPH1NXcML6XsvIBl9SnLXLQa8Pso1MLIhoTesACkJvsx7NdraePRJK7zta4Gd6
nvnL4IwxaRK9/AgqMpG2KAeXzxQq8Z60r+m1HFEww8SvL7FllNsuznCaKU0hSmOzeU+zRb6hVuEP
KpAgl57zfsduGxDuxFQ7guVgNicuVV0hkGTRto3ZETsHm+UNp7nf2wjMM/t5aRZO17lJH0S7asJR
iPOVtwHRbX7WPTblhOZu8nEn5INPQ+WlrHHAmhypWVSEsKM7F6PdPlKvxed19OeDR6L7iVwsfh1n
mF5zGrHXNl+9r3w7sNPQZkCRZuA7kgD3c4Fht03gc2wzVS8v6RA3b+jE+WZIoTePngp5hhQvNmeo
w4uHpv7YtunyqUa5vJgdf2Qxu/6b1wRYvOfEPbXJYD2PDKm+5YOqL3PThJeqgtivCQYgEN1KQXXz
iLkl5rmUu17GUCPryd4xUiuepJeGm5E1CaAQbLhuzD8mBaKmbZITSn+E5gD13x1bNKg8zoExLAcv
G8sTqEB5D6RXoYzL6RB6p+6gN5BTdJI9xO5hZYDsM7wC2RMXT4myCoZ1aXuP6kIwE0+m3woTNV49
DMW+Kk2TQ8Nq3rO5nV7jEE5V2E78KM19ktgONtbMJw6VIe9j3Gbk37XiwUjMaeuSOLPz3Dxkp5dW
2wl+YgVXB7wU2/HlgGHNfUhcvol4CoONC105qmgfK15wI9e1oPxkSilgpsc5w1roUjUr3jh+8sy4
/UlI9XqtVbq82KrKDkxWYQ10LZRivCi/zNyznlFZqwipFb2KwbUlbd084t7jUutbtCTx97cFr8R+
JcIHoOnKN+F6zXJwLe5/NI7yrUwwXpd98aaMfmSRCOQgCT5pvCm/MqPycM7HlY2NTbybjB+0y2N8
TWzuzY0NPupgm7QArlu+u7E/MTv0Jbt4wU2pS6I55YvyfGPYExclHyQLgodwUOJhJCv9uc56+TYK
j/Boxkq7VcO2Ojtu3p1KLHe5Y4ivc6AXABAUwm1Qq+YjoTSptxlwGGo0iFu3DxekPATwK42neZE1
eUZZvl4VBMlvjD7R5pJ3zk4k4fpYgxWf5zKvtp4ys+PQ2D7EpXjODoJg9p+y9IBZu8Dofb3Ear9b
Ga7p3Fx8Z+fZBDoNnp0E9regCCFkvU1NrYafWTe6b5lVV0VynJy1do/ZsBqESpjEDV0XwPrirBJn
dJ9IvV42rTsvL5jAh23jjUTuWWLu0Bmt3p77UDAyQRlYb5p54Gga6/uxYU8wcIedXaP4Mpi98Qj5
78kQ471byWqPSlk8rjRNG+Ez++1Ewgw5vmdgwtrJ5yFK7DU9VXbxAsLA2iH7HXejCyEhYCPpTuOv
IrWJ0a2Tn0gUUpKPvWRTW6O8kCmvdsTBzYxWk+GXlfXtLsl6UufbeI/nwjrPaxFGJAr62xLUSASI
Krt3VxZwzFSnZdvRIXl5cDYK2UZZ2ZLTLMO4PSERwH5hzMzDYN+SUFegsq/K8jORK7srACHM7nt3
2WJ4fFpqP9vZlRHe5Wkir72Xq72X8sC2eWXdZSSN78YwSBDc8EXa1mSeTEb4x8qnq5GDE8C1NMiE
0nT4CSzrITV98hWMyrxTIguPY2J9hQof0kr5/cWqQ6fc2Vz7n71UytuKNjQg2OPLiTGPDNPRlgD1
8R6zsI2Zx/RM6mrbHE+JCi0mrCEuThF7bbTE/U+nUeMhgcECUhFW+36CDbtJsdvu8tprn9AqWnBZ
in6fMDlAa0zyHeks83uApGdDhsJ8V88JEI6yKN5CA+zW1pu95cCykDmT79HWIT5It/7kOlSITvtI
dcbYUhNUTpLzlVAwDhGCDuDA9hvJc3V1y17esVdd8aSZ9smeJQzUNOWp6nc0Vi0RW9yBTJPFWXrd
/LIqJ4eGxw4j6OujKiNnMhoGwd76IQnuPNlLtT7LXDYJmvvwOK8iPFVjvHzJCmeNJth95wLry9az
y4rbvZg2pUJx37uO++j3bkFxsFjgNDoF0lQG+9aYqp2hV9YK8mxESE/+3fdgXwfmonBPLROZOZOx
x/TUMJarHkvL4F1Ou3HKMoehtjtNUWIk4WsZJNahzLjjyX9PT8E0owVXsXttwsbNNoUynhAbwDBr
1+WsRaIlW3KCWDEGEKPlJrCz4tW/hDPO3K2rFCNfkuEF67e0uMp+tU4yrdjIZKnX3ZVr7LyNyNBd
/E8Ke4+NC/cuJWcj2OZWbv4mK53C6vq1N8MHM6fTigsGdojRHUY84G+qHDMW5kWWX1yQyD8rJ/c0
DA+gExEXIIPFWziZ5lGlBcxbHCIM5kioLfZ+KqYfTW7BuyuVrgtk+zjPRDZ67VQ3uwAPzB1GL0LK
48XPfW6/KoUFN3WXsO0bd0scBfkDpFdmxxlPVb/Ns0Y8LHacHde0lj9sSW/MjnEp9HdD46dLpDx3
eA9plQIEPWxXNiCRoJbDL6BiSuKEsptibxYa2Sg5hT/rsmTcsBjxk2STyjOA/OLix6aMo0TodjPN
KpY0UjysWWY8GdCB+biZk+5HBPVBlEAqgK+0oCYAPSR/zKR6y10q+JKslbfzMlIV/rP4ajPbes6t
pf8lcwCPkU3kJnVyxax/M5NQuKMM9b7OmAD6jS4Y652N9SYCTVSe0GnVl7Jb16Nr9mhRGsVh3OVA
KSvIHXGUip6Xe1g1xlOdhONrZpMSSdQK2Efhyftkvf0WYfsdNBplKYQdfSgjbPgccmqSLPQpT8K2
tb5wDNa/HOk1U2SgZ+OtjcYHOh1NeNXx67CmXw6pZYyvacZQAyimAQblxs9IKm+5MyEB7Eg6UFGS
8C5vKLbeGDmT4rjo8jf0mjd/mMsT6xhz4ySu9RxU8/IZLDI7wNBtkMVkIQNPhQZjETGR9Q1RcqcC
S8PfyeD+ux5CCwTpl3wEezdoyR9kcCw8iiZJjOGYGHZ7jkMOQ8phv962GPofWVFT3kMMiia+mPd+
6YKoBiEZR+Mg/q6hsXRb9m9aLPoZ/Zsg2GCgRUj3v/eJY+OA6s7b4ehmVP5wzEbx4HuDvUsGBlSL
S0GYhlzZIWFK5SdNheNQOEdmr+9wurgxa+xpvTMtd7WS7fdxdN2HCSTBi6Li3v/n7suiOf7LL0ui
gEZoCDIF/vzLBn5Q+JPh9Ecj0zKGninsAuePbJscC9rIXceriBvMmrjji6EPIpP3lN6kNx+5pG72
2Xj+jeTz1nL++xXEe4XwW/9SPsL6PzW+kLC4R7KkPxIpyjYxZNAb9cHYXlZlQCXsxjTiaF53i4MO
CkkIFVQuaV79VD+m7lQ85cptz07poXCKRfMLj4//GMCw3IVDux5jo2tAHQzCiP7z5RTWX29E1PIB
wwuaasf7i/hQQGaV5aK649zyTsNIJvNdW0HraJCvcC1rFYUp7DFUmNMR1SVhzJb9EeTym6oTZ5cJ
yiVDECk9yqq5Tp3tvk1S1tdsdYo706ycdyCc6XyViaynuy5NA0bwVhFh6ln3GQPsQ8VRckzCTDyY
Vip3OIOoV8sqvFBAsr4AeHjnplTzXTuqqNEnjO2OxtOUIOAzmJghtktMsbFrl3xIp+eM9Vzk/71q
kOOPHGBMWKnZaZbpS8huNDYAL7hDOjRe4HV1rQ6Gp32sy1afKaEu2wsKekzh/cbFa/3VZRews+cY
EgpIo0sOtnAPbpuecUqnVy3uTTEJ2uV754yFdx7K1ceVFauEi5RBYjPmniQokRQpeQ3SiUvyqkkK
wukh7MGAS80Hqu3XJnYtloWOLE6+t5bJCXddFsWr/hcxBX0cmT22m22ceZhnN4KK+y403f6XXzoz
ATSKmr4zU4iO2NX5xEkd4mvlEE5hClLK+6joANJR5NNOm0e6b47YwO2/mTmtJiN1sSUbiQFmFTJi
nzsatyB15Y8lH4t9lw2ZDtjheSoUdyQbjCFKa298HbLy3e/oHxG2ybdAlU4WdYvW2+hrFxYIQc7r
ysXnpWM8dbntnDTy6bFwpuwQQ4ett3hmS/CfQfMxw3f8cBfyIQZQjvaGx7bYOxDTvtCJBpelNTGB
Kpp+r6z7bzXquG9Y1Aj8mDmNBt3b1dh7CQ4ccAO6awnKdCnVuLfWBNhrn9O11L4DuzXzHyunG19N
C0kjM/nmQ/Qd+w6XDktadM9RV6+8AYbG6rHSMVBqCT66Z13n8wS7nCZDXAeREwx0RrHrDv62ESvP
SI/EwdrMFv+RkI72Z1PPXJUK0GVPd7gRmUt6Uco7sZVkhlES8cqZQ/0KTQH278UCUYyVV/tdLX5w
sRRjFoyg4SWxZHfOFr++eNBiDh0v0ENt2mLbBPX0GgDG2AxqyQ6BngBhppb3VcF8yM9okwNVr59s
HZN1lwWrfCu86ss0+/IH+0fabVMkOJRcxIUq1Yhzfmht6MJZ/9YzyFALgH3DjdGU+jtwFM4T/ajO
+nw3SWmPUC/Id0FO037uqtzb5Kayd+OUMRnRzWs2mzTw6ey2jyZ4YLWF4cltq9/Fsk7qWM96Fgyu
jNZ10ctcx2EXymCVT1f6y92asDKYJ6Zrt9uQ5QmFRFK35nEejeXqJkw8nH5pH28Tn9rh9iHEBDYj
YGf0gXTBJXRjsDQUVGXgBZcx9sT2Nh4wEoPL4LZ0tgwcufR6kLdmwbIv0O5vwSB/AgFZriuPW72d
l4RiRM3MwoKE6ZUp5+Kple6MYZo1BX0KJdnYwDlsybw6pvXAV5woPPzzyicyiRJliLPyCDbABZ7t
GJ0xox0T0eGIEADbJuMMBndqV1c8MclciQe78LR1wTQ7Bl9TjzaNYDrOsKL9vuKnLcHVq/ZnArFo
h95teSFqjbmN3ZUnQw9XkPNxrNHRsxnVkxq9Ioc9C6Z5S4geP6myGfa0K0ecY/HX3+Y3t5fkXDC7
rZvURdho/GZCt6Zc9g2+vrKiWGp7s9j/89ZEUrMHhwDrWBOficEDG9eA9m2FG1yQObTfG4sZGutv
ZmqjrpVV5eiQFTottksDhzvw819NGTbvc0Kx05lteFE+52yjUi5hKrAomLXDF1IUoEN62qdd71Ge
A2AIL/p+bjt9DPdx06ObL5lIhplPzVt0/HFeouThYAh8TvXUm7pEvwVo0N6tgFvCXcf+19iyiEut
OHnwEaAj/tX3T+HSAHASbUqPj0Ogcnm6lbcBMT37pKiLpwp+xH5Flhh5Plq+27vBAi56Rn2SAkrl
bkLLBQaCWIYHPzHwzEMvDy5tSBnSLoX9jP592oYVSywPuwGEJL741MutZ+k5pASOfJEhA+LTUpr1
ZSV+5CJsHpxKfwcp5eFb36tO7ru1oThXFqcZurHXRVEmy4L5nNmU9jNSfg5bzrHvTR/IN/xxrGlj
jv3bSHAaGFoGNiuvBCgV20rKz57TRG5pc4q9Nj7s22amOBlodioe7MPgOExBwXrW28WcmncM0Qyo
FTNjJ4tpFQYKZ8drVWQzXNZUXW6e2zE7+1wNJkfovCFLfaOrX9AO2jo0CfEaU6jOQcXM0OYFKz6L
N+AQCwK/iYsJ9RhlH89RgSTtm+lNkh7P4V4zCIWZFfMyIgIhCtb4589KlgwR9VHpmFyUrnCKhzWw
C75K2O5TgnzXgX5O28XIhGeyYzpdD+x7ARZZz07rj7/5Wrs88Ksj0y94cDOi7vT2WP7oq46SoyXp
5ZTXPGSZzNIHhOfv0yS4ahhcnBMICh6VCSwpExBIjfWk2u9UJSRIk4MBUhbWdUjdMorsnr0yh6xC
VPLaNDEV5AJWdxr5wpegWK+FzUj99o+3B3Opcl4xBprPn0LxTsVr6p7qdZi/zDbE1SrNM+QtDQ90
RlWZ+IJDZhLc2a70VwHBIFuv0lvpyJS/7Oe++BzdtfFQ2tDA3gbFWkro2nSmpI5XCJlbWjJEyuOB
QQKfWGHYyNVxDNw3dEOEgOtNDIH0cjcK1q1gUsfgPMRD80/P2v+tKv9mVekQC01P8T97sr/91g//
9Ur8eFZnH3/cV/7+J/+1ryTazcbJFDra3ei4OjP6931lYP8D7yoZ07jXLEy6f1hYEift8YywxqQ3
1MGxLLz+Rdzy/4HZzWPv51Fp2jRk/6uFZfBnKxQdFExMV0DGxHbq3Nxjf2iLk8VVZZ0n6amv/PGO
ykY4CBxkf4d3zo2AYDc8/KNjPfWWQVBZQteczVlETqI6FmlnkFofj/6+G8Luaxjw/zC4DF+zYCgP
cNYJZ8vGsLlrZnS0o0fQEijjVJzQyJKjNeYaqCMMDc8JA1GKDUBtL5rCBaqJrOYjhIRzHRQj8osl
AblC34G+sg9jHq5OB97k30OlXq2+jEmuZ2P3sg4TiB5VLiCpDDh/cE8eE9VYaPXqDDpT3StEmEY5
bVcjbp/E0mbo0FZL8gLEziaBRWWxzHtKJx63zmmb66qWejP3jvlthXzIMsBcnmO5aJRHn+o0VuD0
4ao/eVkXPSNiL4tIl0SU7Yup3qRqqb4mqRB7W/cMec9/9s0W3JCVvTSYzjYJ4u1r4C57FLNgz1uz
iRKs4gm4aHf4WjA/+hI3FuR8bAQkWXida9ErjnziMjDWCL4Y0kmGrztbIuH0lraM+J0L6rMBXGQT
kpRm+D6pns63EUP40crSi+8u9sEaUzYs6zREtnbPRP6U2ltXkL5QA0lyL4PRTfGGhn/YBAioNnE1
HHH0DC9uv+T5RmartTMm4qwBVcAZ6/pa8H2I8cKpT5lgvpGAhx+bz7Ir4uE1rpEKotp+WQry4UKg
N++d1s5T2PqbagnSSBSLhjCLCMxm8oSe0KkjsrfLK8mZ7T0OMBjaYVml/v9j70yW40bSLf0qZb1H
GibH0Ha7FzEHgzMpiuIGxpREzJMDDjjw9P0hlGklUVWpzlrX5t5Mq5QiAoFwuJ//nO+sOPp60Co6
7zZ3jIhuEX/4FMkIJj8F3xz8PH0JVfdrjzI2wbidPej4aXw7j1l3oUO6LjLa/VCJ9GXh5eyGLQ+l
pzKiO4aXzzHNGmsB7uqIphrFp7E3i+FOh3HdvkoM8i/m2Kq3NBusO69s8PrFrfOQM3zb0EelLgFP
tTzmh5JLNjalvCLL8TJqV13Tk2Fs7dH86lbliz+ONXw4UbVHrFoE3JBXbiYoB92mlFOAEzFRj7NB
g0g2RMXWa6Ni6apRqjyYaOvZLvIA9KwLIP0vCc4wkwkIYa1tZ7SdXuUZvXmMQOyt8Ptym1bdYN4R
WKVZzUzMy6aldWCtrYniksa+HYX1ae4AqUmFG4eOMembZXMIvbTB/+UnrdwP1Jvuzdj2PuKIfKRq
7KtpI7BjU2bGJ4noH0QxDMFNUrjNiid0us4Sz0ZmYO3gbwAJ43TJNexrGGbhCIMKNy03MxyGtYpp
fbrqKMqL90GkJUW8svlUpkaj7mU/+bwlknyGim6ZQ9Ur5o7N1TQ4w6YbPI27KNxPrpMc83we6M+a
7aBE07FKBnUU4HDIoSGBgDyNsytt1gKCthNt/UWMBwVhbdumH1dMBo2N1XjBR1eWk2Bue6pM3zjE
fZfsSXDFq8gDQCMW4Z9sKnQ7F/RorIv8WS8DgjJrx1PASMaterpkz8OEYJkrYPkVd0ldLo2VTB28
cTnjD7m7ztqyvciW6UStVLMfXIxOg1XGV+PAsXGtsnl+bJfRhuAsfqXN3nhC80lUcQJCHW9KBigF
8PMaW67hlLuFyDppZqLYomuMgxx/GK6IZcxSCLO+wlnapji36FNcteeZjDjPZ3JvCFipZHvnhNKB
pcUgx/MQHRJBD8t6ambcDeeZT7iMf+YsVCtX++OJGR7SvxxeCIJlq8Vzqhn8hXJnL+MkPQ/XxRxP
b4rNNf+r7++QydFckbvUXjOUArjasoNPwnyVEMrZMAdSxwhD+Zr9mLwEufPCg4Vior6AyXoefBVR
zRCsPw/E8E70n+3zmAxjT3eJGzPcDQzRYhjfB2eZq6XLhE1WMHEKn+F/MkNjbQIK93jAbqlJxG24
TOhsWTGrW6Z2ESV0R2909RYEhHnyekRrLEYBZy7TvlRUVZ3wL6ZbbRf3kTdPa7+LaSdo8CqTckzf
VDqpeoWI4CLUs/aOFg2IIUmHI8xdcqkZg62NqZ1byZiEaDiZBQJh01WyzCtTUwfrvGhIIy3TTGGn
1gV+G3B5qj3psmy35kyYVNSQ+GJAZ1uKLxvCMfg05mVeKucQwFFfHmMhv7TkULcqH38vS4CxpjUx
b1U8bizJBAoG2UEhGm0wFFwTgLnvO8olHBBfq0AN4g6AEnZ4o7uOp+xeLXPeMcluNdf1IiJjwa+x
uKbleCFg5AyIdUqvN0b/ztuJuZNIeWHMuGFQ/ZrA4/QBaQ+yLvkD9x7eYOxdzFk/MY7uzLje2jw5
cVenmoAhJeITB0qX44e59apgpg47Qhh7wCYTGs9jZ+sJGqQfzJtUdLSjDKSHZorfrKJwtz5ZuunQ
WvFDnmMq3syg4pxVlxfu9ZBbktsKLX4FnYRAikmC5OtUWxobsZrbG7u2jWTTZHL+6DRKfyzJv174
lB6dFLGrfTsZGGGG0tdoNVM+XOBcHln6qaoFmZv0BzCZ89YqWTGD3PBep4y8G/u57ILwh3JWuLfK
+2BW6UVpgqqBOrVlKDDiPQriL62tjD1HP3HbTUG7G4PW2jmyz5AJqK1YOk25QCRK9S4x4/gJrGSz
8eE74G/KOzYdGBkOqZxdUuWzUEzQlAWT1HPmcVW7jXOSdCkk2x7fPNEsG+IMZ6dsMHeiW8opAswF
VMf7gCAXcubF1FEAtJmDblBHeqzUiWJY42i0rcfGLyKsuYI4E95YAgg1HQZzm+7AUtJJGYSz3CQw
ojY0xZifOpEl1kZnZnYXJLK9z8Js7OgHIfWEMCH2XQq5WAaEWgl8ciRsc805lwpKn3mBnPqPEBRp
o+ww+pb0r4hVwZeP+pJSCNmJvdMz0cVa3StopNVI2CSn9aWrneEQp8ZIIUvaxVsHIOq1O3nZIjoD
1l6XwGePbuqaH9FriQY1JvyxWDkBYsrkVgO3S2/Co+77ZxbveetwkU50Tf0OZJUMNKRypsPst9pV
gWtHY/zIky02U4g3UtHX0/ceAVzXS8obuIccb708IekpkqtGjM0uHMv+csQnf/SSgHxxRSfAHTFn
xSBaVCRpKgiwNLU6F3RDtXhPCcJ/0VGQvITsuT/QLu6fIhcJmNTT4F92JluzTRRbcXhFQJ/6l8l/
7ksO6lOUxyiuwt3haKOUSwvzKM/ITKqDvE8OyhF1tUEjD6njsw4UdnhVnImbRkQhBn2dr6yn6UU6
GtZ2WkCdw5nZmZ/5nUabwvJEaiX+0AP4nBbUJyhWZys88t41AuQWGSekMpJRhdDDcEKeH6+nBR1K
xp0m4WrU4AQBi5KPSV5xpkAbteva3VlnBmmD8rptbcCkJWwRAj/ASg0PbKk9ADBF1NCXzQI1Ddq5
eWjGhXTKep69Ya/pHsGXFc9432CiYskPL2r4ARfpgkxlztvu/AWjai5AVbzxI7UyJPrsGdyqMQtj
ZS2WRqweFnt/sKxCRIr0ysJqzRds67gAXLPCAOVqshdvQvCutSycnWHKLeGhjPQ0EFjQe8N1Bn3i
xCIxbPgB8mPxB5sNCyufk8t0nRhtQ+4v87aTSzJ9nQ9Tu6opoGDH4GanJmWPUpRmywaqLz4nKJIo
y7TYbtNWeW9DX49fPEJAwbopQn012LYmqy3d+tv077/n/1+c/0PLgdPx74//lGf3Mv3c/6N++weK
uCp//1EF+Pbn/xQB6CFg1s1Rn2yu/c2a/KdpmeO8RVU89l3HO8sA/3QtB7QXwAtiSmjBRPI9psR/
igDA2UjMwnQJ8C3bCAx/RwT4ua/DNIXpOggU8Bc8Z/nkPxBKoDtaNOOZhxyGfBm/FbFxg152xCyw
DMEPPH8vOhPbSqSerdygdbz7xVT0PET+cZ7LAuXBp3P4zLDG381za7HsOZkq0hFH6aAKYGmHPJJU
h6O/BRqaGYyh3CK6aggh7X3brbaj/ckdqKxJNhUs7StSNETbgl3PhrLxres28SKcNMPKajiXDWws
zObzMjZIa6ikVQIP4SVjoLD84+RSzMvopJtrEmzdqiN+IsKDW0N2ZVjgXbbmUE2r2exrxZ63c3C0
5Wo9OdUTauFKcjcctBesSjZjru2cYtp2ecrOd27PBwgKHrmBcQUKmOFAT7a3yy9dQ90VCSB/XS1P
p7C/88JPlmNs2VK+zh3voMyW4nNYo56/JqVI4CnZqrrYDJpSYZXfayN65NQht3lXbok7vyiygnv2
zbdx558yq/p9ppu4z/I1Qbxiz3wzWI19v5B9qs+lds19ngXYLszxc+VimvPoI0Qe4VFrNuvG63gx
5kiAWGPmxd986/9dVn6xrNimcPFX/Pt15eq1614/J4ocat99Lyv+8Sf/WFG88LcQ2DxLhxCOD5Gf
YMCfK4rzmzA9RwhQaiQQhIP/4I8chGufww40prBTcYMzA+iPFcW1frOdgLYUvDF/rEP/938+6/8d
f6WOoqADqOre/fs/wOPc1mnVd//nf/0kKvIKJgKCIJhFsP29Xz90Jg+vpcF2OC3eEhwEeyOoI34E
5vhNn/7hlX/1SrbJ4oUeCoPQeZcMYIdUucsU/BDYbHhLs3lpqlqvgKqqb7fs33olXgMmgsvy4p6F
1O+FUqoYZ7bczaEf+elHyrzpBjDxHh2o333hf1zMX3wk/Ek2HU28nMlr/bgaD36BI0LOkEUYE+RF
/kbLyFvG//9PXkZANPT5xn/6jnoc/V0idIPVZQy3YUBmYYE4rnOd/geXjns1JPwTgjW0ftKYG7N0
64RPNIARudTLKSKqbUbLVfaLD8Ujsfn+MRLAoPSwJcPYRMqm0evHa+cPUHrAqTeHZCR66anpfor1
k2VMTw3a1C8eWssz6acX46GFGEA+GQrdjy9Gcrvmt1kjk7HX3/hMqA4ZYd9VbaSv0KAAJLjSWSGx
9X//Vgw81yHqBJeR2cK7m96TNSYbTJEHHE31g4JgCjLCyJ+MjH/667tkuWA/fUa2GMuYwDT5Vf/4
GWck+inFrHYwVCsPgFamLa0U0cNfv8q/WC/OG5k/X2WxTH3321qCW4NBVuBghFqQdtRPQ0m3DA0S
/9Gl++7zvLt0IyTLmpwNN0ihpo2ns9cZItP6/+PndSaQ/njplg0fYibgPde23/Mz66gUQVk35aEZ
aJhuzMHgCNkwMpzdcmIvhcxvhdLatQTaDqbU9SYrUF6dls4+4lZwL0ZsDdtA8xSX+Ps/n92pfhY5
QNBNa6f8/A2wknOMZ2u4anwoOYBbOipIKRfFR8l/Apqc/ud8tEndOOLg67a8m2Rof8x9uz7SuBm9
DCVzz7HU4hD5MzboidAoInkAikh7MT5O0OArvHwYI1tG1n2fVAhLRYWi4FcPvZG5F2Y4j5/biFXe
6j3eu2fxKplbn6DzDNk68YOk5pRT0NxCpTi5cd6PYYfuaxnxoXO2Lrs6jJsb8gH1pheE0LBLRRHd
BMBV6at0eqgVEQP31sRkn7UYdQ1oduvS5NPNJQsXVKZ+TebJJpfF4pIwtNt6Ho8A+GvWriedjXzD
Ju3CLZlOI/PUJ3As8FRLpqhBCL+N46H9MU4GcdKxlb3EQV08eSNGtbZzmk+tV9ofIz57s/JHLFcN
qtrMe0KXXyV+E/aQxCd+69pzsckYWESeuhHGHbP88o5EcP8ScWlOSdY2N57K3kyL71Rlnv0RIvGb
7sboAeWgPo7L0ph0XX2aisW6LJlig3mgMD65zVJP32ew146s6P2axFm6H+LCWbENYLJV2KoiPgtd
ceUq5MQYVg78gLh6owXAugZSxUVUhagIPIyYgM+3fdHFYLLMKLgEkVVtcwDuH6mCJuXvgrygBTd+
DGZ7cf74af4S0iwNL2OE0COSjORQzzxhXc/SK/Yp4YPmysKuFm68JBqek6gxwi05iC6A0gOYbOVh
RLo0SIt/DIxKPGIaL9+oP6gv+IzTtkLqXMgN7cGFT/BUA3R/dMD7ZGshYTQhJYohpz0jGeqd0ngV
pW4cSoRtvoI+0jl4K1CKkOvj3IBZ4oVPXSv52bmcC2Dh8IibJ1ore6cZ1EoUY5M89ZURD3sVVNlr
OCLuEwMerkC/ExVMQ+BE3RBpxvHh8DzLOd+LRvXFDpqynaK2O2LezmQCW8ZeIDhWACOs3+ew6b4w
gKC2he5La1OMovswwOf9FGek0/2pYA3FXyeQiwzngoxrSrZghEBl5XwTIonzlza2qwt6cyp8mYic
zA/e8DWExAFh+PFGYFrE5bQxpg6bQ0Iq6jqm3GZLm024zwy+IeXw6INdgicvwNgjYB0+ZAMnhk3S
6ORr1YQUOSP7r2DHQeFwLfXcdNOwd8qaQDf1xNV2ho10gQwMCGMp/DIQxbql31rGX3sl/U3S6QcQ
aKSWBniIE7pm5XGSiiCo8Cj07xLFj5IMi0Z6LoaroZfhNs75nVN3Rk974+cfA6ACJzPUO3BSdFTM
ukHsGfOOiUnKZMXpC25qVkV9mxRk1SqVhTcOm0rc//zqc0W70QDmEftpNm1nyeoGKWbYW8tzt3H5
3HaZvaadEdwEYyZeC90Fd87QW9d1PGJSotTogsJHXo0FlZMTiSyzoA18qPj4opv5GZWgUG76So2f
O0OCAImpyV4nbh7cWZ5s8akWr0KwUErJ+uElhn83p4TZbSmnTeRD4VsJRwV3UZ1LTIWKley80wKn
1ILUKtUmmzIWMVvVG2/kpSV+v0PaBT3pIWv8nIgKq15RreKwM7mDyU/KtLhxmr7eJaPDgIaMxU3X
Lvvq2q5PhdVwM2FoQcotLWplfa5OGoVYlDz8W+dVl+zrpz4PrK/myGo1LPeIMGfrmulsep0JHe8G
UN2scewkqLLvxXUWi12Hf3s91JIeHWdmRexrvR5mr/6Qaq7Q7EcVYCifKbDRjWu6olm5C1NKZmde
9Tg0cUSAv6pg26ryrlOsPUbM6jGG/OjzAar1QNXCzgFGh8FwSK+dyDZ/Dy3Vn3BwsR+tFWWoXXHo
PHPYZ0kd7sswNq6QZ24ciMbPRpZ1N5NOKOXO5o+p6Yyk4ki3BlOdUm9nicMM4RWXKm0WjSGj2yL/
5Ley3JDreKtjBE8IRh/4PT/JwYSWFNRwUeISRJbpNDfuRLSKxyJYVs/93RAIALbPQ48hBy69NIG+
WbHyyooVx6SbHOKABQxk5ittvi2ynts1u5nvYMfZCyqVp4n0BW61pjNLq0NpC1fu8dCubAbh46rv
QrR/6rRYzDIOeRR6Q9cqF0R9foRSbTLsJ6MLp0SWEvZiO1OO1ThpSb4CKAipr7FlAlnaH7rSLi/G
1oGB7Pec6alXXxzvndooq5zsAncdNeHeaRptICc8fArJ+lf6Y3TfYpId0TiyxNi76VBSa52FDj0U
4BmG4IK0Xg3Y01Oox2v24hIzwhxK/w1fQBLQ1pyXXxtBfs9KY/+oA78hwzyFcjGACRMfo2ZdnwI/
ZxzQo7bfVp5PxQdT8JA+rCDO0FIT6RLIUNZAmMTqXoLczBFRdfEwZo4mpmx5+NfYXJOhavxpuKiK
LN9AfvndDRSUQvwJxmJKcIWR7GyP3xcLx3CHBmNcQdQ0yLj6peZZbU97fqe2s6ozQiiK+hLavFWP
1TZ6xaqSb/3Rzre2iUmdJg3rGdCQvqaIBMYjxklzU7kMcNaAF+drfq7x55gJvlrlFrOZwgdMg1ps
HFMU+GDnxyXrm+uxfLsM9+HF+XTYjW5YiE3DBz7kGK0ZD0/iV2DlnyS+gA4HQAemGQqSHJT1/bjD
7uY5dlVnFgcMb6w39jhc9bGC8BNI9gk9W8vryTFgitkz+4o8lHh2pC1OvVMSerPCXx3U3jO7z+8H
hQA9XSyH3fcHNTp/+Q3wfmRpPSkTa2LOmjr6tGAU6j6aeMz99RHjp5NhiJ+KoyGU8AWE/R75TIBN
lDEORfhVbMKqSEU8oHgcV1VSnwx3qo9//XrWT2ea5QV9gf8YpdZxgncnp0qywXG9vGBBAWKzYpWo
EZVBE29gRLxCBg8R7hL2gyIYb8+PHVjUlrdP7NHaESM26OEuxGs9t8NedzzX//r9Of/q/UGIJ9y5
4DR+OpQ3Oq2NAI7nIWFGfKGGrnyrHVr60AjHjjkXzE+9LQD5MNzPrP56KStbWTnvuLHYaJPOfmUr
U10ENqGpyebk2aUN1IFiUuLk2rAJKplJjMJdCI2xxYbcE7Q5xBGrsqM5uG5dv4weHNd0XymQxSUQ
8n/2tIf6d0SyeQBHky6ezDTNXs5Pxaoyw2A9zrmd/OJaWMt38cNRje8KxpgFvsMTZFXfqc/ItRH+
5C4/9MusUBhdvYI4B8/ZcZ9boF0HIjvkXwnn7QRUojUNO99Kov+tuvTTOZsOTS+wydEvBRrASn78
ffaTx2gpxTEfct7eC1oLT0Bpf7UM/KRY8CoIFbbn+K6N4++dYqFSNUReVacHjyEjA0IWrqphkNsS
jmNgmNfgjjIODxjrh+e/vt/sn68xWxRCWwFuR8pg3h+HgfS7gyzG5EDzUhyRDCB6aURR+FIqtsYQ
9MR0ExoifGLo+ZSHUwtFUGDWmwbBSLKuEooaY0m1UQvZzyEp17CdpKzswP6bjAkC5pc2WlBwRtRx
cD2/+//q1b/Qq9GYPG7Vf69X/0sH7Lc/9OfwS/xmL9gd/K1nyXl5NP3pgHV+Y/Fx/aXuhMKucDHH
/hPZ4wosRCY5Oc973znL38aC6i/C298dfvmW8/7Hz8sTwuSv5F3wlHz3KAoGr67Z31mHIJiqYlwN
dbCWPEfXczW1l+noMKKJXqYKgyqArjj5YCoQhK7p1Kc0idW1U3tQz+QA3drnBsQ6J4JbItfNidRI
8VhXE0cByw2OMNwekQyw+UyqfWVzyRx4I7EYf+ikUT3Zvadvm3LkQDvYhvwiooqHcMLNDadavNLZ
XcxrbXfilcAu/xH8ofCp92rja67x7udkSvXX5dnnZxdpR214UvtbWXbkZnR2wgPXBHtviCoKTtx4
IZIZyr1WPYeNjZ3ALQdR2PQrwtbDltov/HqtzOHzp627gQ2kry2piWjlSYDjC6z1qeuHgMtS2/bB
0mN8mTUWokbuMTJjIai3UTCOYme1pruKOiruyrk6xSPPARHM7kZIN3+WWcdpy4rcjQGgaV1EzvgE
S3a6LzHrxEe3U9jqm7K5jeBM+9jGSMaYejA+0X6ebhTk3Q8JTHaKL7PChSkytP4TxgB8A76nkR84
LiPZ6Cwy210UxkW69me3t2/a1JnbnYFR7VG2gfuqGjIgKw9V4JMbE6BhQmI96pHcIGBsi2vBqcN6
DHNBPG3i+fwYp4svumgWnz+5C6J/Eu/BdQd8SiFEdU0H27Qqyi1hC6B/nN95MhqyJSg/shE44Uci
3XD+xwKr8Lzm6Cy9Vasq/rspKfkzuApz/7JZsmyYpNgWir6MnjI3yNO1UCSq+mERmwqsn9Ym1iyc
QZ07SF59FD5ZyujZUAdYb7k1SeHYluBjnHMko18jXuk+dI5O0ovXRhdtB8U1kJTB6g7wILX1fM7S
qk92DHxynbkzH+ic0rDbxZ3Q5zNeIXJNvIHRanW89eOMqwtdDowLe1ggFRGHAAwY0slob/ULOlz9
2rOvo6EYo13XR2Z87JsBXSius/4LriyUwXzm3/GM8dcmdSvhQ2dZ365rA4Il3klCUZS2BxV//Tel
LZj7bF7Nds4VlGTEmBi3vnNkh03JqV4SmXOH+HJ+0LlGw4eI8OLeApPyYAfwih5yod4Nhuccx8Li
3mwHm+tLdUD0NMq8D9aOK2IfjcYeZmLFlvtKfzySlhvr+uSZ2FRb22Lv0sJOwXqUCfcuzhRbO2LH
9TF1Us48yznJ4Rmb8vfHDjDG/VSSEoLy7X10+2wyns7vknpHFR+KibbSNbN63qwgmE+vMfv5a/BM
FUGaHL4QmbSR7zkvOfo9MIxCJ6yL5StlTsYVCLLJ7K77Cdc9eFOURFnz7+GUsrULwhh9GPYtW/za
4IYIFwHUJwEQUWyIwO+WeAV3adsUbzNNq8QKPWO5pywbzEUsjKDc16T965NvlVqtKWfSa+3nxMn6
0J4PHcfee4h7+nbI4FQ53GkOlGsF9IZ5BXkb/A54FgM8NY1g9ixso8V0ZbNFVDSfOGss9f61Z/rR
KQun8Ikv00vwy4FOzJKpn1eF7JpPPSeZaOdntn4YuIv32RiUu9mxFkdgLO5U2nefM8OxHLoo+VkU
YaEfAs8o13CcubFtOUo+DBfgEgHO4NOVy8ZnrkXVkafCzbOB3N61ay4ZiULNKe0wcqj43OLEd7YW
8CNn60YjJRXwHN1jjLZ3dKrl+qJCRE8Sh+Klpwjw8ILleDMyJN26AyeerdEjAEBwgHUMXqE5AtRy
9iS6kmQteWLcVVZT3RdDTUZwyAuMiqTZ7A9goPydMcrpKztm5yKSfXrIhsD6Ugh/fgpipX0yoRA7
WumlX51Wj49KiOnYlBVFC1kRrevU+CAzQz4ltkspSZuTEyqwaO8nC9SLTbjy0tKAqJHbq50ZMJ6o
YnP+mp65IYRPuxNRVp8S8DNZpFwgI1NOeTe0AsgjVMpbRzXL/KpcwCRUD8Aoic68EoJp/uWCx5AL
zEScuSbzmXGip3a6qBbwSQEBhSpXWmlNHJoSsOTQWZfF2cxNXUJyxES57wec3vPZ8724v8fFB54v
jnBqRFhN8IhXZ7u4VVXPDgofW8aznXxQqXPZ5MR2P0SNUz+NSSEfaE6/TcTQ3gN/i1dj3Fn3EaP2
hwqj16pQug9u2sXQjmkMvl2cmM+xPdIRi+99XgzwarHCE2mp5V6MVR3y+yD6dhikXn7440E36DWq
sW+7DhGHiEAitsXiuueER0lFhExz1yU1UXGwftticepD/5WQdyhjbrbFaFbmhlbZEYS4LmFFne3+
SIZY/0l3EAMwiCduB9Ip60Cb/aNd5cGnlB5HGiSWFIFa8gSlSW3AAHyXSlQne9E83k/gXdR1v8QR
ZNAu9Bh6QaxRN96a5F1/2Xlzthnc0H6YQsM9TTqz7nLL698GV8uX6RyA0OcwRHoORvTo4scYiP+6
aeUzBsPoLiHQucmXTAVGKH2J4uqsSYfCkvNIaHaOccMe3tt252DG5JdfCyDel+2cEiQSk32Xpf3w
KUiJY8Rl4t2GqNU3Wo2xzxBqiX8wNW+ufSOipipqbSLOyjTuXGI0G99V45bL5a8G19MXDfzTl1T1
7lrUzQdKQcwLyL5PzCyGbbLkUjoCKpYdg/rOuktjEu7zOEI+4Tc3UckQdRY05ySh9siNb5ygVlfK
l4dAjZSr+hRAJKaFhuDXjXYvx4Tu2IGjz9pOXCq948ZWPQ8/49pbcjYmgZtyDOqDXVgfOWn6IJw8
8jI23Bu4XTlzyIK+6yW909mNu020B37OCaN5E7utt8IWSuQnPMd/bLtx7oLY9W4pA+gfasm0Bzg8
ok6X4TLMZ70zfPJEdE2JVaPiD96SNapoHd5YS/4oriaxwyZePqQZk9AVVKBiB4kg3eBqz7ptY2pj
pXoPNRa+dnJbkg7dEaGYHpF0h9O05KBw/bNAeXF9xQoEo4J6CfC+ZXjn9Ei0De0M/KvtNicHEMh9
IvBArqcleYVqiKqfLHkstSSz0pRKWRl5xwAwzWXNHOiDec5ywbh4SlTynEVltBbCCthQ6CH+wHip
Xfmd7nnidgxQlpCYJpSycsOEGIPy+B4g5ZAnK0vGkmuql6j0npbI2XBOnzVLEM09Z9KKJIRD55fF
vhnd4KkJ+eBDo+VDlNX+rkP/y7Y8DsdDkFGfQWFavgoiZlRaQiDmGA1hkhqPDbje7lS7JFBwaGGY
1osJczz7MfkzmlaQxaW54JG+MLr03oKzifPs50wWayeZ2/YQUgu8Lc7Gz8UCCgK9Jbyz+EKLxSKa
LmZRwPqgcFWgrsbGsjfRRFgM+XdgUovRNF8spzOeXucDz7f8qq8KJxkAS+jyNuvp6uhyUd+rUsfe
fREazpK7C6l1J829OKjd33PLNuNdiFLPD8hkL5gDDWEmqx/iodCXRNu67aQYNRFhCyKE/GG8souG
6FY1OfGzX4J5QrDN2GO5Ia0RVn0/R2PWrCj827W5mshFCXHdosMzZWpbY6NqoS6cuuhP2mqnfVCl
+tYSffeYjOUFvfCnJpj1pg3t9qaEqfcZpKa5H/pWXlhka/cyDp7YqI07n9DB4Ev3LkNRJ5wP+zDf
ZZqs4gVYTdS0NJxnIggQ8DO8nFVN7tn25ntFDcTvOi8J97DkFcMK+WpxxykuiBPNl7mSRvl5ApF/
SxnJfGOQIEm3cZMK9XvQN4+AE6uccFKq3MjelwaL25H4zZ6CDp+Sr+IjKCOdnKCc+NGlU5mv/Rg2
dGywkaPmvlVH0v5YyedsyrcBUrt/H9quMD+mJf8kx5XMq+i2brp2B558JZdhTTN+nBOqHlxHBrF/
G9tNe8vT79iXPEHHw3cn+dtv+tf3RqT3kmloOnTGMRbHSWP9C8ZOOCpQjexrfSnd4+hwEhVpYj/O
ADO+4Fz4FWZWvJckCbRidcWF6iydlfa5wu47Gwhl3ZMnzK4+VFSlX/YJW3da0MVrbvQQt+xafU4K
03Wv4yFQzlFKz4kmhgNGUl5lIgMMa/DDJigHWfymlIMFexA//oW0GSgT0wi3Q16zAXTnKmLbVnrd
FzqunZADvdvPD7ZnRLjONZJSSiLrUw888rUWw9g/dEQWut1MwmTs1pVHzePLzHmC5q1Ac2CLI+Gw
1485i+SsGI+lj2eADGr3hVumegvmoXpwcDhQCNl2/Pdkj5tPZulqfUnQ3zeWtdPkgGWRP5xhX3a7
MOPgsA9iJoIT/6G8cWsGHnuZWJ7edlZQfzqfhUuvtX5Ra/leiMQBuNgGA7AZIEj99+WzOTvkyOvM
+kApACc6kWacDUDDcVz767vrvRZ5fqHQc9kGgHGy3xOcAolXgnxbfSgSZG7EibLc9lXL98Nvz33t
0oCzdVxrDiEzT9lPf/fVl6ZJYFYMGRBF33u3GmPC6zTp+iCzxn70RijnaZtO9+eZQK0NXtXrfQ4B
BrzT5ld68zJt+V5vZvxAdhv+E63JDqDo5dp8d6MzkCZRF8n60DG0hRQwxsq98vPWfqwyQBsb11oo
JQNTiVMfN+xRTcmQkSRu7BeH2NXW4/lq/Ffe/IW8iba1ONH/vbx5lX5O0vi1+sGJ++0P/SFvkuIH
iY2sBnCcAmHh/VPeDM3fXAjLoXC5vzD+EtX/U950g98sRmBLfN+hOOjcz/tPJ64XChOqNz4e7k9f
/C1v/7tBG8Y9PPUsqJghWRoRU3+81agwAJNadGwBCf2gpQxU8+mDFPigQFZVbEPrZCrryyy3jJGJ
foVy0kwJNSpd2IhXP6XXy4LfmTlMf0VG6lECQi4QgWJ76WkEIMj9SUqO9eq7K/3rxw99VLzhgEtr
MhcRTEV+fOdBR0YxkrM8gc7S91ZSGWvBFPqS6JMJvmNCnPvrF2Tu+OPvkpd0TQ56i/KMb49r9uNL
GmnhNASu4xOmy0taKYxsXQyMzvaZC4gTdHRrtAdLsnqHYxu2JJfdwXeJSTNX2Yk4seojhcCLDDX4
XJXKixZZpkfXZXODdlBTK3+bLFScwrb6ee8uEm/WWTx3sKwhI1l5xMrTSlpM10Ir5MJ4JGl8MrxB
31Orh63FmsVrXzUIQ1kb8FIhbqsY0TlaPBUiYv0cPQOFyuMbwTvQd0rtIh6jVEWm9qO0HG6C0WHJ
lQ6T3sllF7id+8a6luiHCKQxp/7tmIZjvMWzRuVm4hZggZPYfrQsA30u9Ts+WydBPRqkRm5jb+Rt
aDsNNIE5G7lyGBENPUp6kht91jKpg3eOzHQT/UECkp9TPEXAAm0ygt2JU5BvX885RXY7z5+85tkG
uZNc9BKp24/plsEtCErhfpaV/Wg4JAE/NpwtjRfH7rlyaUdjOqjYWtdHuTxG1oNcBMHIM7gYRfP/
2DuT5biRbcv+Sv0ArqFxdGZlNQhEH2SQDJISxQmMlCgAjr4H/Otrgbr3VYpKk16avWHNlKYUwUAA
7sfP2Xvtgb+temINN6Yc2H0nhZtjpelSxgvijIZY2RQL0XO0ltZfWtgv7/2/fkbSMfSEqcEPwjC6
rhPnLkZDRypXW3OTSMzkW3AESv6nGJZ4tRdKZxf70Ye1kyVQIyHuEza4DVPwflYlX+tA3WOcIuJQ
46NavhJ3uTl+nbDuj7QoTn7N5gSmuNPcQA1U2TFJoXeap2OwRv9Hjh0cTQ84WmIQxkJ2FawkINCc
Ah13dNflYGa0p9xondk1Fm06F/MDbMnuzHAN6UkuQ7hjWEVBWMvOvp7nyPmkDThmxqHKbi0rjV5M
tF97dLHCCxKzcF+KKB2oZokCA+vGIxuPcCmHcaA/GstFspBnIQF05uTYUPdIe/qkOXXb3ZkJ0WVr
e3B5bIbG5faOSe40N3qHaX7b2pEGwCDva4tY+1l4sbIQRQmNMLx84rtLMCqO32c5U43xx1x+Jyl5
uiRLjSWdjPKkjHhGWgyB9CKXFj0NHb6eLNU4NWvhyHcLOo82/HsFwZ3h5SI2hpcyrcqlDU2LpH0i
gnW6YNHiRdCUyw1OzMp0dinFycmGWV3RzGrp7g6SVqsMzekWbXa9x9k+T9T1PbeeRidXQQNICUjr
gNHDNEnui+svKNXeRk5BqIrZPKRKadonrXdVfYUnV2tu5wka8DZDfTE+qhyVzCP+1Dy9hIMEEZkz
NEDraVkHRa4O/ew5514imeFeTvoyTfHf5xpI7Jt9mHkUwYJVJT5WNUObH43sdNL44kpoxs3aGZaX
omvAQ61+DDgKUZoPSa/Rp0FcHztPU+b15o0MQXgxOjLS8qtrjQYhqstQyFvSlbBORXLau2HUyOfG
aMAuruweNLcVel36uWGFMGJg5nSQb8q8KHBGTZEW+hsXZ1mz+TFS0Xmcjm1NoCmwpsY4S9Lpps8e
5tr0zXYL00RiN9dRyBl8MM2bnP1HYRLtIScewsIkQGpVlnByDrFpIYGyjUW+rCWRDjxfQfFKIu9c
kFj/ZA89HVBl3LtDNI0Bh+r+kfgDbQOrNCblpWoDqweAA7cmJNkgTEj+SoZxxblottexm9t7hG3O
SEiCrLUElTD9561A31RIZNYz4bMZHtIKtMCnlgDFwMr1ZyYWpOmQq7tKsceuknicvL2RmtFr1obu
2xRZIXDzprjpMueqH5t63qRZM905pRs929ZQbHI2qTVTbeuCp6B4NkSc06fRUdO5Cj+03rnNrR+R
LOlWKeILE/v2dVJF2aMpWxdGRdttldahcBqmKSAokMC3fKxuhkzlVzYCrg0eteyOZb16ln4f3w8i
ux1dfZK7pm7Ftp7riQi1stgNBMbdMzfIHsdctBGonwLUMhsYSY21Iq7OT7ckd5BoXY80RTIXcVoy
WOUDm071VNi0P9dStcXWS/Tyc+w4y63NYTBiCeiLZQQznStnsshSG/J1FLrt96QhECqDars3lYy2
I1zKs42rTaxjMhLn1TRTDqyXJDH0pnm587IabgTy+fLgxpO5jWzjToZltdOnuF83fMYnsHSI60gC
cA4F8pJhM8M7OtedCO/9KnZ2WqvSLS0RJ9CkprztPDvOWYu7+sSCPe/1opgPuKH9gyKAi/jipglo
cfVBDWIE6mDrPAzJoL7peiZPWDrVqSkaP1v/vkL5pZgj+gZJnfsuYbKQFv1cn9RlbnkyAxo3dXi3
aQ+gWh0tNiGhoXgF512eiABu/tAH+HAkpCpymYyT+LiEvzCsX6qmv5xWRKhiNx5t/1gDYvtCzgML
Q9WZ1Bi//3Qfjv/v13GgZVEum4T06B+qryEusSD6mLUFMmDW1GW69s7ytKeQpeefX8zF0cLtNDgI
fjzn0lJvtYgi8OhlaMPLhbn4bn96byH8/lIf+ih8LiRg4ECpxXUiNT+eNWtikytt0p2jRZzfuVhY
fvYIMhWpb3lqXYSF//h6BucQg8dEdwjA+aA8ozvAa5vl9lEt46gfWxCR8OwYTLioRtpk5vb+/pof
TvPLZ7Q41HpsKhhcfynWAYOJjn60OKJ5oLpy30e1LKjswMW0ZHoJ7HtWoOUDf9aR7E7/+CHF52Bz
n2lamCY6jp8f0rIQtQ6NxznCOWn24wgOcDIYVP7+Y/76KnAV14CD7SAY42Ty81Wy0ByLMGmdYwRw
cj/Dhtu53vwnbd7fXYUDpWfbi63sFzma04GMsTU+y7uxzGEMBcIBJM/vP8vfPJb2MjMAMsGXB9Dm
58+Swh8ColjaRxN2zY5MRR6KYSa+aYNjzTh31cTI+/eX/HX9Yk1nNeFjCYs/fbh9JOOG85g54qiV
ofNkoKbBfbJoAPoMOWQBJ9VcOa3iEfn9dX9dWWi14AjE1E+75Zc3wkfNTIa1bZJZRIMwLFknO7hH
ayXRUfz+Un/zEXk4cG5Sg2PO+7hYuuSRcKnchKoJ6eldRPE+3c/Eou9dTnDT8tT8/qJ/9/noZNFJ
020UjB9dsAOsXyv2HeOYOQzxixxTWKZ78Y6Dzh/f9HeR4F+aV7zqNIZdWwjh+q7365u2uEp01hPM
KC0wGWnkNpGArp5diKhvziUxSGjDZ8rkaaSuw9owt2fmFFO4RWMpOFyU+DEgM38zwF9SdaoCe5OX
OlX2h9vy6xO+dJTdxQ6KQdP46KQtEntMCHvgCc8tLpSEoFuXXMiWQTZixZX0Ket//00Yv767NDZ5
qxalpWd5H2WOUUa/JGSPQx2jUetOnrVIhEjC+OY1BlsmyZvL8y4TCAV9Vn8ZBhv9jpX406VuzTrb
1VGPNokqCb4nVO74H7/1NB/p8GLDtfjuzA9vvV4zEiE50T7myqPo1m35bER4kdoMCQM8VP1PbZxf
nk0HZStvA60cHlG6nj8vMzU54xT9szoSwkhbF/I5Oom64DGdFrnw72//312MvhFoFmgbbAcfLoZZ
zdej2p+PU4RzSBZkJkFwp1Nk6xXHxd9f7Jevmk9GnxyRIrIulrMPdVGeakbVhvp8dMJFKvNDE8aL
yCnx9xcyP/SLcfqzXC7FA3ZttvSPlRGTvGRyKnekgmji9lbnDIcGwGu79DFEzdOeKhCBzeZduxZD
mJs4kbgWoLds2QbLerrESUqfQBs5LDExAUiuGOrsdc2hlUXXy9rq2dL9GBnUqd2IOP+2Q9hQ5v90
IXZsg/KOhqlv423/WAolBRlaLrnKR1Ph0HnXv0FAT3aRPvub39+0X15+LsUzgLqULq/7i/6e6Ayz
Gyaw0A20BFDLks8P+M7foDQpT6KY/tg/XHavvyyMSJpZD01efQb98BU+fkuFyi2jbmxxdOpJvKFq
HY6NQIz33hBx3JauTq0y4r6nyfzDSmd+fEQEV3ZQyiIMW1TW7AE/v2agUboEJ6E8GiSF5YpwH89J
CUQkW8QygxGK1Cvz3FSsh7I10IMto6XCAm+7N7tFoPouu9T7nC6iSpd+Td24y8Gib/jzO125YWAm
SQkyklu3mzXInOWY2HsgrylGnNSzyjtbtriolscr09gMdnPXGNVxaGZGX6bTTrf2OCEna0PsMaf0
XSeY1AP6Oi/CZHNt61rarHUjze9Gug2IhjptN4nEuS0RKqld6TI6pYtNfpfuEit1RVtaL4LWtXuf
CPgGaVlKzC5m3koRXDHXsBUhrh/JQzACYOl2j4LXiGugdX2doKdclTpithdLyQUa8UOJ2VdGZnxD
H5PSFNck74s/VUszFDFUfDvMSF03LjHf5cEpaVFiivTDeO8MKaeiolb87bsG8b34JAGazoufLXVN
XfGuxUVmEyhZtARnpWR6c3Cfm8lHRONp06WaVB7f4sPMyisoakN312JvzNcYJnm7SyOv0kupdPaL
pu+MeovhZbqkOiSFyHHK9OJWRvttwuWj6PBKW71ZTsFgqalB0wU/VH7EAvAP+ej2C9IlmpIV3AZU
S6YUV8MSCEVHAy4k3JcOYaRTkV2xpg9C56pTDB93aMMcC+VRyE/sMfrieR2t4lBPstfupzLh0vUi
Dl37OsaoehVnVmveFDAtu4uRaAhDUh6X+JbzKukGxuwS04RBWhyGAelfuu67QQtUVRAv4Jgs4baK
eIIK9J/42t0xca/EEBrjIUazFrKvGhgGAXDR0/KqvkXWmnGGhSfo02WMerQaD0Zho7j0EpsHrIih
R5y1pGFveK8D6Nnz9BF2QKshBqcaHw3HJf4kpBHiMZqfy+m736nwlhkuxv33Fpyd9fwyVswUTqAj
eknCOA43bd+OkCDeXytnMSVDD0VU6pIb+lIwv29ozs/GgzEZMSYPdsU6MDusY0Hj2DxFtecsdt7M
5r6abc5nQEnRv8JeGIfthPX79sdoBpTzC9PmpZCIBLWdV7r46A25dGIb2vOrisnxfjL0Rba7bH+u
09NkjOldIcRzmUesUgDOckvekd6ecFLymuaVxqQB5Sk3VhBaa22lb0bJXfs+jjWQjjfbKjPbS6EQ
+z6jN7Q0AtRcO00vXulP/bU9ZcaDI2UhQLeGyfzmaUwyNuAwTHE3GxVd4HimNrZ4/0YkNyubMUBc
ruA7Ls+KYJqD8V10lvuZwjxFu2w3HVFQQHGHColiGGJLC1jCbXlEA0q3fs5oSm7poCmUbwI/L2xF
faLVRoe8W4CBqh/k+GPH//9z0j/OSXlr/rL9/hrcnBTFW1t2Lz8PSt//1X8GpcQze0viFePQRVHy
l+Rm332HD+kOXPOFGbTMUP+DLPL/Ra4xtiH0IMvRzWXT/c+g1CLv2SeFnFPdYh75h4NSfFY/79+6
D4hNN2GuL0dFHc/Jz1uohesp70ShQ/7Vyrju0V062hpQcUiOpjGB6xMWwtnZGqpmC3TXIIqz6qy3
acqgVuYqKZgzze016DThl3ArsCNPKhPik+FTXa3H1niNPDN6RDrtBpBQ7c8DMTbXhE92kKlJVtwm
pbQJKsZMfh2N/GWA7NWvdpqM0/3CBD25kkwIaB13WdNZr9pIEuGJadREVqhjdleDJKry0Uoh5161
qlakH2XO2GODza3+m3wf3prtxGyM7HQSxrZqJmBOpe28tuA+w+qw+i/IE0ZmTT2ZxteplZDmgVva
rbYp3+092aW5E1gmTIdNlYXJI+Q4jNvMv5DgAxZ1UN/bJM0Qn3XviN48tIhqd+Ykv2XU5ZvETZZM
5jpBTExbfyfN5GEmKOLWkUww9/wv1jX5gGFOBC1xF11hdc2qwUO66QztZUrFtPJ0mY8Hdgs2Cvi/
GwRiiNIGsh/WNCpre4M0p73Af7SvB595lNH1iz7Z92tO/coPP6ncc+8r1w4fgEsDBIUyY2lr2VZ2
RpCJYGV2m1A+DSQxbDTLdIMUFxP3oEJ02E/F0fHL7NRVLoPwPh+TpbIJmQ3P83jq+i7yAi2q4o2b
IDGri0gk+i6MmM4gpCUVpqFbZHbjfpajKtY0j4Y4EGEtt94chhDncvOpUrD3cS5o6sHPcE6sumh0
k73QdC/Dj+X1xWPkubg6YdcJxNsQSDO/bXfMRma9PcSRXeQgUTIbjGfUEhfBN5cZK9vO/E3eisCs
K3FW+MQ3kx4CSoF7caB3ffFQNW5InsRzn5ajDBIbHbco6zyIHR/ebN/BOc6UZiWr1jaJZFXhQG6j
B+5bcx/SiUxK2zxEfXNtzyCh1aigPZdnUas6ICZuB3wvPLppsS2oTB81Lb6b8AevGi6zjdTUrUDR
fDH0UW0ZIYTbcJjv6aa3h5oMs41yagTuuaYfKluk2y6szaOvsd6nlLMwz8EWIKhKjoJW0hatbXLS
slkd9JpX03QyVPSz+Vx0HlmvBmJitLIavn85bEtU392R2Hh5oCp7bagmjk0iolPNZGKtVK5vSJ3c
MT4LWlH1W7ww3B+NINlcK4Ko1nwNM7qEIxvHb7aqn0DOEJ/K9AE2mE4SjmgI3wTHRqxbP0dXhT2h
5CHGe0eW032XaO3KKBMDz5cdBqKRxi2/vTxJ1MPNoqKvDgg8+jcE5vPaiy1uDi/bvq4W3ScbZBEp
YtHrGjSAfV9b2SX1kitlhNSlvU6atXpInG6HBcQ/ugt+1SesReXmmhzTTUQOZxM5MUBy8djW9c6b
p2tpaoBt7R48b5V1myFkmBaF4hNEYfoDQNvXRp69ZYJwJLMYHaBFcX+faMU14GIj8DvCYojNYxFM
vGtRQRSR+cQkyfMNFOFUAzpRwxtUxQXD0WHk2apADvN9ODvqnjbQYr/fe032VbkzMgFT948Oy+Wx
b5iYTaElz6hmJUEoVrzmrTDuori+GxAuax4fSpXFefKEfMmW1SztQxf8omy1U1WZ4pKYtXMsqy4O
+MIoadDpQ4KIn3QNdxGygu8xOsp95LYcUZI6WxH6BqGbweURU661aVnW73BwIEtTjn9IpQsFvLlj
DK5vWSa8Uym10UVo63SfWVf6tTm4IapSq5NnafZDUHdpt9P5orZ6WfdMtOz4Yk2Tf91MOuoGrVsL
mX8htMwMGMnBtMi3BbHnGNgqd6WK9tJCxeYOEYfW63JL+KnFr1eKl1gkBOXF7A51SMCG4e8S2T3g
GIKYi1vjfkzH60qrG4D/nXxE1vJoE/+3yrThpVX+kxORwNvbDs9xX5FCnuFEMMdtOzaH0pE735SA
omUtzqYR1bvRa74W9mxv7Ea1e70zH6rQTXmAUyYZeZwNJ7se9XNsWJcet0/Wxp+c1CR3jThGHaH0
ipV242j+s/BRU+KvCtJlLa0079ZrLcjQcrpMfHVALIaIXFtHec8plOOnzPacdWO5vGqa4MTqDteA
HzZDnR45HXdbe6hNPJdANuuhShib+2UcpHPm7eBsqENcdns0ncchCdNdl+lJEPlaxahS27KZZYEK
fXAI0Bg4FopefEWe2C0xXpp3npUu7uJ8ibBym/qajFwo7eNQbpCIxq/V5MB6N/urKUHaXIzZoyFA
1pNy7A+KjVX6gJDQ6g/0QXGT51+Hqdj73vwk3RQXB58H4UCZBoS0JKdhJqwPKMJWkFRpBpFtq/NE
oBjpg2FdrXtOYSc7saPtrFnzqu0j60tY9tWF7lFarDSGsxViYlamIbeK20gbIE6UTUweBftalUBz
nUtbrg3DqLZFX/VXJmlwqDxMDi+9TlispT3G2rhsz8QNlBgRNM8+j3AKPyHWKG70qBqmtZgzARdi
VrK/FFLzDn6bquM0WI9iQlSNQUCL9mGONgJT7GjhhsyMsVkJUZLXxz5rAiz1v+bacGvELgwQMXYX
ENi3Y6FpHCC1u3yO+xtQhJ/bxiIoZnLKI8Hkn6FyZw9Tkh5NDfELjcthbaKvfmZ5FZi05vBFwpPf
oINqMFdp5gaPQ7xzMhy6nodeN08FH7YdvvjEeGwKHSprhFoJ8T8ZEP7Qet+dngDxnjH+yo6t7KX0
3PneHTWEJL33xUrtKsi93P1EUFay1kJHD0BYyQci9XT0FDRPfTeDxGIBNpvE8hLxhckVgdDEeTH/
5r3m14s4wWxy+a1q0tdZ11B7+8Xw2WqHDXDx+Az0ywbswpbt4qmFB5I0IuZQ3IhVpTfZCZhHScRZ
L6gRiugab96+S8M00LDGgPn3ywviiBqqrBf3d6Sve3vlOvVnTfn7spunhwFLyxa8rp8EPknPV0XX
fatT7yurcwaNzvHXnOH6xwT8vVNY/q7yIRrZiLw2uFTZIDhcY+8gGS62TdovWilNlBYWahzTrq+k
0eLT69r5Khejv8frMa0JEPmaRbkR9FOWGLcVTpd7FsgWwVhvgaV1OnxZ4M8jdBW5SNm8Wq34UjO6
PEUOfpWMWvCTPjbWDMQm8xZsy2zd57FlvNJQcV6xTJIurrrIX4Ux5CLa5hv6XunWBBiG1gnmEOS3
o9svjOAeZotl3oQcVCze26LpwyMJluucygNkVgIqOCAXhL7kqUEjscVoGd3jmKCXdU2hFeSEPza+
OgBR+cYYy9m1Rv1KEwUMHTMzKFjRIlApzZWabH/FRrnjmzvaUnQrn9PsOisxIEyifx46AetJVf2q
qEJMhxkopyas2QPTch+LgpC2EEc2WrdsbyE2WMWNhHOjj5uwsc4ylhZSIafZZZXjYUXPkRJ2zJxS
10dqFm+zoW4uTTyInW689nD8tx2aiI3Mw0c6T/kqqzGRaMKC11ZV69Zu4PbIkAHuXGyA5e9VwbOX
4wjGNmoaiwm3gmg5rNEY1SwpCWlNHhQxQPUrT6Xx8+h3Vw5FPgZCbjOJpo/gQcoNoFjUQUl+Gh34
VNLwENJNlIfo24gDidyKfTErD8DfL/DxxY706a9Z0T+irLFv0O/fdaQxUDLb5KahhSQCvFtXYo4x
WNvNtdZMA0F8mvmJwRv6+izPH6eupYlC8h7hkZpgQNWQUluiD4kZqq5MWdJdy9UjeDtUUWi1gqQM
k29pY6yNyVVQvHjSp8yBjCzylTN54aNrZFeAtcS5EbD+yIT4TgFMLlbcbgypSmDuoOwnMSB3bOOt
Ahf+iJeHlCzMWVt4jv5GCAoes/bs1azJ7DqNWGBmaJRbX7frs+OFr3rbRGs/nSDAjOl0V8/IIcmW
MgIigah8DDA9eiXPxTT3Z2hEkPHrMSBvY+mb6PMZRtRRMzwd8lRpBe4wMIT33fGKye+3kjMH+fRf
TE+9RJWzI2Kov+KoO3MzMKRn6hB66bBBmbbL4u+aV/crAw/AldHKal+nzS1++VMxxSyRce0FCBj0
bVVxxEVQZ5HFMOxM/Pp0rOTJQ3BBrQBrP/UeSaazCABTL5Pbfw376LUsU56f0rrru2u3DB/LgYgk
jlTRs6YRjduTuUj4nwoiy71SvvfkVWDRfL/cpWyQKzPyqnNIpOJKK3TjSojqDuvvHGg4+YKuVwTS
pyDEoZmVIyWadts79eBhyZgU24IkTMNkN6iRH1Txdva89tDwBD/PTfxmpSB6rHCcV7Flts1qFMAN
ycDMv2SlzMtNkhj5mW1LoJorrYwirwSDZ8ZNcTcirdwP2lQHUAfTnUy0qAkqs9HjoAR598UcDaR6
NEA56FT149h7Gc3OeDhQWaeQPONiJ/xCbKtZkTSl984Wrf/D3ChU1aV/43u9vMXbany3k7Y/qThx
jpXlNXgJ5/TYl+G8JbCreRAFiCuvMV84x8vrtBAc8iP9Bu7TQJZjGV1ZdO2CHhX7NW1jsanVNO2s
Eq6nHDgxDa7QQKe74OwSzLsgwndDYQnAAnTf8gULBBA/WtPf0Fao6m4i0SMxrqS1MeMsvHGQChNP
ML96Oa343HQR7mbcMQrb66LPCmwW88FuBqSL43BGgkdp0caIUVP/GXIV9jqPHAqZxwhzK7ugFGrU
ekz58a0PU453J3ImSj5O/lthkrfcTSYwMPqYcalnB2rHg5sXqLWzfNiyXNkbVnTCU0jX2mRQPCXY
Ig5U3qWXmthxHKbrYk3yy5D6PtW00NNrtusFkM6JgaAK/1S0hbeqUklUdOjaqz6F30Dbe4WBqAbk
2JJ4gz9mjwHcCBqMZSvUhDpghLo7EkPyvVYk3CDFgqIRP5kqORus7puJTORb2fA1lineej81N2TX
jJhMNILbyqRbp2i6T6OQt4mJwDEt8+vIcT+RrtLuqLHrYKp4/OFebAtD30UjPY+MeJEAEMW87VOm
ChriTcSP3ZsqK9SE3fVMD3/VzCFd7sW2XnPWMq0iyMknXY0dtqqQBFRyTwP0xazKth7u4zJDE55W
NoXLfIQXEQZ9SLtd7zvWSNtoMLgOr4MrXxPXPniivp1QXx8SbNFrjpEnluhPVTgUW9FPG45bPMl0
+oNuaKGdGYl+VkZv7rxppJWi2Hjp+6LcNi7wEA+e7DdqcIDW1wAkOeyo4nMtNFon4zh6W5M+M2vn
xZyjmU80dJvUGTl9eSNQJo6EnaavlCLylq7A2giT8RiTx7CyRfFadKV/JyONL9Kzd/gL4zWqQ/WI
quLWVX63nipslVarb7vWdleiaaQTUCxrJF+7M5lernzIw/jNM+pzq3Bces4L0AE64y+dke/6zvve
DHPFUTfBP28oYnVyf13LIjAkEQRwvL5XXZMGGcEDca3Fm3pp/y9QydQs8eMrj34J+VrRuijoB8SG
onQBTilLedvELNBB2zfOFFQAym8geZhHjboevEmUofkfOJgPNc7ltmcnR/SeowGt6k3RTgXBPJ3L
bN85VblxAqcaONgjKcbSrN/SyUGFk/X2KlWGW7NDz3UPp1U1OwH60F9hk2gOSVYzBGFV61bMDxs7
pzyuQf1NVOXdgwZxo93mHopPgqPSsQFgEdNuczgnzCwfZg8yVfhGTbw498gOK/oO5EjrhGp54rUF
YJN2EE79lq7Fj5Hz/3TPfvdWnl/yt/Z/Lz/4K8UF61zc/Z+f/xMG/r+vu3TAf/oPALVJN9/1b818
eWv7jH/6A/61/J//3b/8X2/vP+WP3XgG6L/vxoMfZDD7czP+/R/9v2Y8BCMfY8XiWEJF8W8ik2//
i+QpbEmL7ei/evD6vxzOg87SG0eXyTP9Xz14y/kXOk0TFJNh6HhFgSf953P/2+Hz29iABfj01xE6
o3PXXERMVOQIM2Ei/tyCbwwHX2wd4YywdapMIJjO0K0EonteQEcMX/QodzEyYGVOqrk4L13zVe1h
CAgKv5cbw030ewmeZt405pTexBjL4cBrKLV9t9lNfmIdQboatBqTql7bHvqcVRn6gk0AAwrAbDs+
Qagpr/SIccGqNLMrwIzprVta3g5LebwL3dDdCWLFOmLYiJ5sQR7tVBI3B8YDznXfLkutagFdWz3z
b2LRYSWBc3Y+Jz0W1sAF5xlMaOcDK+4BmmpL+VCU4aWsBTRI0qumQ6+/EmZYvtAf8K5VaoUWZB6v
o4pkvDwyE9imGI1vRlhSDKYdP9ODOCz1w4LD3KeNqX0dy6b+7laJf2PJwjsAI2/eoskM6yDOK+M2
iUnh6yyruQhIUcQQujqT6FTOeWBJ803qJUdVGzMDbUeLAxUekXOkF9GprZT2tXAA4K3AnDJLVXVx
mJP6afCn+iLHxTcRe8NjXHXdve935K0QQdW8LoaUJ5aG1KcVTOHpQO/s6Wn5aKG8ArUamoOVqSfN
Ibb91KV8N5qXmmF7H5hi/OyYDltLX2SvWdJ1e18l3dYQSfJV6X12lejNDTlX9jFtOuy+oVKnKoQ5
UNhuu3UnrzXXkFE4MuhzbzZ8qVH6xPGXzhp3qeen4d3emq2VnXCFhsDWc4cPOvnstEbYXxmJre2l
rcc7mAAL0EvEn9MuIRNqLCqLOn4C5ZE7tjToCCA0onlmpTgQeADpXQvAEcJXLSH1ugUB3sAqFism
tVlEtz4Y2yJeZ9BrFs73NJIqavbUj9OixioyJtqVjIvbBGPNSnAmuIqaUq1tNYOhbbz8uoLAfmUy
i5oBAo00qGiwsVnZZRV9AuhuEqzbR+IVJgypnOzoFP8ZxyHo8PleVYrhN5UfxZhXGGdsBf5dFM5x
MHrapopzTvjzsHYa+5xk/vC1cK30oDf0kUZJ9349tP3MoT2eTkrR9mVo3BXAamT4pOVOpB1p0ddy
4xOm9Y2GYNuDzBj7y0C8eLgZ5tT40vlZSGVX1P2d0Rf1M9E/ZuBXo/GS0vWhbp27+dJiU/D2ggod
4ILnl7hzZpLkcmuCK9YRx74i69P6ZA16fKoxq71S9evFymCmHAVuo7J9FRXes3R19zq1p1k/oLfw
HxTtSpp4TJ0YjtG0zNYVsa9bD0zRC6oA/5EZwKumj9XaqRoLsrkzv9lVw6yrNYyygG4WFk8yos4I
skayvdIca750Lue8FQOs6uCFZbemw8XwrQN8cxWbEwfXrrlDBegDKyMiecNWDGbIa8TGQ7ISUDdj
dh76lt5RlawFrfCNGrv6iG3dPdp6iyHMiulvNrS4ATH1LGv0RNxA8yvICJlILuag2bsy0dNpTaZQ
CHjIbfQvZhoDQxOsqIOpEzwHjSwhRamrskM0W/WZrhjSGL+0ukvjJYQhhW4uP4MUqmdKN1rerGgh
6ZzRRP/Z08bqeXBnHAgCDdoeInEE61qf2xsByO5rabt0/VtDDrcwfngMIp++jCTNCu6DEMNW8+L6
GT7y+FbDwvhC8J5xbREIiP97bKFCWfa8hDuHVn0Tz36Yrj2zyulSjCFeH43wAEOv7qO0rdZe6o90
fIlTy/GirJ3CPYpq7qB4F9mdH7eEJUUJOVYpy2ZpiHo36flDVNj9rm1G6NjIFmlgNNhNsDTNBdOL
wdmgI1ffFHYjUpUMMkpLqydEoYwHzIS6J28mHaZ5fxJZ7RQdE5uxSj4rLeKQM7uiSPUnb4Z/Y9Kt
sYyue+oZCcubcAo1ghmkc2NI7F7KyJoL2XD6xTHc6JZlcUJInqrDEI2fKFaLS4308NIbbWgSuC0X
GpkD2QjZDN0it6CsRY70yQO7ziI18lp5wFdv9R7aB4baettGuR10SSpQejFV4aBNL5RBG8s2W14w
5XNy7k2/pyvp1pKqN8/P0tf5dZ1U2xKozUmsRcTFqw6UYmU0LSFYBr8+czqTJKsi5CinuvBeeI1z
kEk6PlDQeQh+BkpkS2nzDXT9Pt91Wl2i05rDs19W1T2jJxf0QqZ/pUMPc3pubFB0db+dwlo9p0KS
QKZqTe0jgwxvCT2H1kfXb2oCHzFs2axHfWKok9kp9xAnMX2QUd7WWY8DrDatm7Bkgssim4aXUYXL
+MJkulJGZVAosXC3+/I2wuS3W+7nQ1NOxpUvVbNnuXB3sm60mzQdBk615siM3Vfxt7DDC5n8X/bO
bLduJFvTT8QEg0EGycvek/bWbEmWhxtCllOc5+D49P2F7KpKyV3OU8A5F91ooJAFp5UiGQyuWMM/
zJRom66d4UV7tl7OF8ZTH5y8m87QKQtPoxj6xy6qy9tReOOR70lhOz3UHV0qn4FCP8XwwdZlwZI8
q/DVHWTYfpikXTJLzSROxaEv9omX2sesLdwbys3oavXD+dRzMILqcaZrPJWf7ToNn0UvnXqDmkr7
OaWvhxt1lJ/62mrOAJ9aeI2NhBq2X8Ih7RbS20rb9vFDz3J0FOvpa+P70y7XQn1x6jS4cRZkwnRi
giasFCc9W9FtXPdd5zj1fbWEn6GAQsMbEwQZoFu1g9jaVeAkTBim8EuKFNM9SMy+vVVdn/ZH6UNg
3axK5R5cU+QfLx1FU4cusqhsRIV0kjZmcM/K18663HdtvJuRBl0OMlH+oQmxO0vgDEbbLJ4+rMJh
GKq7osfTWVvJZ6+RXvrkKD7xLWxP29t3EyNu+vPK1CJXQszzyMAzxsxiOGfLOh3jobGCE/3URusX
ct/5E/Pb6jkbZ+cxBBzwINq4OYdP+9BW/rIvZVue/LZvtv6A+Lhfz3eqWL8QAF/cNHnKtPriD9Pw
Dd4VGYTbAdjoveGLH1rZUflBcduKYj+5pXXJywGXhmnUqQId+CJX4wevmxYvUWTZA2hyQ4oCdr3o
D9Kb8mVLT5/+VNMxnXgI1NDty9VZPyQr+Q6DqMkrrf+Z4ggZhK7u6xf9thx6TfX/VSv9X1RCAUIO
YG78e+GHUz29wTL9/A9+lk8oOwgP/WSmSgZ29M/qSf2BnokSCBHB0DOl1b9qKGlc2QSUEMhmoO9d
wOT/wDHZf0iFMxZmt4DJjYTEf1JDuRJVibc1FP7BVBoQsUIqNinfIYGXUusRl+rg3G7L+cJi2kon
zcEvUHr5d4YXRF1img9K1otjYCtRfi1l2X3BGRazQuiX1i0ICRvR02YZoTrr6DFfnci9aNN5fk50
msWnupVMmqMKm5FtS1frMAjovRFAqMfF09OHoWsY+nULvPBzEpbi+0jVfzli3fOYzHXWbdaC7HWj
6c3g7VHTjCDJOCWhm55Gbyz2WSJpQqsq9MiCS6m+B0IVf+LIjtpcsXJSzeMnjTLtXR5Zw7obcAJ5
0XItb5gIXtHVgIGyVGnGRyvbJzeKx09zDI6FzJH+tpQNlP7Yw6Okm/3bRo1huZsX2d8CvpoJux0O
yqimLi9+aVkf6irDUBhrsfh6tJzohHY2aVqMvS94iFq6l06S5Rnd3xVZRwqW5Gkl4zwWKur3Hqfh
F4E+1ryVQRmc9b5HfzwsVXEPhTW5GbzhhKVEHR/TqYjPUAUIztFHGs/sGnub3VqWijFXjF7nWiUo
2y0LaaTpQYLjTPJK0CtCR/v7Imyk3UgkfQpBk5wouHhbJ8rb8yHKs33WC8UAHr70tmjn8KIj+0XM
Y0FnkulMgEdyHaYAbnzSc7/Ec3ZJ6mNu2f23xILSvQ3TskB0alXNfVtM+hwgncW0b2ZxwqLQ9Gyr
4obSybc3QbxigovfwsDs2h8/F4j7b9Tg6uBCIEiM+huseaxQYj88h8YRaXT+pmxf9FV3UyWUPjgd
k3VKRXnuTjMYUZvO87nOSplsVDLHt4FuXiCxLAPYA/yndxbI85cppiLfSMj+lNDuqp+rTirrGEVA
pqJhzk6jrNr9Gi6ZxFVFjU/gnoNbNXXjrm4qFPEsSRKYyVYeRB1i4zmnYrpZdR9nj61NtT2izBSk
dbEXsKo1I5QxvZsWH4E8J4Sm852360wu1XWXsrYzZZHVX9prhwnJta1Qur+O+zbcIarrUJugcTh5
E7p3i3AAc3GNqKf1Vqz3bo+a7lSB899qIcbqGCEueYAvV24qvtDtiNrm+aKBQPVlXvJ5o5i5AKVu
4nza+FDK0TJz631vNyV4ExEdgA4uGyQBnX06hwN9N4lzUy7IoEJxVds0OWZGb7YbHtGd9C7Xhgn5
Ync24LBqOXKosu7DPDflZsR7fFcxY6AUrVqbNky9qF3fo/Equyg8pNmqoVp15T7NFp/5ezhdDqCG
MKUp87PWGwaahygCXiiSiHMnG8q7RWDgiH+N8s5UVuk7K+w/rAkfZl5nL5jwfBQWYaAI8u9BV7u7
DFOvTZ1m/YOFAx7KoehZAFJONunsiXsUpYlaQVlRyvQuhql0OTFRwC4gm0DljQ4T2HHIb6VbPYLK
Mq5DfNhWLY+Zju+UqpJ9WYtsS4+82mapzchm7qk9u1WhGpIrs9r19AAbKNnZ4xKe/BqPcKdQuBY4
mXOnQKDvCE85Zmedd/I9F0kI7AZmvBT64Yq+BtYnczZfLqW3fpIAQz8jLpDtkrwrNnOTJAyotf/g
+95w0UwKFE6INCkNWHpP2NZ6kfVsrzO4Mpia642d8/WmVZwBSyc2MlEMjvUKjn2wwuxyEhbuS3Ef
z4fIWbGBreySXgNS+nGat9evQtB+VwYXdIuebBXifAL9niy8XOlDtBqg4GjnfIZV8mFidryPVolW
BzMPVtuRGR9qYIXhc4paDGsuxxQ79lnP9KGs6jL1kv4GmcDp+2h71n6sckDm2rH3dtBUu8z1h0PX
B+Xntg6QSkfiatnGvP7PWeAdHG+wrr18rm4E4q3gvGP7AYZfgbeMq7/4Inbv/XauPgCMivcL+eWh
aOixMEkMTpntAndB/iPfQ2cvCLpJCjjNlfV5ANfwSfZsaSnb6XJ2WhBr8LeOs+WJm7738u1rHdIj
wXEfixLNitIS6bUeGWvbYTRe9l4RHe3Ey7bAzfJd7QaEzCK+IffNjikmnbdWTjt7k4+Bv6WsjkH+
aMcxTYr13C6YOZaINF6nThF9TKp1SjZl4/Vfl9RBcWK1xvTSGfP+2NOkQ59FzN9KPeQU/M36IEc4
PE2UAZNC9QR0POnpxzaenMs1iaZLOipjvCmUnbHf2uTOw2zo3olH57DWWbNbplYvW0Xm/alpm/5W
rtAJkr6OsHww0Z4TfX5K8rZ4kIkLXHJQYt5PqOFsbQae24xdeQ4c/4N+rWQZs5iy1m4V4ys8xCZB
ybu81r/17HfpJ9dzIgpjDZufkyg3JfP6Wj1XppAeTEkNhJrqujGFdmBKbsRjKqZopg436kioqZvy
PE6W4WyiYp/muT2jxIxxOaOc51UWO5TSiw/SFPseVf8QW82uNY2A16Tvv3t48P9cfox4QEBe+e/z
46u60k/VmxT553/zM0UWtvsHTDTFsNXILED3+2eazCjhD84TGzEyY5HjOswT/gX3x/GBv4IrCv6G
hPhfabJLmuyiscYIAmI8WhT/WZr8jlNpI8mG3bhxHCcUBGTkb0cNDSNYJ6LZeeM3lKZM5Uom3fAj
va3Xqnw5+qjpV8xU4wQ7ulQ2V7FTWNuCqdH3PgJousHNyWm2yDK18ylZW8apde+r57VzgFlXaYCl
eNkslzUAiuJTurrtZd2v9veMZDDcCHTnh42Nas1imoSjPEstVX8EiuwDmW/DcTwH89RNV12jqn0C
GYuMlpE/+brKrwxpa4v8sN4w1L60h6VBur8JYiaN1ersGAN+Hel008VIGO6Os73Q6cT2DcYscz5C
k3sIgyhx9tFUMT12VZJeITs+nYZi8I9WN3SnsS7Rbu3Sav4wttYZp7Wzq53w01TN8iyxCg02KK7N
XQEC/DR7lMtykAAU0URKQgEJySDx8JaYckxZ0HotMpBEkFI9WlCVAzqNIXO/XWkfrEBHFHCZjb0O
jCac1Dt3s7W/7ZspUxcTZtbPrMhykeOMFnUPZKHrCQWjHoVqv4vnfG8EtBt3UnNz1gVNUuyd2Zmu
6swtUrcwsASGV9UBHGk54kPmJonmyE/JLdsZtG4zDv7FCgoFUNdW0N1FiXxK8iGjBRbGHZIxJ1GC
qR0vUArBhROKESOX4JWz5/vNrsH45AsBWtz1PXJoIKCs+Ttd7yZ7CQHDvSyR7Uzy2ql6rxT3ZILi
QEPEkCuh9fmfGzS5aQeX4XhJEpufQ9mDLel3eZQA/RmyUwo8RO67Iv9A47nb2ynd1SjJp5t+ARVq
/JHYluBjdgtKkUilCXEeZHm9j5FwP6xpmqP1n9xgbjDfaRLxFNBX4ezSsEsqqgEdnwcBbeutK1nt
rZMFHHJIeOh9IRfvVM52d6D/0D/VTlM8O7oV8hDmvQLO0jKg1gEZ9gY7kQ4oeh+K816CpHQl2rsZ
PWZxdKvha5K5WHKsteshpJsBHKvdJv4ad659gXZ+eYDPYp2NpGU7n8tdFUo2Z4IT8EOFqYaBQ3GE
uCLymSQHE95qjp1fGCgyaAKnB1BEJnQaSV6vU7wHaRjqwr2EP7qe06UEDpDZyy6nLOMeoVnYYGuH
Ir5WCZO73eCqSxRFEHCb8+grPbPwQIqKiHUm3X3e5tX5IPzmI7zWa84Z74PZ2TeR6O0dEzO4E624
WhHF39DU0tsASNqBRiwzJlc29kstFvum9vL4c9ykKAK1LiJSCPsf+4K5/ZKq+CzLxvwMRZFoA7oX
71AcMM8a1YX3sWt5G1xwnMsg9x9Xx76pZAYzBczpJdL43iX9U6ZSWT998tqaZCLLZ9KaVDpfSs9U
WANyc4jbF7a8U4474FvQyxcLL15qbVbjkK+ZPuFo+gxrP4S6E2FlaQ1LG5LAKPe+kRRfgFvH+tkN
lvgB/GJsb/Cy9L4ByEvPKhgn/I7GOiE6huYVwombdhgLbATB6uY4DW8DTPj2yJjNB1nFwXH2VLSZ
mgpI1oDx8kF7sWCjDzq9EGEyPGjmrNuC9XlAextp8Awcq7NchhOjVC+PwqPlJw3mgrL1z4POQkAq
dIvg+0yKehsWQYq7eF19ZwAc7gqb1uCmgRGo9kvt2kD5xClS2Z0uu+Bkso9dzu6+FxbuMhsxLc4x
HGS0nTRwEJs53jLj+rFBmRtbTBQdNvVgy691EeN/mwxwwibhZjskfbwvuLeFMGSb9a5murx1/W76
BC6wwr8lq41ANpPA0Z+frRlfndGR+oVCDciH1677ukh6+M2O/OzAybhZBePacQ7W26Xy6oMoYn3r
gC26wDfUvvcFYvtbTG3z9lDXfbzv69Z+gvXa7dx5qO8y18LleJkSWFyQcTeu0PELrRn7WNEO+iLp
mFu7la21Xwk52wRjLUW1nkz0X4j8wcRY0A9GdeW0a7zli5QHNzbVaRs2F8HkJed12DU0N8Ec6dYm
a1vCZMEjAmS7B1A/27ZOlOx6eymYAgggmNGMCh81rHOiDF6GLXzgP8sSIoWY65Apj1NfwWzItpZs
u0tkBacPhW/thyUPr9rRofMDAySJTtTx+RVq++0O6FX2tehH5yHri+bKbwIYQpPowQOrJLxzw5lR
eqDnUz1Hqctc3522Y5LaN93Y5J/KsG4/xUHV3YJIix6bPEovhhmVs2QK1o+Cfs8+sevsbAGhso8W
3VJAVijEuTxtTXHg2PpUFesI/cMfPqIkSmMjdftqZ6Ug1pRH1c380b5tex+klc/877yaLGACZT4t
F3RbyhzXPOGgD+lK1lFPn90ZaJk3wn2B6wERDPrGei5SoZ4dfj8tlqhKb5EamgDs2OGnZfUgXLgr
B31QMfje9HGfHlSaq0s/bZqHyB9hbFleB1oqjhjk7QK8FXAiwSKDGqn6/8nxfwl/Q2oLNfTf58b/
q3jq8zep8Y//4h+ZsRP+QXcYbTEwjfaPHPcH/Eb4zh+8V2EDUKSkBWn/z8TYF39II7GFnEXgSQ+O
7D8TY4+/QvjKkGux9SPn/o8wOPJtXmxuR2AGhcI0YGHki3+R3fXHpSwH2/0zQccoeymM24u9mzDI
bvVO68xZHrMCrZNDv8gCb9Z+8bxnxDSa6lLUXt0CiLNcFJwMkrHONxVG91GCbmSeIP5qk2QvW6xv
1KowJ55j2P6jHFt33MqCE0vu0mxAMECQWFHsxnZjTR8TjCM7bFJQmAxgnoTQuGB3215wJvs4benS
4LsUdlvaQVYQHSrK8ybd0uqNkAz+y4v8iVj6qyT+Kwf4XxofrgoR9nEETo2CD1pS37ytGmoA2bXu
V+/Ppp/GsMDcwE8QeexcdFOv6CmHXHIWaVW+mGp0eQCBFXJrDp1NnqcSUzx//P0tvQrovLklEFtM
IxB688gHwvemjsYHqawBj39HpN2jNnDTOD9f3aHtUxJ1leIGXvppAikR807Gx3k2N9gWZHZT50/1
3C+02/zBs2DW22Nvw5yI4hXmYzHzKvYa3Yf1MelUZM17teatul7XXPBjZegygtzYcT/44Y+51H/R
DtMldzJ7EAUlKqBQ8S28XWbS2zm18qLCqNpa1L0HALq+Y5hQr7e/X723wxJzITMtcUPEYlBr4npv
L7QUZRvSDom+S942hG4ozTn5gmPzhc/Sz9ybqa89WqA4ExSW3jaMRsa7nIj/d464jI3+MrZ5vRMK
UWhaeC6gJPNee1pI4EDhnKnvsJA6de0B29WQbksLoNw58psr/LzfP/tb/SKu6FGeE0qkTxXOKrx7
dgv6lF8XPnSLoWUISdnYWPSux2BFpe1vrvVWjcc8HYEL612MP5FBJPy9XWcnRQoV4wzn+yw4s9w/
HVgNSXKKmoF9F9etWeJiUbCX9v/pQ7KHlPmfE3gE3XeIQsnkuAuzvH+e4VaBsM1AE413kWOBI/ub
ZxS/vkK0CBwb4SmHHUUX4+1DQiwR+TQ65fe+cL3SP6aIo38sHAZVNPN9nMabmzlcI7u8rNOuUjbj
oSRfH7OeFgR+8wUBEZA15Hdwyhk6JIwTUBMrLvMx7oLlOEyuC4/89+vzy4vxECsCCMroUdgCCaG3
9yzCPKBatqvnCrAid9Eh55q9jGKxvM81QLha7qJyrPXfSfKJX3cf1BZwe4EtHCPR9O7CkWVmVp1n
fVs9SzjrNvS9dOi3PgV8Z28FMt99gbK6m/tPS1Jgt7dru64L4d9ZlOQPablOQK2SYF71t7gSWUiV
oRwSrXJxKWX+ZpWC9++WG/S9188kpF0k3r9bL56arhy6+hsMMYdPMQvwo7vt1dyxqdbFjpcR1lrT
Ixoro5Svqa9cl8OgUoA+kn2Yu/HyzAZExBpqDSvD8efm67QZhcus40cAdqOG6ILwe6w+42obRhqQ
BdBo5hYw6ng7VacVxzDjoZE3kpSRCdEWPk1c0MEuOfgQgbycv6yLSSE2jGZNWedkDLZa2ispJPqD
47Ye33ebTPjtAKrNyj+RiCDr3DDq7VekbqLQ+1ylNO0fOxrI3KNoshBbHAFy9nPe101W7SnhivVx
RbFlfBi7Vo13fca/mTZJlRFBNglyOrwzJ5knLs3wLgXfkFEl8qFHAb8D3K2RYIfImlSq8oDIZA4/
qUQa8SMpelmlOvNQ8KLxjGQMh9nC8IQQ3EOtipd9Fodc2kqnkB9f5WSuZsVLo65lmKftF+iWIHEi
F+vpq8JFW/LMVArVBdD7ZTgf5gFhjS3kLhP50jEVywW+c/QaNjZKWvxfG0TMso5N0Ooergl0vDw/
/nwAD6Idj1rBbVPZzrYjiwX17Irtx/jOBLGi9G2r3Lc9KvTMw/xmKeEDwCehL/ZjEdqmRR9QphGe
Olu2XD3NiAqtZio9yHTh0oyECI6LrHmm+Mequnk+sXIeZR8/MMHfyDG+7wa8gUQSmitKyzSeliZS
LEuz+C2PZ3iybJcafGb2InNcCPp9Rjlc3lUacTIfJjnzRujfHmgZnL2qMGTXxA49p2UrIfTyXwU+
DZiDjjVCX+cWSgvLM/CCkTWs5xFhnq1HYBTRfVCgzQfbwYfnNFFzVyOycvFamdwtE7Pk7xbca81D
ZKGhk7YSpgjwPKsz7913RqLAvgN/x8PUdGi5k062Ln+KKf3leB72+Ltlu5rCnk9hyGTAn6xY+5xd
nVNrbmnh6fmX08DAMNvhDSZdtVW+zye4BG3OTmEGotzjqIJXzf8yDUzeFjHySq97N2D/Y+pkFHND
4JXcFuQFs8btCMnoZZingeVcA6BB9a4gBXSZIM5AnA8xM0e2qEmtx4cmqPhnK4KCD9jPNLGB1HEl
y0Coje98QRXRBI8E8vdT1srOfNIox/BLO9tF2giMF3mjgQwJOT74ae6wCgzRm3450tTts/IK0Kfg
F7YdyEso7ORiZlfLNO0Am+bhKrzjHBSYk6IO/RACMAvHHRpSvolMSZFk60HZ1sHLcSeSB50vsQtC
LTECXvFoN+uttywz2z/okZ9z92GJq1FFojDV6lp5OG11gHp10dpbFWUyvalRt4rQAM8G84bRe6Xx
cnD4lkcLepBdpGh3d62u++1c9L01XeRR73OPkdXzblpGamiDVghC8DBVlC1xfR+WbeRW18CTQpyT
lY3KXbEnEBNu9hrPpaXdxs1Qh+GG0VIwjxvUN3VyRCkCJjejyZwwS1d+8ixA/gTbhWcOsxmr2WTT
JXOSxJf0R+nyXesZ/gmbJ81MSPH1tLSI3iDLwp9AVvbsoUimbR5f1Gu98netMw4onK6eJFT2bcUq
7egUCzxaZ9sSAzyhSdGzOGRAnHlLlYBKkezrBaS22oa0FVgklFFCdq6dNpEeD7YG/ozAWta3/J3u
IhOXcnss5w/IXpiMMIFTSnhq3FmxfjqxiA4jq8i3IBzds6Hg/cqlPvH228W7oHnHTg+AknPjyKbR
8dy6Ag4vqIKYqPQCZ4kJ866MPObX+wC3DxZB6wHI5WZWXgpM2g+6hfiwBInlgn9dOgA0hCjPPTYt
k+WElkYH1hFwp0mxbAss23MZtFQjP+sQor5ZnAncUB2e5cwqEGJksjJhmTZk69oh0xEwMW0ZSER7
18YF4D5qZx4+rTn8F/Dik88d+9lksUp1mfh82Nmwkk4fA1y/WMGf27pMJ/N3eHOgPLddMQPgznHJ
NuG+tzDZfRQQj1hj6XfGZY1MNIbV5FtxypfrBpHnC+ZAdH2vnZSwu+tDaAX0xlaxKHT9JwxE7XIu
HkIHPC97qGvTlq49lKuDqseheW5KzpiLDnaIexVxp3JbV3RrvwLjVStaPFVdfHfBenTYXKuye5pA
A4M1Ca3C3uAqiyg4GEcapfBoAUA12xaeej8cQGUG43XXJtFsTEXpY1/KgmMVKLpmrtHyjjqC/By0
a8YpPHZQQJmOjCalX7tpKTauDw8lBF9oLfoLnO7BvVeFXtyYxpOLS8QG+OcS1ZuGnitG5vUSxfqk
E06yAtOBYlrXHWKhKxMBMAVoa898HMAzdH41MQJsDmNI52sHSnFeH+IMU3EOPqX9857uX7CRroZG
voC0q0EExboPd1bt+CCnIAV1oIWK+OjTIN21NUx8hOwr2z4Tk0icAzaoAqkf7RdrCsJAetZtAzfS
/TjQD83qM7sBjt7uw9qe5wdQCFJfWb2urDvXclGk1BW7ekNbTHUfV1wg8I4ttPK7Bg6ih/LQxh79
Ru1CxLpMM17TsWZYEZT1JsQZGKQrNIK+Db6JMguq74nT1KaBrPTS/hlmnhywPfeb2gcX0XvaPtNR
1XrBbgCcWqizqETJ+xoyEeSXs1E1pLXJnwkOg+BvUDPIIQXBqdTLqvZKIkQVX3cOD5Pd/sy+6adG
StxNcUnXF8AZ8KJ025QS8MDHafGaxt010dQhNFPbNgOkI/5ImOUgSTXxwXQQHtj/ldVlZFCdnEdz
rIQEEj7uFrIlZy0HOJ9D4ioT4UpgjISSFEU+Ax5aiinG51gyiwsu1hYXD72F+Tdy9HhJmXHK6MqL
HaQ+fWaX0WHwapP9KURwiCl+JhCY2C7uWBbh2dCWqfqMBj3yl2doAvp5eBZbml5DM7QeYdLrezJ7
1EtYpTPX8ciCJ5vczdqGy4QcwEUWpObQoB8eTZzhZe/ZYPQrtcpj6DoFKVEFf42YUg4llmkb8hLs
sDEQLcFhnXB6hMt7mALpkprgtKJZoKbyzckZtNPMnXZx4nNt7Fn8er0fXQ+LK7qwIXJFFGY1nuZg
fWtwzmfMIk2czF2/4EecTITcURUhZtQ9hV1o8lVAI0QbRw+d+jZNbVUfQOv71SWG5yPHom4ak0tV
jW9SFlSNzBrpulJavAxWTxt8hyf5aNq8Asq12PgNfC8EpezOY/mJ4YtJkV7bPaovzSn18wRzAZmN
DznMaCKaCidz90ICzLGAibkZfPolLSk6CqBCJK7MacwdDL2VsH3+sRKg8HvI+Y1cyUj9KuE31qVW
pbvLBTK+KKlahdmKKdN6apZyjrzP+LjQe/rxGjkwhXik/Bv0Aw4msCYOUNEE72joR4YZ18ZUaEoQ
vsvsKPwyoi6X5cekUeABTy7p6PiwgrHlqdCTNc2nrkN4IDk1wNL4XbbOUlLwyVlMIY96JpulpF8n
5m062Z2PlhK0WhJnBxIwEbBuus472pB8xuB21QnQ90sFYJH7WVa8aPs9bDibRx1zkswHWATmE0Ej
3zS8KliJ+LiPrknUREFpnLbCbDAZDWnrnLWOX5BnQ5Y3p2syjjGH5oB0J39iMkYWqGRn8k3NWHLZ
Rtjak1nDp6PUxiG74g/8e/PThki43k5F4HNcCgY5nGFJ4pvUMFdDbJJ52Zi7/fF5wIjgvRTDhFbz
WdcT+EqI/nKMv47BFDOEB2CQ+3zVLXuh2KYLOUF2cDvX7N2icsLqqpxEPILCLAC0Yseqy1KS1E71
wrsdrLHkWtXa8Qh2g1I/zQpAFdkuxKR8vAPEmXZPY4fJNhyHfGg0wWWZXHnpTkKjRxQx5MleSgbg
rGzWAAh9sMVsXggAPdJLCk/es14gtF3IyaF+Aim9zOPZ7Mg2fxoTMbMo0Y/Mp49tSF7MvYKOpwXN
mJMY/KyIEZGHvHOYGXpTfVVxiyrFIaZm6faLZVnzsxyHdkU5e7RtUGFNQjkyJl3cW8dANXJ4UGsh
BwsmPmO2W0TITNHtq8BkYd0sTJGPP5RJ5OOmZn9EfRTz1nRJQxepnwBxHYY7o1eRo4RevT6y6ibi
rqKl3Du1flMhdkX9wHZSHpentRetJlQ2xGR1RI5w1sm+8me2/lEEqCo+L3lAHvXj06vGwqRWoFTg
bqGfDs2l3elx7M3GqCbTP7IiuZgtiWvFhE4T7qJVy4Kg15cQ8S3NQoKlMJ841XLcXMHQcElelymL
sQKs5uGDQv6kPwXDjOBM0DvUFBxsFtZ3FIF6JHSqIq/5NaELISOELlOZTBT3LaI4XMjXqhEvtpyv
tM1GQZAi4R8UlPSJ6LxHa9ZUgT8KiyJazU3X6zzB0+MrW/CV0ijHZOfuGGRsdIokm90/QQbhlaZi
MLc+VOgvl3tsfSKt9wxV3Zw5IM0RfnBd2FEMfk3A0rxGCw+qvE+R5VRW2q9MBhJZ5U+IXpgKffkR
OcK5N4luKRBPyP+mIfh/6BnhMopGKQMdH+Hzd/3AYK6DCYHb6duMwiSf0whuJvF2iBfhDI12V8fz
/s0l33fVaFMFlKf4t7rCQQTyXZ91aaoqsLXS3zw1menNj61R4EXA0fX7ntivl/JFQI4rzcCI0dS7
zqqTxM2KWln9LXUjE59q5UqMNWaCNbHr99d67Qb+ZcjhC1rHvmAmDIFC/TqV6m0oaVORy2+zLMFk
XQxJ6bATPe0Cb0b6uBSchUjfEDQQxfR6mihj0QbF1hgVqWu6EGayEVLymtjzIzL/nH0YbyyTIvle
z5mAUtbEn35/+78slaQtTGKLUwDluPNeGX7uotJoeGLcmIqZ++CAMmUhhysl1O8v9cueg0sCD98D
eEdfNXjf7yaNgq5FAvUUJgEE9GOEFOf0KFbffCIqipl1/83DvR+hoOgjfOU4gPLosDvOu33Qtb0M
Yvr3T42bmBilZz622yElst/FDorYyy4KyfdJJhb+/GcBYLC7IdqV3un3z/5+mZmaep6ZZTAm9QSC
BG972VOl53EKY/mVngSl4wI5eHkOKmTEkr955ver7OBewNNiYcDVaI69a17nJIaBFJn4OlS1j9l6
U5jSPM2o1I5j4pis8fePBjnpzXTIwXLoh1MyesckTebR/+LBpTMQhwFsya9dxZwo2aOGacIcQXHh
vUZdW8xIhqQQN8Ktn3sJJ+Pvb8AQlN7egWITG0twH4VkHt15ewdUiUkhGr/62ib2Eld7Zlkg3el6
JGH2qn+w3o5QDjnzlOua+P2zKW552rS8SqUrzgUAlmZxyswzLR5a/wtfcY1iNNXCWgTw6ckjpjro
d4HUVgCZQ+SaaO1Pnjksx2XAvGeXRDYf/kYSnchFtD/QPBJTNyPGi/BJle0DknlHn1JGywEmALll
cqt+7E3aZXWOTxVjFD55Z6pB0+zB76U54puma7gt/0eDvie1J2rmiFeaHk6gXzM+R5hkGbfVjEhi
9/HE+gdx1tGZdMYZv52LpMppy/5++X/ZcMBkkcz2gOU68tetPVBZJJa9Ll8QpoasdYwbbUqgEIYK
ofdny/r3lzRfy19Drgm14euMJjDENYM4+OuWY1AGBgYMP1qJyvQYhzRUeDQEvpNb1zYEEy7sFuFA
ETWLyCSFVlGau/n9bbx/cgn20yZyYuDDP4LX8fdfdn6FnfvEu0y+5DXtz3PQj7r86OST0106vf6P
3M9dH3Kq50s6RQrV8cB9b+mihB0jjdH3X8e2ydZHD8Q92yLLGpNZ/f65nHefNL8ddyA3gPzD5E3C
wX27vvE020VRjc7Hqtd2sItoX2qEkGmjUumm2cTpsGHgXfJ/Pg0b9uXsyfCRYs3rkKairUsLhpLH
zO8bHH3JQwX8DzLsNKZCwbOPryKps8S0tWbLtAECjchUchoDZdrEcIz56dESkoezco+zKMYKyIQV
yG58GxQEAPlOaD2kS4FIqh27V79fhHdBhTUIKeFsvlPW/teJqefFGjLcMH/EeMSczFHNqAIbz6mm
cv79pd5py/A2CWCerwBcKI5F+X4/T3VDT1W40UPg1q/XGjxapznyseZoItQTgn7M3mHmmEqwmivT
Jf35p25ELymlQLBZXM/1TT+TWrAh0jllH9FRsHJwd+tlz6cKTSn93+ydSXecyLaF/8pbd44XQQAB
gztJsleqdUqyPGHJlk3f9/z69yG7XtmqevaqeQ1u3c5yKiEgTpyz97dLdF+7SUKIkBuiGjkeRzia
OJZ8H/wxLVqGSFoaGzw7s6PP/H/IrpcbPlsxn6K9TsfVt9ZET3ACjRnNCpc7GQuqFgxfPS/+Yt3W
0dJY/j5C44lk7SJgXQ7Pvk+XA7aLwNdS/Ga/dX6+fSDGTSb5CymflDqp/yVuqeIb9I5e+p/TXqoP
cZ1bxtZgPLq3E6c06fGH7TYwMRxOTpT6YBv9fJ8R0fsAloGokRyUOUPTQK5cbXKIUg7b6t7n/Nrc
pGODHg6SjLGP3Pg2Y9T2uS9NDKp2Teq0xyzHvu4tnyxi/IGX7EghmHr4cckaHKB8nJkj90e/hmUP
w8bVzTVdw+RBmzV0fW0Ky9CDNXVjsislW5OYpEuF7m/dllO1YSaePuAxMY8pdniGP2VLO68grybG
k5d+RDVhXUwk2oIemSud9K6yVmeD/fm5DAthrcjwDmlhBAuTPc7z8wBV/yHCNoYOSteQOWv07Z6S
zm1eQCzU722zaSiL/G4fj10M2s2cSi9nXjQCDnQjbdUt9NIUmGY7uD0NmzCOHzvHRkTs+IiY26Eu
zqB4aYmZQgvp9mmmp9v6rdlO+idjapuPpOOa9yF2Uy8cMbIlqok2ZjRFv8lH/PllzYJgrMzLzKJU
MA0KhTfvtIL2j6qsIH/hfo03LkagZGOnRRtz23T7/tdP9M8b1LcPUwjllm2eGu5tReLPJqVd7eYv
tq4yNEKjTtgL/dVVliWXvSk7zn9Bkd0yIlTJb+qxv6z816+JVoeRDS/xt7KJzmrcIjHr7AWvIAdX
ic533GZS/Da68PVv+nMbfv2WOGTQ57iuYEN+e4gcjSwxYESHL6RZ8syQvEBbruDAE61HLMF3Oema
dwjIQVkTeeCWawn8OiW117LXY9oi+0KsZ1/XKH+PuVape/ZbSJn0FduHLKN4Mdo8K1dGK8xbvY/z
r1knnVNOe/a2Nybj0cXrh2WjALriBUlwLbOFqaupzKZ7kzCLE4NLY612p5e4CFpGCV29FYGlP+tj
Kz0S2eRvaqE3IjwuyVIGUAZxXSR79NuSQGiqGRGlzy9oWrn4YSRDUJZxuh/n8TknbONJ4n5cd8SY
kflVazYuhMnK179eftaymH+6M2oRa0ISMPAKs42/KZBgjGBcoGH8QmJfinQ9h8U6OpZy1w1TEig0
ZkZIdtZi9Im0MmPaU2T7gr7VZV8uWLNUBRqi78Dcy3micYaH9mMW0U/36kS7jKZcnSY57XKZyTM9
0PS60LhpK5vB2OTN7cjYJS4a8qBLV91RNvYEH5jR18mOoysJ+2uX0CneR0FRXmdWm7brwl8iheD1
3+ukId1qORB9ALdiASi2GCskTLzzkLph7IWVzhcg48hd9W3ACEDFFRkHij3xvWlpzikKJ/NR0NXG
p5fAVfpNdbRcu7fXlsRAalCb06wylufvh6qvoyXMfVf+SxWZ1pVGlspDGckJI0eV61di4Czxm08U
PwtfWVVqEWNyxCEZBgne23BSoRtpDRM4/oIm3TzSNtMyOPuTdkGjMt4yiAB+Ka2gfimlTg5HMLan
KHL1W6135fbXS8v+69Ki1OT1SSKCQon7VgxYD5nVOAGZO8HIgIFze+F/LOoZ6X2VTdaq0o2EDkdW
kDPVWvQK1+QnWPsQOeyaPonregw8CUmqC1t9iFroVrR+aaHnWhNeJjaUlkrK8cruwuCASz9AKw8V
cFgRUYdbOgAOhlGcHGHPyWar3Glclm2ctNolGaM9f2BQ2sluwonw+oHtLLaicguMlAS0gvS5E2hi
RuCaBJwNZTrNkZQMMTNchp4PWAVArAxT8741xvwQZqkk4EUhl2ElMi7ybLp+N9KNckauKOqgHYzM
lVobFiDUXVVeDiXWE1zg2GQ8rl8hDohThnqnE2Pw2NZF9KHLhxZWy+KrbUBa/67x9df3DytloSci
XVtQH29fydJgEorbJvni2PQHVi62sE+oPCamhtwyzlTqZW46SBG59mkihQqTnN1jNPn1Ivm7BQuP
kbJZolw1xdsFi1KqyZpZpV/8zJ669esNIe4vBIiX2u1Wn3v3XAET3k4EtW1K1x+fyG7tS9bJLM6/
+WX+5oFdYCg6aksDreVbxe6cdeQhjEn8BXSI/b6yRXOHX1JbKxq7F+yL3RVpp+2xNPPsAM4dlHqu
2Mgg8RJtpkIHQTIpcadI6+RXlPOVtXKqKHn/m9/yLyWDstG7WjziaKY5VL7pEBE+PWVuZXZf6HpX
wT2VhdWAXQNI2DV6fwVWCIrC0My2s3Zqq/gazrrCnO0b5bCTWPYeLDcNMIwNyb0B2Y8JCbvAto7r
lMsdxMoziaj5vt7+NSGfp/LLf//z/JJF+RqIRx19bn9Cli5Rmj/c4IWk+p2QuqBa//ufqy/D/+yf
s7IJo/rL3/zkd8OFeuWXQoihgfID6xSzhWUp+pU60hL6Kksg2R82ZOsd/T10sbiNhWlai0niD1qP
8c6mR+Dw0CFMog6R/8iG/NM2R5se7T4NDnoNOr8F7Y2ftzm4xnBpHDXvk8WHiygNxrUdPPxwUW6+
7Zo/mhZ+Lsq/fwhRqMshTfFvxs8f0ha9ViK1n/ddgnNiVM28DlWvvDIx282vP+rnXvC3j2JARbfI
pDX6lyZhkeH5igM578c+oh+aRhg1DajZYvHZLa6RfSZqMj1ny1yRgFL85uOXquDPqmGZesAvR57H
uIDHnBnxz9+UhBnHWhRXe94lZyNTj+gF1r/+hj+/575/BF0LRSuUMvR15/6hMKnRzlCciIrJ6nCm
IfOA6bXwOszx6GsrVun/+Yb+5s6xUf31G6EJI6GdIFt8mPpStPzwcTKoTBtZWrM3B1kdgyQTCC5d
+mCJ5WfHlNwm0x8qEJZB1ep4DqHVrxguzXBnkzqr11Ae8NEZAXUcHKbk0A3g6Ly+6F1Y4mypxapB
yZCvjEqUi7nRXdUA/w6A1uUnIx52ARPGr7npcNatW914mBaFnDa5XbaGoSaviMnD/hgmct3p0/gw
YdA+4WsdAg4qqsY8V7nZGetE8BhNCj1NVstbPyisa4uD952N6wSsDGEUeHuCq67PxSrIXB8eaVch
qLWqbd/N8wGs/2UXa/1WZtlXCqK7IjI/4+e+ZbsHa4JU5whM4mPQA9B1s9je4IEjAo0AvnVSztUu
qSy0HblYW008fMHkWx1UHF6XE/l+kYup2jSybjMUg301EtXiuZrtH41APihN+Mc4jFoPV9+SFdST
qaq55xEJy3oScXw1u1Vwbm1C0zoHYIbbB2tVwMMcB7/fz3Q9NrE+hpeYv70uXDq1zjRcWIFuJxsc
l3A5Auaf7qFFijMS/6fYshXJ9CHGDaob8k5LVNJEEpYC33g+1rV9z7FXewyTHmBSQaYcze7ROGM9
wKBeR1CRpAV8tqZNyl0FZ+xnVX1Z4A3aGHmVbIH2sUQyBEZVUSDJHnKBuq4ztn2U6g8oHByyZzDG
0/Qzuqcu0slL8/RJnLRZBecoxLeaR4VY+YsUJKxQ+qyGSLiHGQHvyffD+rac8VhmdXPySfN7qman
PZuEsexhnovLRQK8p51DPuJsR9uuzccdhK8nIDgWdIOIwIxYyXHPGdW9paSLdxrtlcs50IqbLqXX
BnT2kpl7WUGKTfUtHZ7qCX4QUs/IRpYoRgudk2t2F5G/NBTn0Ka+aLaoOAvq+RZxnyuCj3GXhNAh
rcexD47Y1Sro78NtOSX3WPbxUCJp3pnA0i7owiSrKOxx8aK7vNX8QewMCaeR83C6B7ZmHiwaixdT
oS+hr4FVXFOhOwYrGu8DQ/lAv5V+NT03Gkxl0DT5qQ9i7aINbGMHIgkIPXoSauiMRlTiV2pd6RWf
FiQSKLyraagHjZE0vDIk1Rx/25OTtLnnOwHiKd8fLkZc1kAKOzyirhbuwPYwzU4gBTJPIL4P+BWa
rgS/rZ0Ox9kIxWmhLW792HYfCqJosKeyPdsqfAYz/egK0Nn0fvW7COXY3ujlR8IQT+gmg/cIiiCB
Kq40mR7H1gTx1fsogMlbbNf+QOutQrfg2XOM+q4qb3Gzpmsyhl+igGYpQmFAVA4stoMPGXQjNP2W
LJNtC51zH2tdjD6dKmtOFnKYb1f3xNkqVCXNoK1L/ElbhHLyuelx2xWohDbNuK3KQJ4tq3S9XCR1
fshV39x0WimfeW87hygbJNk3IY1zZnKbEM0AKkCznK/8NGlJ2PXL6b6gcEeRZc0HAa9qBczhqS5A
DRuuo60GTLxeWvqwp/XwhHd4F7IBrLJe5/geBDR70kzkV03mHFIa+UkWYh3zBUxjpz6atYPhGsDF
2k805zLwky8+TGlvrpqN6gzzGZNl+SnuZH9NYzNzV1bKs8crwb6OJihRnLXSg50Z9R5UJLyhYR4+
FCMRulRDfLLuxtPkUejn2J/zcYFNaOlyItfxAc/mLaHW9lqmiAxFmsUcmKxUAn8O2w2afDIHR3t8
ybIJ4GkFMKtpci+pVfxghRYgWxfSmVfV6ZKBOppeDLJ9kzpVuutmZZ5SGQ0VZNO5v84aR0OuottI
ONRnJvgQZnuX+175VkyYg6OQUo1iRwRytqkptImmmcgcT0yiL2w33HdRUVygyLD2VmtZ1zbzvn2o
BcFHx9pkQTTtUpB3a5rB4z2NJrKw6cdsuUjAipxAeJT6Jbn2bWK8NysUlGSKP7ZTYn5EVBNe2bU9
Pza5pHkbMRuM0YBddaJsyXSKWXlwmveQ3IEq2SwyNs+vedIAbMJjv7UDvzmwPw6HPpa8M6qxUPYF
QQ9QWNZG2nTf6op/i/zfFvliadz+X1X0t0X+5Zcx+lz8XOG//tgflmpdLjkENvMv6valzv8TNqS7
7yhEbR09DPCgH5mcUvFDlPFLA4/uj/yBySnxVBvLoF0C8mTAwdn6n+QavKlLdY78S1VsmcgTKMPf
NgwqSDTzgJb8VJOEMT2bkFCaVW6q1tzoISmmvJ0HNrJpHwGVzbRDYYSlVXucQ/J9gQxqB712eqkl
QGVP00vLG1ELzhdjbqsvPKVqjV3Krudqn7OtAGdZJekwme/p9sxOF7BzEe/HrEHlgOYYlVC+b5J5
jkMipRC90+gtukUCXNpYAKf3MicR17OHvtWfSNleTBu84peocsJ2ckawEMBxTim2mB7WyAxsYAbY
Fp6A8lal8z401LzkxyLj0XnKiXehHI3zMmvODZ10sXHQSaT6Y1Spdu52KOcdAyO5nhG9HNE/Anqu
V5/hJ9ZbVZXTjWWkOeRzjuz8qD1p88cSEmj0bRT57wP4mweQyfNyKP7/H8DzF5pWDKA4u3zDIxxe
/vuf7z/1/flzxDukCX/l4UK2XezFi3JFgapxOL18P2ETHGLjouTkixoK4+lyVPt+wpbmO5dlwNkb
GRNeYaaO/+DZY4789giFw94GiIWnw+ZJXJBiPx6hmOtJLRys/MBkuRHljlDWIO43iMgHY9VmuNZW
eD+N4dQabKhZU6GxbYBcYdhV+yozycS0fAIbCScXVw3nsfOY6Iy1Ij1fB4FNYT/U6FsCe/xA0m21
0O0s+eziST0Ypc65wLUGD1ihuQH39NLlZQuMtAl2FvDGte0klSf8hHzHue12E/JUhKbSLFYzysQt
UvuMwYKTpKt4Kj6YZeU856RHHjqEnVs9srddo9Rab3sdKmEEjLD2nX0+RenZCIEyrvrGBBcoDbv4
EIqu2hm9Nh8poqg7qU/tT76jSgJmsxJoS1YHwWVRT+19ErfOaYxn/a4bamOdp7wiOuFe6vhI107G
7gy5Jly5MuGMozqiiKMKglGs17taMeMdIpNqQk63BbaIQ50b0LcA7ENt6MU1Q7tjkCdri3bhDQUt
fV4fWo+YBmeTksFA1lZlva8XvNJQmbqnI2oA0j42h66ZQbpqsziaSagdYcaSyQ6uxsMnOa9JgSsu
Kxvdwwb0xAJzG7oz2CtzA2uA4Aw/s3ZmKbKtUcFE1+dmvi17o7lUIMxJ9zTO9piNiG47assBYw+h
ts3tnPj8RZOdbu2uGNdaOU53ZhSrT51PElM+fYTg3uxEKYkk7gMqeoOA8R4b2zbG7fPiRKDkLrvJ
iC8DKwNN6ZRQlcaxzTZOlvbrKHScfWPX9bayDU6UNC43gPGMVeC0Kfzk2v3k1PnwlUOiu531HAdc
RawqdEtp3prT0KSnKS4Z7Ir4Hrnp9KwxV8B4R3zOJfSN/sLRdAPoqs5Njtyw3JSU4ivb8Dlhzolz
9EHcXGMmLi7TQdzjDiuB+Uqz2sPJT27HotKOOFX6a5yw7oVZRfbINN0kWTFCb6lAjbKdgfIESEXO
COZUD44aqV7RjOXN6N3VPNZyG5ql4xlA1snoLIxsjxkoBsfvAk4HTEWCaGrQToDd2xtrurJq3Qiw
+KMxZzeaZu1dqyLjkHyQy9o2nou0Uv6JoOsxvChF+mgDjWSyZu18zREaEd6d6Ru7tJVk2lCJokr+
PKO3jTYEm8zXcz/ClesMJ/sMVM2fT+DJkCG03b1VjvKGdIWw7kiMU2fTb8guqTuxIdnBPQ6FMkjU
8huOoMg7yrty1FCAMVbpg31pqqS+N9IBE9Xa0pOcWDW25kIdOfYTirWG8grAixcl1z3ry3mL+Ta3
6w2NAv0J3u3QepBOgisCXmhaQTYxqnrTWJO4zWH2+i/xkgpqRbO74g0HXAlb00bvCmK3fSshnpPm
+wpgtYBh2qdMRPWWiQSosAl1e97rBYzplPwCuiqoBfAsJkT8IaE2L9FSuw/ZVFrPiVCClcJBPziI
sF3UGehObnLQcC+TKdtkZwBBLvdqqlS+7sFvkY0sfKjfuZXwkXMa1PYKXJw4y2CmK5M0KamB+sAc
kncfn0hGLecvw20YTFHZx3LVR25eXCtnMgBTT10VyvaCysXS1wU9SzBLowookHL7mmp+3FpL+pGu
pz2pJxbX2LOFP53TJV+ppkCqgQbXOFHnzB12VBj2Ze6a1SGJXJ770fLX1mtok9FJteuYc+04Ljq7
Ykl3WiALc7AEPtXCKk7jkgLll6XaFsOiM0zp4/JQvUZGdUt6VBvbxtEhUMpakqV4VgmZEoEdbeqg
kNqW4kR/r9ISHKvBqMWTmE+XEKr8SoUdVLNe4QS2q/7Jeg22MiQCGUaSzMrIIE1GM9i1dTsDgZ07
LIHMeLDGTtUn9qj6ykbWsx2Ur3mY1nUHUkmlvw8IfN+Oekzkphk0t6ap+WwOecoBRjXXReto2xTT
47HPdf/zbNjWDe6udaPs4MCr099n/FUfEoWkgHOo89QLTjurlqnHPraq8QI31HzJIN5ZBdWYrMth
ij+GzOePkOf6KxPGcKvlJtw9ndC7VoaiXMXg/Dbx5GPxcKHAhVi9mjQvsd8V7YFpWLfD3zzvLApI
jCFiGLy50XpvSEEVojqCigx4kVRbySue0ba1LmtGigOf/350TWtlCAbAeHvCm3IKoHxhot7gbAp2
Nl9gWzZJn8J1M0NejbP5AeRvzV6IOuKZWrO9RA0jvlAVF1vEqaiz6K3t7aaSjxgKyo3hEk9Z0gba
xlC1NnXeplcJbrqHjufwEjVEfUOd756wxOfeDO/gBNso2gHK7q8SOgkeBau9hxT2sXLM6DQBnHz0
i04nu1S4/CWNTSWQzTioHFpCRSb1q2YMs3axUjk3aA7HHaq5+tlROW1HO1lLGBe3dWMRpmVmjn3I
8CnfJnY4XwhAj5+GJkABOGb6JqELdQj14NEHL+KJPKPjlCvCbbRJbiLiSpyVLrQPY+7rIC6L6nLM
4WpKDb3CsvvTBKPZtjZFaJJQLNp7in4MGx2YsQbz6LhxEeYxUh1t16uAZXjg6icA/YFBfxT+OVh8
qNQi4G/T0ZlLh4e6xltED9p6NkaHmsLEcr5SME7Y3eqETmTe21Oo3ss6dgK2vCADsHpubIimt69F
67/1/W/qewbEy+T4/6/vr4q6Df/He66LNHpD9P32o3+M0ax3POOoVR1qfYOXxJ+HbAc2L0QskHeC
QQVzYGrsPwt9wvyEpJQH6sSP/VDoy3f8UbEoml36NAsi+B8U+oyX3hT66KMMCVsIqgxHC7BIbwp9
tKoZuJ94P7ZE1ayQ8YVqPfNwDGujr8Ght32pF0jwVEhCNwmi5oHK1AUqwLSedOYBXvxWzmOWbACZ
BdVeSwtU5YRp8iCt9FA2TDIt5zT5oXkoQZNe0VMzD63JbrKixKueSOKWB1girO4hxnDHOXxkqsJj
cnIJ6HvKG6d8KvUZVxoOf3ZNmu/OCYezSVXfi6vMzbQct3hg26uuMJxyZ4BJohRItOVHpJ+xr8bR
dGNULW8ShOIkf5Y6wxmM/+NdQOD4QxaJ8a4m4/XgJxl9QlmOqr4OjDwpjoVVF87RdlXz0iBuOKd5
xsYsQoyhIifO1itNCLYT8/nOQ57I1yhdk23dMIJ6z/lKnJc+x7MyxhF7stbtZR/K+3lwKBRkUe8b
qeNRtrNG4LtE5w/hNvAfYrQbEf3BqAT36caoIkuAsi9xHXEFyK8wzhE4xye65FQdo6z5Y+Yo0DYX
lvU8BfwczXR+AUsM/LZ4I8cbXQZAIP2QOqOTvAhXtjvyrc2Ez3QSWT6lsc53d1OLyrQbdHllm0SQ
5xwOrmRCZJ7T+2JVQ8C5jP2oP0AlIKQnAs6L1nq5niDB4oByJtPsNeua/+XbDU2xWBN/G/nug9Et
d5jRCRQdThPNB0IvgB8PpT+J9ZgwQlvrDeHDt1pm8BUK0m0JcsIDFq2chpgAz0o7rgtZevyOlN4E
7NK00SwYrypgO2kz+DXl0lN+rO3GlFtQfBqZ28P8NUT1Gax0QC0PUzrcUStY2ykPbdNL/ciHFtvE
t6onCGIF5wHTr8iMc26yANG9Lqs2Y6FTZ3T+diI3IlgEDvxTwe6P+E1YRK0uQcTTFWV42PasBqNu
uLOubJXcuJMlD/jPqB9TXN8VpuKGxacZUEP8ntbVSg1l+8I2vtRrbSmuQuyfw5o4K25wUSJ7omYN
ljZVzBHqmBOEHHkJSSIkrrFEgYbyWJ6K0sUyq2JfHrQYcipsU8nvHc1dNDPh8Mc7qQfIz/IBhcDK
F13zMo5LiZhjIqTptayTyR3Lp265RY4kZDizuvLJEQ1/WVvpOLRRl24IbYMt1PfupjRF+USWs//w
uoQjTXF9k4b+9PKwL8zRJ9/ux7tBdlySAXnhzRjwKJDSVFywszHBQSzqPnAI5MK10D2kVxJeUa87
pRcXKSFUrIDlkQCPgk8mwmDhTWHHzdZ5cdD7qp5mVdf7yoIhsbYB8Z9N0hIftFinHi6bmDgUTki0
BDhmp1AtJmiuTAmJbbeGnjlcxteBkAJrBR8mMrGJP4X0gAWmSR5yyiKuj89J4dyDJdtNOvlaK1o0
8qDCwj0hu3dPM2dorJjRxN9QlOTb4zp1amLfVRPKm7jqOaFpNajrTUtezZpkA7W3rVrf6mnsnqgX
Nc5yoVaTK5LwfeVYB8N2bqYO/x0PBQqHGsIyyCbeWJkBuvhuakbw6jE2n4iT2k6CL76DSGMenDzR
gKnjuI5WRAybB8LZUN23vDKALolzC7KEK5iZI+exij9kEGPwlOh+tXep33ZELxhnJVnzNucKn3TH
uJ7fNy4t2v3Y8YqUM194TBJWlOZSH61TQxNnXydCGiodntyNzLM0PALaIkQcgNauMzGYev3AXYLX
Zj43kcGrmYMIa8p3TBb4ZM/c1rpJrWedQDXC33MhzlU3iXOMORoJY51Ry2Z6wXoRTetuipxVirKb
JyKzK3EVFa44Z1hSofZk5ZK95i4rR5EhPoFGr/nrDcYTL0ECiDkKLVY35pkzwl73oY4sEV+YZYfP
XixJgK9rHnMRP6S3fGfPqJb136GUuuqi3n2glqW0w5/CR/SDqNrbHnLLyAGi4f1WN1SAaSiX9ehO
jePRgnIfNLKWcHy+vtLiRkTZulQDS8nynbo7xE5DBFzFNL7elEITyOx5utI0YfrVDVxeTu/b1ycu
6x3zYfHtCW+srDrcvr5ZiyIU9m4InepBcALIH4YgmJJHi0iKyEvN5S0l+iHamWFrPbvoHTcxbIlb
EXaLFQvxeTi6h7rEyoWIjJbKCpAJb2A3ncXVMFu8yFLqh85zCqcUKxBAuQiJwQuhKsF6zAaAWdS9
nC8KBuxIKWf3IkN1TfCJAlnKJYnc9HaOU3Jyo1Q5XtpqwQNbKfiJFvzc0cwJg6KlNPKu5ZkkfptX
TIGrxSA8hKOI/VLk2UMRiPqIKK/TB8g6wwI3kvUZT+ehcJeNqLHz9Ey8SnnBHuPcCCT1Ps9uL7d1
JSNyOUV7ZemyuCCNOvB6UM73EeL7lOQr/2NF3o9mFNWpwbvh1a3ydBXzDCAaFZk27Nt2OgCXKi9U
7DJNvCE4tfDI632EVLQtGWhvNZz4N6ALVnGm4CWalv5IG4wuBXk0me0fgNFnvFXB9nMitdez1EkI
KIkdWhu2MeeY6AB8r+zKjD2CgrO9eG0ARUsvSDMTuU1eG0SKVhFspeFokVOUeJoaph5HOcNuVIsw
IvdAzSLgMKSaj1z+0L1opTlfO+OClYlxhqhorJZ4RhpXkAzuzaWXpS1drWjpb6ml05UKc/GWOCDx
nZhGmF6OBrh01V3UY69fKhnQMms0a3xOQfHd04O5N2NVpae0aszbKgnzjdY2g0MAVu1unV72ZNHQ
mQuXHl0zuMYKDJGxqSwVoRqc6u2kxe5e76sejjidvuy16YcpMll1sokvnTqMp0uul/1CnzXfzt3g
s49H+iaIhnvXjaFORTQXlD987GkzWku/kZPvdBda0LdECmNXJipGs2/Vt41OX812c3vD+XD8HNPI
1Ei15fTbNJdOFM63GTRAr1Bdti0mzdz5bo+qxI3MTVA15wqwGf2U17Zpk1XFZQv9c50kGfXJQMMw
oG44ApsTRwPE2N5yiwayVGeeCjnrHhct30DMsN6PNnIFut/ORnOZCMW8sVB9ZcmNSbyoourUoMZe
swmQi2n2+TZwNPuQLj1iWiaezGW+N+jh7Jxlh5BT2a/HwO32VsINaxAvPzVIy9ZMcF2A+9ZtF2UG
6Jlcv0s4OZ6KKW3v4VhqZCstrWztta09ULt+al+b3b5hIFmAiLCLo7b4EFO+U951ND5Y30ZyNpa+
uRokzkabHhI7r1onjrntlEUMaZFkcO2VetaS7MOoVbTjhUrRUdV1s9UUy4bM3wHM/NLD15duvrX0
9Xn5B+sZ8dPOD0K6/rn1Ui5zAKMVgyeW2QBvK3GYMI8++7VO4plfNOMHKuIN1XVNJbjMGKZl2tAu
c4eFiHXFm39J2EJovdIiQ+31ZVaRhfQlm2V+YcGMGU5A6hG6lLKLifxqbKfm2rWWftcPSUpH00pr
MpRVNY/xXeQLDArAGpaojLnpgxde/sE2jI0KU5ooiYvoc6wfoc8Urwikv2vtUOPFVEf2HnzR8KAx
NHfY9gCvkWgpkJ2XLSeQsNowlCwuo4bnIpLt8FDaTnqYOe/TrJySLROPedOFOv81VnDMjVS/B6fh
sMRlVpjaMUIeRupu0mWR+xnMQnAKquwq7NvmEUJHdwHM/9JO8sZj8/LfZ52hf3AHuukr+A5+e0yq
aooeG7vs9EOW2G571CoxG92et5a7ZZTcVcMmFhqVU8DBzb/2W3egmkUdt0JFVDhPfpXyUvfjeCjJ
UBsA9BJ0DFmC4VAcF7PlGamp6WQBEhRNspald/KJgAV2XaMjXc9zIqBmWzX4VnZR6eBltmhoZrHW
rawlkKw23HpjddSgYU2mF5VsQyFiL9YlL6rKdDrqYh7vJmMQZ2pRbNNLS5aBMfXZDyf+vxEaLjOw
H4WTHJ0hSDsGB+hF0P7Ww48yjbYxOVB7n0C/eo1TRY6Pszl3zQdzmudqa2ZQ0NZFjkbFXmH7iXa/
/gXEIkJ98xswbAeRgM4RUbuxjNB/EDoOIWDt2WiDvTW6Du3pfPEydK7wjSvBHDug2PTLXSSjMLho
S3/OmVY3hOrlrTjDGBJXKNeoKn/9W/3NZXFpvFo6ZTsCTLX80j/8UgRW+UVI8MU+1yj9qpHdfzMC
xHOpyPyUfGWDyqfLZoojrQ/Kp19/+hvoBfxrrgf0yuVflOB/8Rnkk0o68jq5JlPKUSgW1YTYBRJZ
BsMnCye6yqBcHHlO6AcfxFJ+5ybjmYverErj2rSnPgHHl7RBuMfEA8y0QoTwtfEtzjDYin5n1f6b
m7hMgXFQu4auK/H2evUuDD2JVmyf+z0pNZB8IPqGdoIuryYIr/IQARCaAnLlOTOT6a5q6VUwGqUD
UIzg8PLqNzY98Xb4i4aDGsiUtMWRcrMN/3wHNQBec0fdsK+JrOdYj+D6rqUl9QDVmzrQ0Zbj72AY
zYvJCPtQ9pwv8qGoU/rTbMle05TLGYwr++t7+5rC+vN6p4GG/dlmDA6e+i1BQkHXRJ9bhXuAV1So
CI2KtMNKMtRqXKmIpLr3JBk55mHCCk0/AWFIcuxNo7/rzN5tyNke3AddnzgtIw2mLhbwFXYaKMRN
YOJO2UZBQ83tF0sNv/R6clfnydYyn25JouqxuyQ2sn35dihFKjfedfPSBcincrwL/YjhTR/P481S
xz0DA2ZtzY1DdLGlSk5Av74cb8zwy1JnxI7ZC+s9LUSsNT/fp1BoFaM0pe1kyJyLcCjyTo8OvXbW
zDJT4sXvnibD6bX3uTHTPBmzkF9rirqZgYDN1Qqk4HRizfjk49TkP3Kx+OcIxiDYvLaHpEFA0mqo
Y7o0BDgH0b5gtpd50Hn7YBOAzdzPU8anY46jecPkFp2cw4Hg5fXL/tuJ/m0nGivbD+vib6VeT0Wd
/Cg0YYy0/NAfPWjxDuEzYCOWicLH/0P4snLfKYxHJo4s+zU7Dm/Cn3YOFCYO/nQbBSKmLN4Cf9g5
9HfEDGCuFQCMLBhD1j/pQb/tQC8JDKBn4AzoFoaLt+YA0dsVAo6ggLCgLS2tPLCuZT2UV8Azf4dE
om/+04b5Pe1B51pg/hJvZS19o2szetv88NrfgMREh6qDDzFxBU5VNf8OpP92L+TzTH1xIi+JfWxJ
b6zdtUblQOuOz6MxwWPESc9fxSNH6nY05SFvYS5v5Oj8L3vnsRy5lXbbd7lzVMAcuMGdIJGWZNKT
xZogWA7em3OAp/8XslQdUqlbCs2lCIWiW0VlMhPA+czeaxtP0knNp99dB/+lPvmTDcLmMQ4tA/UO
Eep/srq1GlUuGRcVSULD8LWEM+LQw0/M4tcCSUWL/xKZ+t/9yv/lI7b5tFZQwnqt/XqcgVbJOum5
5RG3tbrL0c5+ZRXAAwLqnbqLdaZvf/1r/ukF8RytOkZecSXt/OpfyXRNNbRZPgpYyAYgDNDiJwyI
Ss/SPsHJdv6uwvjT5+pyOjoeykhmqT4xiH987M69gW2Nvf4BcQsqi5HMavOWeo8xloezs2SBlxpn
r6jE0Z1z46GFcPdSsRmX67G+VOzoe/dhmE0Tw+hkjxMInaS/RkqtPvK0/purgGLi14t+5TqZ3PvM
JEk3v0CKfl+QsdyNM3JRD9QgsXhism5HV31cUFkTIoG4oo0NeTLqZC7igIPLeOIenB80itoDhAzH
OaVIEI8XxUNs9RyeiVNwLfURE9ySdues0qRMThNm4BK24LqTIRyBKOXc5hQeTfKgA61LWbvM5sKi
2aYj0zoXkvtlxNtos3owBkfdRYQ/FMHSMVH6zMigmUMEmmra0hea2VVnMbRzeEo4YepNuX9YB7yv
WZH40UPbMSA9dlG2mmjdnmjVOjCXxDC+cZWqlH0N2WjqZhD+JO5VNctrCMyUKo6dkSbgC8FwY30Q
kL7OfaqmXt1pcoDGkLdMcRU5c29jZjZvCxKrI4ZHjlg1TczFS2u60/uenYrfrthWBAVM1ozOfvc6
XT1QFFGolFPEqiYZ1IPWMiq1h9EL04X9LvWdiQSfifubUw+oRUnwpMK6FJujwIQPjxx7Tln0vKBf
saYws3wdjXvSfi/WWZmHOufuMpwefb60BUb0i2wX+/1StV3qmRYphbUjU5v2yVdrH9QzIXn4ca0m
OM/gWyBOH2/SXCF4zWpqPpaazZs5T02/7yVEVgBQc56cfDdKy2Peam2Jpx65/7gdhJm8Xgorr+F5
GpKTx2SUPAmuk6lyxHu97u/g3nHzr/WIzxTopUFdj8+iWgsmlTfaBj1EfdVdRu9WU6u7cZwbGU6O
yUfK3d28KZWxx4vpV1Z70yrG8RPDOo4EjbIRhIn/kErhM7uMWaldPn+hBpt4TU8gpEDuhzUhASZJ
RXe+/JkhiqpNOesZz40lOWj8rvcJe5tQkiGxIwiIC5htvxeCapbNoe+zKLoycIo0m6mXI5565fls
U1yjgzmOancEkeLp2XnA3tPgxAVBoR4bp9KJF4tqOPk79mtzEFkaP1AVqaEf4X26k2J/r1G49f2Q
amwXxkyGMIPn6KEhZL0IEjZ6rPwS8PnXJmHsb5gVyYietRbpBxmL6Z2cNVO+9nz8yb6vqmnfm0kl
GbDlzE+p/jY1VH4iziabz7l/aqwooSNjohChZNj5Fq6FhDxWzHJi13iZdba91aYyyQNmJIXrplZP
TjnWm6TBGOeY2nwWdg4bzE2Mj73OzIPRoxMMszJuCZUbHmTS4gcaosn+NIic2NXE6qW1if1UXVGv
Tgfh1TH+NZ0800CvlzMD8Pgr2UvsHMoUBViaOGeYtUwOUKLM1wbrKr5wpSF0XDL2fFWzDF99fFUy
7DWK0pCL2z+JiGFV6IupJyvWdaMXiwE0gxFNPA9JjPinayFduBnxhDrLjFZaPLLpYHjmdDoQsmDO
7f5rYvA/0L2M7MrwwKotQJYkPTgauxO5dCyA+qF5syGaIQJLsOC4sVeuiXQsuRaVRC+XfeFlLTb3
uWLbmct3VXvxS2Y764KWyVmm6dkraxVurMtiMNJBwKVQ845e46+zHUJwQo7RGhsgiMY0q9D3aSLe
MeTx7JMNT9x/XWizPpWdpi3HJRGjd4RxRmvLkAybj9UZHbmo7P4/L/FkOyhy8lPhN9G11Jr4rmMt
dow9/wlISvtSDN37XDKl5xI0XpAzjWE28jnhvOE5bzdGevLrxvw0ahGWKXCQ+g24c/cRs1aOjn6S
RxsO7BRasjU23JfuFXvTztv5SAVu2RmpcbcI86VMvCYEIClg0pVkKIrZbNHZkPsz4TuMqjMePfG5
MCz+fMOJ1T3bCTicz74n0y5o2yaqd4tXo5Qx43xELcuK/5oEoJGProyQ0zE8/zi7Xn1IyS65dRMy
2DJ+pb1rNMRkzmbUv4F6pxZpgBNdWzIlU9KY+Fpb8sa2KfxiHhYCUd658/qZzMvMO2tq5liA/FyC
anP6rz8WdtG6cc2J9mJhOHKlgNkF0qq09VIa4wqhMFCj84+dJipVnumZz3/nskAkacG/7iVfzaYo
/HVjPoJlDpD0Qe5ryGkhq54wWbb6sX/N9oBxSWzmPO+7qTsAj+I5ONmoi9jEOmgkmkLbZN5Ktcg4
TMoNdmaW6xYv79gS95E7c47TtbIjhP7zvszZusVZH5MI61jDAfFfL31YHcndICuvgl8txbUcRx3r
06oFgOTff60sktAgYndcEbD9EDSsFII+tXlOl3ZKm7wCdpOwGOCJndKZFmX/420Zlc1ooE0yKolI
0zi+6KTrq7ZgHXhRAgwTtW9JJujWWAp226Y0CZGEfMmO8saAUGFtdOjFb9JsG3ZO9sS7TsuG31VO
a+pGRWic+8D4pug5LRxMdvimk3idOEtPn1yS5SEin8a8JwyWXKn5MdJq+81JDB6sc4eyQTadShGe
oDPjyDAAuuDGmHluFs61YOna81x0jcei1vRTMyba96Fr/X0ySl9B2l5nDZe9t6kkl4VX4FjZtD5D
NoucA6IvO8XWsnOJLuKdpOsn2tZ844W97rLHxmNlivVzqB6j9RsleIivCbhbGRY9X6NmtHQNg0mG
gB7afaOl2MrsSF8zGQSecI5KVz46FhiIRySfxORC807ixHvAG+c7HFVIRyywVzGj3R2Iai02njOP
ajneKznY7EiZbRV6bW9TXUQ5qO0yhY+1aiuc2dyXmk8N4pqJfoLehBakHKZNClBsy9/I3xjYnIps
afDLJu1D7fFkyVFsMPP305PGCBJBfcLRM3vlAf28EczKRVs5yos9zgnRV7JfctFKz4B52tK6jz0e
6VYXjzvYgkbYLUYJUBqqXg1Xh+DkwnggKIrQBcoQXDITOkUjpyIZnDL/rgG/YeFURwcfSS2Sghb4
JXcgumNRfa+69rtWzLc+qocj1zWFwdjqt/7Q6LesIadw0suN088lu2673VIbR6xpxnWfoecorRO5
VULcCn0QN8ocq3u+bc7lShUnTr4S/2uONl+zCDYunW3sFzdjziYNN8V8qyMceW40Z8QtaVrneiqz
esMijQJStfvCL7CUTndWaTxQ+VVbE2zed/J/7ZNlTSJNg5LsDL0CuisFixfk+99IXecLESO38A6Q
gUQkPOpFTaGtTVjOOYH7YB6n9QmSrFbbi27CHbL6amxN7ejAQWxu+nyVP5cJT5vUWYdHyxTx3UeQ
6Pq7OZcZEGbK7vCv27a1S/r9LM/zGERA6GKwwCzvT0wAdOuZz4nXHBr7UvRPCoVLt05Z//p1/tT9
8EKQNpllQC4RNG5/7Nb8KBnGrB6aw4+h3cgs9qllK0eyx6qXcsTaulweh3/9un9q/ddfcM0kc+hM
Sbb7pUukJS8IM1bNQWWF8z5o8EfLXrHDl0iGULGX1fzgOAnPYnJ7qXL/+tX/xJTg1ZknC4jGDm/i
10np3GdMTwynPkg7ogFZvM58YqFVX2Vuz9N+iNepHtNU2pK18maB/nM98u/E7m8mduwcVvjR/9aO
Ptbj/9CO/vajP+d23geb/5TLFcTV+3sKi2eRXstwZx2cMRE3Gan9VI7aH0y+bswOKwIWdxWX5U+L
mPlBB5liu4xIDBsI3D+yiEHv+OUGRjOq27pgA8b74Ab7ZbY1Io2uuiytwZa4hgQTnlN7AvbjXMTR
uHMqfCqbKs68ez+1OPOIs0zP0oG8ORWJtwaUjYh7otR6dXqoWLVjVo9T70SfmNxRwFDJYpxAeXJA
xc755/MZXaUaz3I3r2q1IXrEKcNBU9i0E/yq1rVXaMk5N2pYQpSU1mlc2qLdtn4aL7iCZmkgz3QS
FS4TwL6+HHnokZsgdrnWi9vEyJhWJZHYaLWatK3eatapi2aCA/gKSDQiEcCEAqugaU717NyYoBuI
fDJR2o2lZZ0knNKjr1g+b1WBTUEveVOQx6LhG69icOaLCl95NBIpH3hNixTfdYr5hzBQRThbNqTj
1Pk21SQAOh1gyxa1QPkdSik+bx6Md05lo0QzljT6ujg2sNUcvcJrs7C23kS8s1fR2P1rJfX8wc9B
SUbMZW7lGFVPTe/Vt0NPSPeValVsh4K9L/1fApEVO35hRBvdIEKIXLXGu1c576t1Gj7IDLdKGegk
7qlAZMq9X9Kl+WTEnncXFaxfAsVExIBVjiAwRFVU71yv7AN7cY+qKZvb3Gj9OxLZ0uQ6w6Fw6Pn8
4LW2/nXhpO1+SZJ17+6bO3Wpa4mIrR8RvXj3ED+Jkc8T5iqzZ0PAQcBXRh06MxCSR7QNBOoViPbU
6Na3edey41hEOW8d4nNOoscbwRp6FGEK/rw/LFpJtsloWORdpu1nuZTtW4dY+LXR8elsCPiw4eLH
dH9YtLwt2u+BOg7/2L1qUIrMs/AfTUB/9wqpc7wl2kbzNzacB/w9yPy58myUFYkm3z0UNDQmOB2a
xnLj3UjK5UmorEoPESja5chkw5z3aTRq1yYqAYkk0iWBUGeFj2jDImXomNi5LQHGNeODiwI8v04s
hazIAzocGJ3jPFfGLG6SHwt067JNJ45mXa07lz17DIWC1ln7bQV/2cfPl908pRCqxsvGHhwE2/v8
sslno7qu9Zmae7u4u6z76d+04TRcdADFRRNgNj1qAJu/yGReZQNYQrXHWXb9xsyjG7csp6t0lRkk
6A2iVXhQXDQI2Q9BgvlDnhCXOlYod5Ut2JaeokxlDgHFd0GlhbxBX4UOA6zAY7vE8iUdMPhpflLf
0K+22x6NRLaKJdKiMR1Qd6bhEdCcyBcHSr9z4PbWnqpVblF3HcqLkT1Ug6UaQUa6SjOcVaShDQwk
v9oV7+Ew6yk6jmk0x3AelLrSGOAccZ3Y4exXD/XiXQ9ZHx3J5eg3vlerk0yzceuqtNiKAaJnW6s9
cfXaV3vhSVNEHU7DZc88PyMtyKTSbQb3jOrzEbUxjJtY7rE92S9G183MG8eRENSxvqVJeTBAtQZT
t/C19avPVLSrGpem1mPXuWOzv+nBv1/pVdN/y2b3rC9m9AZzQR4UTd5jRYF2m01kBMJxWECM99Od
MUbWrl13mRLw5F44yzltifQsKF7Jx+mL3WzkSPk0fsrI55z5SFc3KHiWtzpy7Q1Kstul6W4GmUcM
4ZJpA16l27dR1e0yR9Nvui6St05feEHa1599nrb7KjW8bRrN0Y6OE8NiBCquNoBLLXWNDHGatFOG
2P5qLpCsjW78qU7NPoxJQNzkLjot0x/XnLG6ewVRIw86SO3nlaXKhSG1PY3U97Fziv2MGGw7dEg8
JsOMPlm5DXdSrRYDJxMl02YYZMfRqWV+sEphX1W0YTt6fCabTYz+s6EoP+GihXKiwWwdm8TfpwtH
U7ZmUA22gOU4OYt7nmH1Q2Ik+BA+fpsOD37fRi9+y1TGssuIXJ0xAWfktZ+rmkRKvJtp/rFB5rQz
xqkLotT0dvDd/X29MC1uZKS/+l2s4arAPFHLajlX0Biv5lZSHjLbubf4FzdAjLXbnomRy8iUXF8f
fWHcLw4pZwiPglENOT4ylcXXfl56fhBXyASKIR3dTW5aNTpH3KShkOUc2HTDm8k0rLMFZ4i0wUR1
gdaw9nbryNu7jZuftC4uQuIJx6DVRu2FVqh/5Yqr2jAdZXOlW90DSZX1PY4q/YxHtAo9CD7OWHAZ
CLnTlUk0Jf6ng4kibHVPa0zi3eyb1YvyGzI41sJoYREAg9+3OQcd5OsuJ/aGHEo7JC3ReCZMcnog
QMj7qoAvwF1s2cdF5ifNH78TRhN/dExstNpc6Zte2M8VOFVEd32+MbFTB5OB1GiZ2+g57sReWdmn
yBm/eGZr75daDEj1l2ljpfPHeZr9cChqM3Td7r0t4eJMln7EipZvO8NsvmFfn1DYa3SMCJ4OEx1e
vTGXWZCTEhl3rD26bd7L/L4yCEiJh+q6XDC/loPJaNeMAbiRvdPJZosddznH8wBDsuy/jlnyNNch
pRT1RbrARpHWhHQMoXhIJw9hDnca4iu7XYuZ1tsMousDxSm3TaoofTfz/EnDj75O2HRshC5r+NRz
vzHke8Ae/h1cVeB1KTsCzX2rEOqGrc3AB8+9e/IxFALEGkXgWlCf4qXZLf54klWOgzvBqweAIg+9
eLIgac/l0Zqaoz3TjGWO8ZzKOb8mNgnHQOoYO6PrffDc2EghbO27qWhO9aAexZL0OwNXX1AwY2Ym
v3xFcSo2g4XfNiJfdEO6CZ91VFpzSBjqtGUSOqC57cudGpnWdJr3JYrNj8hdoze9ta1bLEtItzz7
vjUGriv7S2mWxhEfQ79tkrS5aipic2hiv7mlJMrDwJuTt0lIgE2DLaeXB6/BhN4LnOwpo6cAfH+y
p2JxH5iaxGFSyIw4NE3dmpUb3XVRfer40uuiQxuunwkIERs0G1yihhezT1Rm2BFdciZH7JmFhfOw
WoH3jUztkclIVT+MmFQ3WU/vPyEqdVg/CY70aw0vYkgO/QvJa/u12GyN6rZ2h3gjpH9FKOJ3O40P
rVky59f020j2t0uRMr0aetTw8D2b8hOxUVWw9OpJ9uNdYwy3GEdvqNYQ2jgLNKMBuSthkcxtoG1t
oMkRXeUVYG9tK7WBqrnCvq4yjIRO2VasILvAnF1YKugylzuyi/MfPPN/G7+/afxWIeBfNn63SfpH
Hs+PH/jJA9E/2GjXdN3UWdhi7EPBIb/1w///fxpWQWAg4BmR+RHpcUH1/JRpGB9oxEz0bmueEJwc
xFw/Gz7vA3eJjjrIYqrmrmqHf2AVNH7Vabiw1Fl6A+xYw6swLP5xkBJJLZ6SyrbpgUgvIB99yR8S
OF8nm/yMjTXTevjAA3dNhzzdkCo6keHcvPm9rp7tih0gAdT9K4SK/jVm1vM3KoBfxy28O1Pn1+cN
Yt50ftWs+aNH7K/0BbWaqN/tRKi7Fhf8dWUrDv02Lea93+jTpm/oH4Lfte//RWiB1PKXXthDvYLC
gl5cBxZ6sXL+XvMYJSYuRlINj1EcfSR7GauIJPrlJvehSYdOA0oDYCX2Ymt23Csl/PTZwMr3SS3V
8tUde1TvzTJbpxiWx5bMwmI/EFDOmdTWzj2g32be0OjYx0iWwzXgjGYn9EawKR9XOUlJX8nSq7xN
zJn1pMtKg6KXoj2QrMHCcVwoBKA0aC1p9RyjE078N8BsQOEoq3m0eOgm2MqQalqMDwknP6J3Ua2d
guXlu5jtSLJhkIYPIxX6qwbOjZW8+zTS/BUbsZDuTC/bVOdO0BxptEF0uwT+HcjajDa5tlhBhsib
I9qVUxsAquP8SKoEiLCaP/JoYn1G1Wtc2zKLWPnPwysZcC5ARr1AIA6NjoRqvgCk01Y+72RCQqzy
TXJFhAl1DoBt+7Aq8u/ZoqVGmMUtDKZad5DeunoXejhbtnIE1L6b0NrMxCO5DvoXL1Zgy1oHxQGm
mCdjrMkSHFw5Hn3PL+KQ5dXwoNLRSzaGJfsIVqKh7xDyRF5QRQOOycB2sOpsRbxYV2Am8aTEcQoS
PEdoHbDeE3ytmSYO9mSaGkMJHr3Stj+62extE9up7pigqB1mW3PtVdAYCopm9CG6Iqszy7pdN0iw
A/ir9jjW2JAm5rTL6ZqIbeTxTnN4RNlVPixs6llC12N2WjIvCz17cN9ZZjeHpdSXrV80w2FOu3rZ
DaiFWTVlJkJrvEZq2Ext1a9diUFCrKdOPnn0L1a2Cr5lIpugcO3km5D6dEuagbKDtHLLb4gSWS2z
BbICIKGMSKBDtmkAXsu2AsftiGbh3ntk58oyeYRPyZ4lA7gtH42uTFUTgMOoJ4LBo5YYZYYfBm3O
kH+tMjSUHgne2d7Ua/kV51ppUH0nJQD1BuaVftO3fpe+g90smoNfIVe87fsuOi3jYh0L3cqmj6vc
A9mjbdbvC3P4cRP5o+q4K1pt+FJFY0at6w8tJIyBHNjtMHaVtqUWnm+QL1QzTC13MLYjzJ/0cbbq
eSYcuGWho0UVY6i66so47IDAN5/wasIGg05pV8h27QrLjcz1A4m/CUcBtWGXyLQJW/xG732NUnaV
x3KpK+AiWCTzB4NjmIchVqqADqO6zZbRPZsj45GNZvq8Wrf+bnMS2Y8EXzJka+0+WmWson8dUlqd
oEsn3r2KoSHTiy6HtJYNrg+bZdkENSTw7QlXSCK5kbc9niFiUXQ1ftazbtRvsrSz9bMfSYbQDbXI
O/47H2qEVpD2vj7KfX7zZCOwx2wJU+M5mhMkjtrHXF6K3tLSepNLAs36vYrMqKCUFcKY3+1xxJdx
8uBj8I8cOYXgOoKRAiChNhY5faxiVaQUIDA838d5YEkzd0t/BazfObe9wTtmTlFrOzkirw+ERuh0
65nFLXZd5BLEMZloZBjY4WiJkWzXNTdWGnnFbWcXsJ+wgtd26GGWOwIgHExMvwTnXZdojuAS8Q64
dssGIzsKQVAcbacyNOF2NIZV37mfsG5I2vMU1MKmiBcIuDUENT3AhuN1QdK68q02tPqcOLNfhp6T
1UFEYX+M8dJsc0kr3IOBsJR0jhPGJHuPVEDej05hFaGWi2jae7j0oIJ6aclYtPajjQBqQseo5zeJ
NUVYceh0rqlRuycTRxyTjmS0v9jIaShkLSMBsZJvM7PWlk3B7u5aINq5ipIpuSaEmcZhaPGMkFTd
2HBuOwNYRTEcyYZY3IALSHvKOWcWfmWfwFDa9jow2tIl6dDuQY4yFjOzYB7cat5X0pp5+k1O1oEu
XuJ1RiZ2KuKB35dW/3o5R/8tHP+2cGQi/7uS408a39vuG7bJPyh8xeVHfisdCTD9gPrRxzzgEwlm
rVaU30pHKrUPCGxZB6EX5yp0fqfwdT6YaLT4ORfuuAXq8T+lo6Cq5LZ0AdBh4RAAkv5J6Ui5+cf6
CDXNuuijONPBzmBV/2VXkPfjksvRT++ynAeLv8F1oNqgi3Pn1o8aIe6F03b9HuAysyX4SJTHgZxS
Z5NHUy3VubUc+DhujtwSPUc+WA8JM9dCvdrepOX6xsEeHICcyA/cr7q8G4pW/1rqjeRIdvsq9Tad
kXhwZkejZp5bJ2buTfvaF/G2TNrsVBKy/d1CtwE9uCe0Xls3csrx4pObizao6Zo3aoChbVOY7EE1
LaHlF/otJmjOscpyGOVxiAMrW4qms7m1hPbs6tpnTznsZJmABhW1+tlJppQmdsnwT4v06KIy+iTX
xyvlnO8EAGiSh8718gQGuZrv4HhHftiYsuy2VsNvTBW3DDzJ26IJ0QklV21EfTal8YaoVOdzCn7y
uQfimp1tE0s5tAz3Nu101vdzqpixFQ6uxgHND7N/X/lT0Ot41h9de0AnxTcxf4zmmhQSkNwja/oo
fiTvMCJ2t57RBRCJMR1TJ0quFqmw3FFs2XtHKP0YwzvbknQIEFfHFWfsXPxuFIWp1bzOHadvHLdI
Kzx3Kk9aXwEU0WyvGZnoL96tl0uXHJ1CcElkS8rDx1WkbZCQwtEO6dmd3ygeW5DUHVcWw+apVOwa
2OSkeMc41tBclFqWfHe7Av1OnOaHPhXjTsaWE9ptOoZUdu59u1CdoqPL45B0rxoWUNmd5lpABS5b
416zfbmtphKNinBnDdKO7XwlNgUbCf3WmS32QmrSXJcJ6M6ZMmnXVlpzLWIdX6pejbrbnCD0Sq8B
QQqzxNuu9sBmQ+lSNXeC4UR9XBiPinWbMsdVkMC5o+wre7Q2UV5hTaQO8Lw8aAxhibBc+PTuwQjx
XS3G5D4ieEnhQWjKb16QArmw3uteZzbhE4DQ6SvWw1LK7UPHBAh4yuqoQz7E+uJr2bpko2UFqebA
9OZSu56YOvRY71V97jUvvZ4gg105USXfzTIhIY0R17glF7mcj4p4VJsQGbNiblg4enKYs8Ks8RiL
AqiXMQ8GKdKEWR/0rnR3VZymd2CwCaVJ2onBS02OL3c2zMQVq0LwfNhlK3i7ifANXS9LOrahqbGE
qRO+zbCZyrV7qbSOCEkgrzFbL0z1mw7fqXujllKei97W9x1W5DCJrZhIeNBu0yZzEX4Xmpuetbou
CAUEnMYgxNAdrHmFJz+aDKn3g69a9jF6j1RvyJZ72oYv2uJX3FOaw1bRs7PZPg+11VMrt/CldvEI
Q1JFK8bbw4n7tCwMbPciarpqz/+JWgsW7TAceBLNj6L1VX00bQcVBSWq6ewLPTEl4HzWhFbddN/Z
FjzbIyofZjP98jiRU9YcZJ4YNTPTWYVeo3Fe971+s0SZeS/wVZEIL/ys3GYxTzMb9l+Qzy3xscry
TpnmzQzvpKbUtSLs7MrFBEV4K3q3vedF/bYw4hV7xndV78iezkJzEda91sw6wQDE3oSgxsyr2qn8
reVlmPS0dMVoCFKsnppFpCHcARYZQy7i7HPXutl7xtjs2eqK6Y3OfupoGoXgXhNqCpGkAPU0HG04
gsUErIKXtt86RCx1V/wBgWVWWwEDzDMgkAWOxziaZR3LM0TzeEQaHWJnQdek2ORszN4Bxm47Xbxy
5JrpoLWdVW+jNT+eNDe7hKVSV83oBV4VFU/GHFsvgF5ecfk55GhcaB5+pZsHx5Pu/TpmDuMBn/Zg
JkQZ+PSGUE+w/LO8i+INlHD1UEW9OBeliSa/JF/JuJFdXd+wnXKyvdfW1sd2UB+hl0BpHBixG6GR
RgWuqUkf0KtNJBHelE25BsQb/QPqHqCPNedXfG8oRGuMVEUxLzOTfndwwRqAnIujE4Z56Z2Flxu7
f+upakiH+e/qKSQRTGj+twLjDjpvPxfTe5W+/6Gq+vGDP/UXgtSalcKLjQUPzYXE+3Mgt87qwIOA
lLvM3NZx08+BnElVhfOFOZ5F/jouqf9UVRZuK5QX+Kk8A9vBOkL7BwO5HxKpP0ioXCFAcRt4OhgO
Or9O5Aoq8KVkg42xo8rnkNqGS9wupHVmLV37KznGsDZlmXblTg5O6wf4ZLoj4mvmGEsLPHuTFDqb
7LYfCjtM0JNqJEnHIw3yl4Ztza10nPmqnNkniBS3AesjnGYctn2Px2EW4eIUZgMmB3Hy1l3YdgKT
QW+0xci+7DXDrF9g3nDKops7M6fUEZsuy3NkarA4BJSubefrEB85u9pHGFGqOugtq5/QULr7vmSW
A2AfYwqniGM5EsGSn6NwU1E4JtUhdZf0m2YY8Re5aOmN4mc+2nOdjaGPYvE6KQs2AIZL28vmw+9B
B9oxkADkFXc4YoqriWX7bVonw80ke21vRNmyifRIFEE9TGpLpZcTqwH2eGPzoQCglSM2FmcVTJTo
PtFS66xobevZ6/iYCV5AbzquKsnKIaqhwpnF4qKNQSPyyYtUGGhE/PJu0CyHaLalvNeXor7LmFze
JlBwWP9CQT2BkeOs9hYGZzJxd4SGsa3tvPKmco1Y386uI5OgI6GF7Sp4EQZ8w/VYi489scCPBpEE
3p5RqA9vH6ATsr7Ry/dVN1ovqsjNHSYXbw8eJ1PgH6PoBgM4BF1LzzdlXS03tj31D66DhnPLRh3h
4SpB5GSstqI0HtzprlxFir0U7Z7C506MJBGstYG1+s3HN2MVOHalpW5JDbc3PgpIrfeGDRRfFiMJ
8khrFUpiLIrQLWfVvb3KKIk1eMW84YT4/PNwXsWW1Sq7nFcBpqPZ5UGiydRrY9jkeZY9RKtgc1yl
m9Eq4qTZ3+cZ841SoPpIRr0Oo4vw0181oJkf2btx1YViE/5iRL6247xCOpqsKlIucjrZVVkKcrSk
ePetrUEcUphjtg/R29zXXG0bbJVXRJUkQem1ToiP5OMC1I5lLzrWZFW02qu2Va4q13hE72qMKOaL
VQNLixUfm1UXaxdNczOvWlk0N0A5EISycmQ1Vlw0tVPLdXMR2qpVc9sw9AlGfAdhdpHkMl2ml191
uvOq2CUKWKDedVC8oOX1okKlOwaoch1JkmeN5jf7oQBGb7XqgWcNq86jiYpcPtocq6iGAQQnxosh
uBa2up2lV06nu/eDl0TJqxILatrRyAprV/mrHwi1zszrT+kZeqXJoL9BLFTgs5k2XWRB28O3pNkf
SUmpsqNcUfxBUS94qxQAKFHtO9Ac0+OUpkI+Dj8GgsRmMx3MLfJT3/J86JYKZVZeuUuQ2CSszo3j
L+HUMyIOuczi+I301hifcmJQBudaXXJ5ynrWt2peDJo6I1WryFnObhwWWUUBjpR4yOPDPHjibazJ
N/zi5r6RO5g32IBOQTEO9Yk5Hb4yBrp0lfzDifIjTGwYtQH16BA9VYjGqDFbmt6NObCA58Yy1I/t
xb+Tj785qS0Uj0wd/vdJ/fRNvfe/P6J/+4nfjmjf+mDrKwrT8J2faRQ/Bx86tHxrtd6yrboc3/85
ouHoI8jlX0GoEDrGXDTDv+3MTPsD6AoSy8ByriZhQjH+wRFNY/aLStJYs9VMtHr4L5FJ8lp/3JpR
K2sTmVF4vZgPvE6acANw2F88ZRbnxdDabaIZbPrLOn9wpXcDOoEJ9pS1j02tPYI/6U8jbXew5t3x
sB614xxZTrSfiKi/A++tvSNoZmjh1HqLqypyaXls+r+7yrVnC6hxmoPg1pAEuMfF6Dzz7ItFr597
eEhYl7R8qa19kw88m7yGBwABFJTQSgW5Pw2lIAk9zwTQmVhHF9EAcGufCw9gF7gFGG/GKfGVYzL6
iPxh6ya66HdJIczmNAiAttS7VU6hFCggO3DqygwKvVvP5ouY455ZzlIbNfMIESkOLfP/2Du35caN
LGs/ERyJxPmWIEiK1FkqqVQ3CFXJwhlInBN4+v9DuTvGdnvsmf967jraUSKJQ+bOvdf6lrc4V+wn
DllMxZJ5+TMoboPX1PSKqd1jg2ve8zr2PxI3h6YHrxEkRrTFa0xAY+DliCfmUblChwfK4FjoRl7A
q659OJKZc4nJScUwR93dHyaGK1O0Nsxh9n6Tnyrift90nQ34RmprOOWG9qMZ7/vbMrFUwqNJT1mf
PSVMHbhZY37TMvM/5XJ+yZvMOubDTKVRBcmpmH/LVE/S10xnqDUXGj4Ycm4au7uk8zi+9klVh2PZ
31uVpkVSTwGC0sT9Meh4xjs0v0FqQlHHCKDQ1lWiixc9DYShBmZ+9n37e5I1NIPiYnwipqSHWm9U
RySF0OXqZsNMzEdsed7Bl/WRjIfHac1eKNI+4dgOl7VvYJ4XyS34dC+sxuGtqfpzNTX1qRiYVNBx
2HPElrue1feilDDBpq33aVI1u0IWLwqu2H5EKBEV1fSrm9XuTeWu8f0cNNiBBdOFYGQi2VvxvkCQ
cLQnG30ZiUeSUm4/4ZALEzivaB9oVcdj2d34wywjj/CXK6/JMrLaVmeHm4Fkh60Nl41yOlY0K777
aavPGhVvpFrHeEzUYu/qPPmVEVJz5xjDE3IX/US/ojzisQevnKnsVBcbEjYT7o4xDtyX2iG/iD7p
FetCeug6GRySykHokRrBcXLnXxsHZhXaTyoI1o4dlXBGapjOvjeES2C6qqsIIgwnflH14NYtkrZq
0ujgZ+CSExOx3lChd77Uz6ZTi11XFi8QSq/WFTdm1Ss6NoPx6izUjVah83PaOgx6FPHT1uh038bV
Q24yQFmDiY9Ht3U3b48gGngqxouLbQxbbOe3e8tejc9mcGto8JgfHIKIfcFQKp+Qg+DjM4iKEuMj
ouPZeyrtQt1jwKjqXRt32a3ypXtAI+ZHMdEaKP8wPcGOhqQ9AE5KjlneyHM9Jh1Hcmvg03iwAOLE
7J6E0eLEiqfpPp8Lk1Mvj0USTLSBSNNbPlrFoholnr2cmdvUJznMyxwcBx4tkvEWV+gQ9gLsfbw4
w6cJ3TRD5BojFdfjmH4ueQ97FRdYyxxUtGq+lb7Tv/UOT4vcpXaKqmCqxCWtg+o4Z/TZ0taQRzyk
/LKCHsuSu0eInKwSepZhI5DZOcjp6Dqtm9ehtaI4WDGiJZhYpb9+1agxXrxM6dsyNwhyK17lmgms
uUWD7wfxq9Hatzmp0fuuxH5eG9lH3PvdPpMqe6m6nLkJk/3sRnbLxKGICeSeItK8R/P9pS3pMGPj
tNAB22VzNoPhYHnWdD0hO3+0rcB4whbk0W5zsn1SECwJgb/LYfamvMazljKKIVwe0EmKG5embDTE
A0LJYRjof6VNxN9hSm+I5dhtby1jJRdmHZzDuMVNZrRlinlvui9TRpzZ0p9mk0YUUX7rtpeskMdi
t35guvNWj41zsqcq+NHJ/sEDNj5zBmR4b/nDV3chGpMxnhGRlH5FE8nfF6iomTWbaviMqaSj3BiM
C6V6evCJO8HMBURDNbjpFlxch9g2WQ/85Tab/eJuNcR0s2QB3fBlxDhawxTUPSaoyZM/neTJMQ1s
vROzxKqe5+NOmd0RM3/HGjzc4NQCn06g+Y5Ecp5E3L5XNKacnTvTcwdi8Dj6K+gzHxV9gxELmXIT
nFqtj8bSArcUU4wYVQvECkH1Y1HNFInNqTWaZC6Dv6cqrxqcT2Rf9c9BlhPS6XOubu0y2GPAv+JY
CZPJUJ+69b7gU26iNZjHg+gVROIlwCRv2w2CPZ0exrHSZ6NoP5CO3qDQGi8myaG7dd6EmtKr7ySV
yTW1bRPVYiEpPRvE1Ypz42Q4XrBrFeKMCTMFRk1OlTT5CFsucoyvVcF617rf1hXBYY0pEXf78E02
RXFxVMzRYyGYLrYYYKolN695BnDwZ3YazkXxyQwyOGi1fsP+w+B6RYpKw82Jb+IGZhi6EJZ+GLLf
KwVrj+z27j4uZBymyJ9vZ9uf2Nw57tOVYwDqfCLS/NUesvJQOhQMk7ZfK+biRCP2OIp9/tTa2YDA
Uat+dhBgUcflxd5mEWUkM6f3cMDzh0A26kr4cr2GqcBl8IpvYxWLPYtpw6qdTa8+LKfQHqynLKMb
MCXotXPts667WfkdhYZERbI0V6NduYd88pawph97wP9UXUtTztGwrHY4Wcv3Po2X3UR3ZjcHfIcZ
dGYkaDa84GBf7wuLGQe7KT2QXeqNuuaCKb7+NBT5G699MaCDrv3n1nP4t5ZYntDeXLmgykOjDJKH
kQj5e2eI8zcvd59whc1hUya3tmz6ExCCxAp1mquI8SsXGjuE/QVhP4lgtDeZtfqRvcaupBHjJdzp
CeDt2iLaydwJbU/SSPTqukaVzn3eSWU2d5O50nHnBHrytON/m4tevDHa/5GreLhbhWXk0TSl0ylX
g4Wx0Z3wjeS6ZmVVw7Rz0iUM5BQwBnIcnghRPUKodR6h9fUiZNU0KDGkkqFj9+Vn31k+SRV9nnBP
8bxt4MbOPSplOrwyNTqKE7rQdQwh5bp72rBPKlvG0BvENfnN+dcecMv3OmnP5QwQcZ83aRK2ifWB
ndpBuZ7JHybpnlXIwZWAFHBc+krNxJLssiKlm6OdRf8QpV/uVTP2T+vcobNi8bzhgF0egXjer259
iZn0e7g3ZaNPprHmPM7u5H3EiQfHQfYeFk8ne3VUZ9+YY+bsu2ouI4cBVagataIJabFhNIPVPHaW
3WUoKkV/C5Hcx54QN5hkBzUCpuz8odrjtVnuaj8rj+Bo80PszcMBAZ6MFN/rOHSuccyZ6FfH1iuz
V1az4pUtbvxazlo8kRMVn0TuZVfCmal449Y9t/XEiDAz+riACTmXL4nM8uUyGQvamjXtzgGgcHoW
grm/ysrgLFtO3mmlzWKn7VrhG6U3tIq+exgYbLwKfx0/HDVPJ79v6F3k+XBnJ2n3pbGcruD9a/Jh
b9HLKCqHozrV1foSEH7b5Bwf+vk5ofOJwcWxCSpeA2XBSyvVMkVZzvtwCXy7IospLt0vc+yv7tcE
ZjVndV+zs/qjHfAidhp9b0dSd2QXtksCS5G+Td5MgxGo6lO51gtZKjD0b8paZ29x5dQHaKKk41ar
LjHJ1Fj3/TzxdzZ8eh+1wVy9iljHD4Sf1Cddsbx2VfCEHq6mCGvH73VVN7RmvPzgDmty6WpK0rKe
WlzB1VQ9myltM2gd8jhD5rjOG2i9S0XmEJkFZaiMtcS11CnnMAObeMA/1nV7Z8X7lE9ZQfCAOV5X
9TrC/c7rE4ST5F7C0VgefS/vmjudQIDfB+gaW7dgzAkjI/uocBUAfwasKSVJgpSb2RYsWHjtbD+B
Uv0ZOsh0yfe6nj5VSpopcYZEFJbaNvAgk9xXrqru9lafso5qv9SUTq51GlIyeCGYV+OehERI4rQD
lfmdpnS8F0TTJNfZNGUttiXR5RHCsZmZ4IghuAAVzOpDAPT1NBjqNNIzetQtoOMKddRxdRhWT8Ni
nLEjqKuOZ3I/DlZ2rXKioGM5ep8V054fot48Jl2GWO1ICtpzXwRx9maa+P0qNFEI89165/fririf
QeivEKOTkzsyBt+ZmKTCNuu8F5pDIspcVueI3mxx6En9eRcU1peZaKVdyfm48ZQ4NvxZInjb4UGp
TH1NtV09zrPpnFeVzaFkxLp3UpPOj5lWVpQUPaMhgQBTtJsuqWCY2DFwvLXtlrgsvuOXnioywuwT
hEh78ihhr6M4b5dIy26IxtK7wh4x7RsO7o9DkgWHrhDy3WF8dYJWrXYxbjOaW8pnvN2kxyyxpn3X
bDyJrHK5vX06fy8DYzqW0r6zdBp8IGq4m/gmgBSEDJWUy6k1y5ZSakyuC460QASw2OO/ctuDCrQT
tbh4dvAzSTIy8yyN5rgCBF+yjcfaKL711PQk/3rVychia2/AFg3r2a2ZhJUIxwljWFBtWdahiW3S
YgLPuBusdXlUc3oacffdaBiZaHlqq6MCN8qIvNj0V6Vc+yaOs4yFtk2gmqJsLHoW/lHlmIGIBEbu
SSBtMUxsOvPykA4iuJ10ghYJd8CpcDPishl47kTf0FgT5r3vo3DqezhkYA6S997DSFk3y7ANuVv/
tmCiB5QQVK9ZxvYup/369jNRCrkldIcKrNSbofq31vJIMyN4yna0KQDsTx9Cs7H6mVivFvJLuH70
CIG2DONOE8qBCwo7Fc17xLdr+Q7DLo0m7tYOo/5XgGyXNIEStrYoDsuvfT5tzxuN44hkbYSN2rIi
BjxyV8KjOudZT9JXr0mITojspWY2YTjX2LqjjfMwMthsrxuyyXhaeu9oisILZUeGUZkkxT39ByH2
o61HP5oQIN/2A/V2Lohta7f2j/Z7dRW0bRkhjFtP2GXFr3PNES0f8ulEDOi4n41WPuSDR0dAdT+G
VA9nr0IXJ9Dgnulr7dN0UYBjXFgS0ijOKEInMvjSBDB8+53zGqXYUmdovda8uqpHNRVhMvXLKxMe
1LPTfGNhsH2hlHrOjLYNvW7wLqmLm7fVK4Vjk6I7Xjdnymh0+3oavwVmezObi7UDePxSGyx5qK5h
B7mwsmBN+a9Mj6sd0HZEJcKfQjnGzvPaFFBy1kJe6iW9zoz6bVBef1r69KlzUd+wkh7mheqoThTa
0UZCzCLM2Zpq+6MHvrwXSYc+wKheNDL5T6UqYz0ktc+sl64HxbeGzLFb3erRXwYGx02SQ6NSfvxt
EiMmIT1NxFAHy/wIBX7FZebHGKBoQMwHp7cXOu2kB3DG0c6xAAX2WLNgDTtlOeSs5VOMRAUG+WDw
JlSRK4rujHNkN68ZKuIliffcKuXdFLmj7ibXprA26VGjkS0ycwfbvQT57ZdmH40iVbcgEfwr/gf/
qaj9T5nIRztvWDz8LD2jUy/Oi8Pmiuz4R1woIigLo4Ci624mHg8uiFPq85p5sN+F+dKxJaEDHEh8
kVsvUNW4QILRg+vhbiAjGPzxptSRDpVw0kuWBFd30J3QYZy8qf2W+OsZsRO5V5nCDJUYN3GAXXEt
mb/krXdW5jQc4KV6kVe45Vk5tP/aQPQhyc9tSGUqw9hur7tkegAY9CGqjCc+Xhx8svVDa6t6T2PG
u6rtQoLGGNIjZxcaiGtl3M3SfkUT01+G2FD7uXOzMCktIsOFSqKsqUzwCRzOOmfsoSUmgs7F0EDn
BQo+x8HDaAjacPGcgepavhUJNk05LNaBaEEY5YP1PXYm82n2nWLvaqyqYT42869O701PrH1y57ok
BnuiHc9dSzMK7RK5ogYRLZ1v0GfJMkaZoihOgVvf2EOJZGa17HEvsznABpqYFQ4dkRZnVNC49NYG
Bv2i3nuzad4cbBnVJppcfxQMRXVoLoXx3iA6uvNEaZxyNrxuZ3meBgied9cIzWTIHDpP9wiYcSOh
TbOqZflOncWrlajqPcOMdNfMVowiIR1/GJn7iVt3IaSB3N9zSxv6YdV2DPvem+tQZWL+4mtnvJcy
tdfbTvsNqDSvao50QSsgUwO5ZesauIdtcOzhjs00YrMMHTOuXHXI8HxyXoiNWxOhMFNQNoNTFk/P
S+J8oUJwnto4QVXSLsOJ9wDvdddjbAv8l9l3WeHTWj4lJJ2EfWrd+WYfv1eaPBVY9T4TNYmzt9xo
KZcZoYd1TdBdv2uHKb1QQwz6kIBBD+ELuCPREKw/O3dgVHxM4llvTSK0PTO9MGqaivlbzeGG8m5u
FPx3t+leOmW3l7b1fVKCGi9AvMuc+7gQUxMurAvQ9hhV3WLfEs9Ivkx377fj+joWhBPwGsc0jWhQ
E2ZRL/2NNarx2uPpIQxEzcNxbuvselVKkXxCgwe5+phQMTGYI4NnYHDWDVslxCrzBkHd+8Z8z+fV
HvPhpHwUhq2hW4pW3wa1lBjlFNq+pZ+cUQ00nwTmMvAt0KSUNIKX8qdXOU1y7AhJnGiwPMvyuBST
LgC4V1m0EnFAyknPwVtLtmhK0ErtJ0t9Mo6sI0YED4tBWb8y9TsrCAN7R43zkciQ9kEnk3zNcypw
lNvb+LNzzPu+3Sj5EAz8x97p2E9Zy5r7cjWmVwMRwNlCLzn+jOe66RZjeIXeJ25FNS9HqXwz4PDa
Ww+943uPAVmaWPuYuV4MI5XfQUMX56H3JwaRFs1QLUfe0qZmWd1Vjl8TcNSneLudHtkMjBt2rJHU
ROA5XZDkt3T4N5Fi0FnlJTfl4jBEnx3udJWjCeqSnPyo/n5NemTmROFJFJNw68TqJeecrNGwLtPl
s0Sd8xabPYXa6hLSQqeju00DGBG7JM/a19F1msNssOsmjc1mxiO157CTRSLp86MysGqDc6ouXay9
q2kWQ6QIG7xWJoITKntTXDfEeH/BxTEgVNeAd3DD2KHb2THLyWA8qKJVtyTa+KcqNZOon1Z1nHts
oZYqeEqMbh5ufJQdX+neEhuCnP9ZUN9dd007H8aB6p92pkeXxkgfcUFPIaFQ6KWYZYSJ6qubcQh+
GJNJXoFZxSc3dYa9wXz0Jph4NfB1pNghrSuyYvz7WrtA/xZnOruGt847Ny73NkYQHprAC+k3d+ce
I8sNsvniGuL699rXZjTFizjk/vKeLBUaLRuhbOzntBXNuKJX1i0vRmbFBw/BbaQkejDcbf4xhSQZ
Tt0ir4iGomfTFPUiabSte9gG5h5jjbcbnIZaVqzdW1baC2zudD0hHnXxq5g4H32voQ9skni1rx05
lY/aYTy+pGw2ubN5r0HZF9eG1+5nh/ENPVaTSqNJDyaO9l0AZdApVv5/ET/0ll7uZtjfhLEXL0Ev
v1oJizVD3yizrXVPp+Q9qJGVBgkDj5lR+r43SrGHT9ccpFnYp9kG9ZTk8DYxK5BMj9hhFCv2n/XO
SjNSSfP2lUCY/B4pCOnLEu1aOxwnHEHfDM0YRFrGV0sgwxErFfIWw3REi0CotD++V0HePsxj+4AS
v1zgI/ps7eZ2EExL447w7wWZCiySFm3btT0ZH7bhjTc/BZod6/8uYwxGoyewvw4z9tSk0teTUvqq
K9v/E+z/ltb+T2NrED9I7P/7sfXTT8TP/r1ohj8IzDbAD//w39Nr5tA2JHvHB6btwGr6nWxf2L8I
FGIWghCbWZODov7fAjPnl4A5M3HvW8y75f1OtS9/sX2HDiboZfMnM+h/M7yWm3n194guYMGo1YRA
Wka7B6rQhtb6HTiYCg9AddwaF2w90wODM1CUdudcVeVaRJ4a+z0hafLRKl0sLQ3+QRN7/ZVv+vAr
imZ+XpBYo2VF3Gm2g38qMsFBi2CQOiQiKmejrtOInAWmedbJ5lSJznXzE9pkV43FPaXhsGOeSvQR
BdTOJGgyRJ4Z7IKKFjdHYGp8WvPyaajZqZWS22wgqW4ZF/XPqO2hqXiDvSdNtfwQBnJ23/qCIvPT
UkO7Y4t/WIIFnEjjOsd2dux6Z+Vj9ZjhwTpzuG8vi0doCq9mVRwna+V4wD55vcyud1UlGjUulsaz
jdLqMPQjPvGiWV04jULc0v6TejfbS0yjEAoOcnZibneLqJfTKjoRYd0EqOG0zrXo/BMy4UcliFG2
hsC8qQpWrVhX+1zjIUx89KlFSgo8tUx8oAKqQh6YJvJrEyJmUkCMJH0lKawu5GZVl3Wwi4PnGB6W
htwN44YO1mh76qBlgrpO15bphE5PW64o16fWgfEwL+kLgCL5Za4c90rb3vRWmw1tIqx2e4EDLr5V
LNwiImY46xALGqkpLlMdW+tT3VlFMUbZ3PjGj6LUZATv8JByMBvpX6Fur5t+DYXTEIll2MPWjENg
/Qik2b8NEmKqotlvkd0wQWvnY0VFfJKeo49eVYPd4GDg3ekKF6ZBL5l+YmZU6bDz196aQJhlDkVz
J5iZAt2IkDLAKxqmACt9PtrFrbHQ3DX2RqV1sh5RRK9dd9PkJeRCZh8N9DaHSfXUc65Wk67X+uzF
9eB2b42Mncduxdxf4AZpMoMMqg4kST4/4PqsjnVLyy65s7wVRO4BX6wY16O9qm6jgwD34eAmxl48
GdOCg4Rop7ysAsLnEC7KA2nFPvgY2KEIHfTNnBEd0R7aPq5HRrHCfKVZph9m3a7VbslrUqtkZjIh
KwyKP05xmMWMsSelIlsm4yUtnKxA0u0xKxjcSt8UJroWOj4tRJqkRQiONOORysdQIStJiw2zUOlL
7NRFdWvkizTDCik4Ee+zC5+Y9mAcEinORJVkjBrdppmemro0omyFHR7O/sjcA2pUsoNirF8LWtFk
W7Su9a1Nbbkvkyq5a4FC3rktA2aiY1UIZbOej3wBFO2id6IKd26k6xKv4oIxwgVQ/xLolrGO15ob
uoaKb+vnmN2VzPP4KvXJTfOVZ6B97wf6QMlAq5WAvIGUFvLduOVrQZvWsYaFhLtURqnoh8dx8up7
HHDJ0cNql5qTcxfkU/Icl0pfFPgghzo8Wd/+T3H9P1FcWySywAP47zfE16z/0dR99gcT27/+1b92
Q9/9BZKcBF4nOR38lF7928QWyF/QMeBVY+PzfyLv/ms39H4RviXZRvkv0vMsvsa/tFw22yHhFGT1
QcKDl8Y3/F9ouf5oYbN98i09iFTS3rh6JnLjP26Gkvl5wZTbvQRJ051+hhs4Zr2lnyxgXYeOJuHv
LtBfUAX+6gPZ+QW4O0f4rvkn3kLBr8aUWzkXy5EoorfsRlSL+t4t/faUkEJw+/efR93wu93+tx/o
2S7XC1kCcvc/efSC3F37AGf3xWtS9z0P+AArz83n3pn+KbiKuubPH8Wt5l4z0MZ6+OdEAmzRaTIW
pn0pKjj2SL26E5nyGaNlmRCNQU/ixSugrfwPcKB/8St/q7iYPJoBHbA/3sa5LaZFGJ196WWOA9hX
0DGxIXMSnBJazn9/SU1cnH/+oTyBVE+4NX3quz/dQ92UfQUtzL7MDcgK+pRoEBjyCJIHpsHDO1Rb
hCue2aJI3Vm6dCI6zNwoyvijjVBIEn3//hv9588HB7qFrGy2BgIhtjvzu5KO9RzZVRLbl9/o/0FF
dKwgdgUZzf/XZ5kmLw3DC5MH508PVJKDcUtB51ECEiY72kCkvaEiMmkLUvj7n7Vdx/9yQmzPLuUu
ok3oJGygwtlUmL/7WdmgIOY2o32Z4vSTxloQjbIy/uFu/tW1YxEyf34Yq9SfbiY6ZdsbZGlfcLwD
UvWnbXIKJTE01y2z9+9/0YYM/Y+ftOXKSVSjXMI/R9X4sWVOq2Fal1xmBaOric+kNwl9u+x6gicI
13iHpMVLmgWowtMBseCEy+wfvsZ/PsGusFn2xPaqkmTzpwcmRkMRx25hXzSl6NnCp0hIbUw2uzJ6
ntA2YBJcFJKz8rKS1rv/+fI6CooaK0h3+vtv81d3AMtLwNmVO43S4I+3uSjJ8qiQZVx+BlgIgR9u
RuNDcm/3T6kyf/VRkHuxs3hsLfLPT5RWftd0XmtdMofLGwRb0DuGY5Z63+VO/P3v+uNSz/KN2CcQ
3hYzwsf9x+OrUBzCWFTGmd4KIbgGwIO32iqJG9lS4ieakP4/PMvbqfN3j9f2kQxJcH27eJW4wdv5
8vdvDGlkNsYFLzgLRIFHWpHY8vqu148uXsLHrI+5r5azkpzo58yFEl6pSg/4C40a4DvWVZB+Ldvf
zxWEQwfN22WVQM1j4jTAodMC/4eL5PzcYv/rLXfY+IHCeTyI5PxYGK/+dPtpP+W2riz73JeionOC
IrDJXONA278YmfpWi05A6jOQR+eVq8WNTP7YQwfsuYpwrfId44rQxjDGK/OxwjH/0ORX0+ZJaY/u
ZGuw8jIyB9bqmDOMAzMJ7Pc29aGjuwSdiZx/1iHzRmu45V73OWnYs8zbt2Hymouf2CBjcy4gQRL5
co8CmogbNOrBC7I7A7NVELfmyeydDZ/ggYnbVwGJQASTM8XdITa18IvWLZ/hc6V/UnE59qGfRkfL
CRjloHmL9o8nRNmmeltQvOCyIsfJPc8A/y/9kFRg+DuTNJGfwUsoxto3T9UIsjFPLI/40si1kYNB
kjgA6OybuQRb8sBqueiKZhxPL9AgePaGwn0vAPyujJGl876YQf8Bl2PboafJea+WQv5QayxPU+u1
j52Ls8eZPUaHWcJJj/WXg/6MDZqT/2Kaz4bV8pJqEGTg5Y3Q0jZXNCbNZrFldowtC3VETzfWaKT5
PPxM1AsAAD32fbK+yAksqwps7hMEmeDF1F3/UVSJZHzDkTla+xj7lb/Fyoxqi/aj7QyJN665ylVO
gPg6cN3sUTCr+rnLMTIkhKiHx7GjhdnlJya49P0XjzEixlfXXnbAuVfvjJikA7Pu6d+Sa0QuiViH
/asjXHNk8zjI6m/bDK0lfiFBIgITlJVTG5qrcGr8BbmaiAlDUNt6aeDYRopnT0QySC35MpbjFYzT
gdB/uA1SJp7ghNi9aiVRKTWqLVHB2SJP48Yn58RbbPabocDWvDNri2d5wq6LeC3mz/pbopA2LLjJ
5sZpGTgobeJR9uXdQLfUCpWVrDerV8LwIHnceZ8aIhzcDb2LfKbDLuYsZkce4CpPK6ISby8T1/5W
T1P97DPbuWEgUO5bBvkmtmx0oAczE905K5vpKoHtwl8ptQ4BWjKPFn3sPpflmuHYczfMFF7X5dYX
zN0rO2UIVRVBENLnRxTnGHa41OvyXATCiTDqK5AxgpEGUIWCcS49qIdB9YxK8nisUGh3w6dvr82V
I73xNnAdhAyLzpmvjQUrU7hizotmyOZcBGNRX13CaPtD7yzuD716aI44117jm++Sg2DkjBx+VNme
E3aNp2Jsbjkkon0ktTH9llgGsi/Q8Tc4MNxjWy/xBbu71x79fnbfyOUYDhxh129uMjdny66Q7unZ
Xr/VZVtE2DDWEK0Jt9FnCol1ba6/5Sr3Bkboab8vROcdt2KUTGFNuvy+6yojaqkBd/Boq0Ply2Fb
mCAvomd5HIveuKoZHlzlHbDFxRmXX5m+zfhHMoNWVlN9zYoJy/VSM7SuaV3k5OmAzOje6YLxfmSr
sY9x94dwSc1DpRr+kG/c2joVLP/I6JH4d0zc9xu4vsFq14IagdbpesDxtzuv5msqXf+E7XVx9nU2
zTsbtUiBNCyI9zbK5SsGjD08wj7dk56BZrhqxi/MnJjSTXV/GJ0CdWYqfpToz74GJYFgWWDCvzLQ
sIwl34MA4uqBXYks7JXl/dq12xlgq+COeonMr5nk1fdiGBUgzoGH2gBeMrwv8UBIhsx5JfotOStq
1IBe29UxBba0NF58VtvhI+kEC1KzBubzQqAwWCC6RS8dYs8k8kftiKjIUiSSQ9MK/N8eRKNQOkbD
vMjW9yVN+vBnlsrQB+zH/uigdkPj08At2kK+hKkVtpMM+R+qAXI7tvnTvaE5RxEeRQnnTqv5PCmb
V39MHew6GqL2yTELwLAEYvHVvImgmKKsyzfZtAn1HAkjO9NqtpgkM+1hQZL47qvPRU02BgEPumjp
DX1U5/b8KwEq0LScwnBeIUIgd06D/lQ2C9a4WifZuCvNPP3eT8N7rhwrcmw8dSGk3rb/ynRvNJ4g
ezfWyZepfzsxeA1d5nVROs8tfhh3PSx+rb6sQcLMG9r3/GVyuurRTdSnLNHS43+6K6CLnVhXIXfK
ACqqPSr5kQxp8rFm2fyUjB53jjc+j1rSlvDEJvDdd1Oabf3NsvfOePT7Zq9npnSwLVnHwwIAxnyC
2iAudtssNziVrUcXyi6Ajgop+s7lLmCkp5/wYtS08SJtDuibus6+A1Ve3tFTGh+rzG/DrjH7H4xL
SlSeq/W9CdzpMrgKwbgTywz/im8BISZUejeP6xzsqrZkucA+ijDEt8/LPH2PGQA+zUNSPJgj/CyA
4M63YnYxB3ek0LFXbhSPdrESXFZLdtNpKPRGMEN2Saekf0c2oC4VXuSozhwU4a4w4p099FWHaoho
FoNillmeKSWsOTv2NHrr2nomClidppp2q8rS+Fos4/owpKhwgymZ38ZyaMdI9L2dnXWmtRP6jcCP
4sco7m9dLWZ1DNKxR1heG9c5uTZfRIYWka76iCdEGp4oTiMPz+3MDv9pTm1/Myo1HTUb4aXO+wo5
WJCiFEIjbl2lLG5H3AYmSTtUFgZKIm96SOQ0A2nIY0BvPUveW6EHi65u6VxDC2MZRTAdDGELomfe
S2TicVjWjbwZvAXDzxK0UKP90rNZEE1sONId40NgtOh7VGJfod1jmlu666kfveyxR6z4ZTSX/sUv
AfNOei1CJnbQybBcI1hI0810lHt7S80euox4TdGkoOzaDWKBOmdAj8PPrqmsV84ptCK9LnSaOLuD
zKm/iG42bpxssJJdZrXWwTesztvVZLHRpvUcdN0yC/rjyLP7CWJEvyq8CT/I2fA+ZhcqxEFg1gXX
DZkLt2pTemCgfav5hCLRZvsuBfl9Qkz86aSISPu8YjSwZv1wtmaNOKBpaMmnOgPeaHsdmQDszncG
tNpICjce0JhSsyfrguIe5Mtm9xvtwb8UI3YAzIX/j70zWY4bybbtr5TdOdIAONpndicRiJYMMkhR
JKUJjKRE9J2jc+Dr7wKVmSUxs6SX86qRLFUUI9C4Hz9n77WHR6hkhLe50Zxe6xh89FVYl/l1ydi0
W5VAgW5i0qYR2dBAQtBYj7nq71VMTPfvVMz/elp/MRw0xNu07j/3QvdP41OSfG9q/f1Hfm+EGja4
14XIxf4qaIc6dDP+MLU6+m8mqerLGJHweaBdfzZCTbgTMGBN3yZr1nIQ+/zZCDW833y6oCgWlzhC
/sb4J41Q+8ejIxQxTsVkNSwHMDpaTBx/PDpCYc3xKEbmB8yqNRaduWgxVhiML5fqazE8RfImJhHs
Bbi4eRfHmXYLAwGanEVFhsjMs9d5q9AIE0k0BppjrDtfwxuhBtiF2Avk2tEiEzHEUEEMk6rGFMCW
hWpBZVucJOjsDcLFTY2Mi9hnRUnSbNpV5pTdwoyY97wjiBUNrf+KO5IYgNgarWttCcNg7sDsJW67
8cnHQ/jkihjhXxRz2dZxNFA5y0zOW5ds1KM9afUzPIf0CbbWdNYyuhuml06fYBXKtV9H6DzFNHdf
BxkZmDLyhQCoGzdR7NwYnUZeE90/82MvWJ+Cn/cL3rmK324BHXd0S76ug5rylq7Nd/2uYrasVAtb
58MshX+wsQ+itVAUHn6FPnglkEu7q8Qs/DMaavOyHNGjr2rHw22bZPpA7gb8fNe1qwO2jQHUkB3D
nbSqL0aSaQ8lmMnbeNIU/og0PfV2Z8R4BLr8Ps+RTOIjqLd9K6prz5Mfu1wQT7IUh9Fo3pmxiQfP
/5I2TvP88y+9uLK/a1nwpS3dXR5gOre0jPFo//ila45tUaijDSXfLfxkLHc/qirjEQQedZary0Of
Cnko0rHbWHGJ6rXQunnbQrI8qV7pzzVpFwlIzFFdR4gRjyNuiA/hxJ9w95tfIWAaFxFRmtdx7xiX
ImrU2fbCe46H5s5HFn2fleOwdrJc3yfliEhRkxo71uJ5Ie0A+0XBMy06fbjQZ/GldPrLUZrGvkP9
ugcdiTLdotIFjpVtlI3vFZxJvLWTT3ntp0esY+NLEldoRzpknzVYBdoMRPfJjn5EGMcDY0r8qwmY
Il7K7ModGOrlbZbsM7FoLhm3OiF4kiBLZ/vCswhMgYmp+iBJ2gbXRerv0NaYaxOibeCWpbpVJXeJ
82GSngqo85eTl5sPU1fWXz0wmqR8jJK2iG37zX45O23LuG33vqqTi7zr9FMYT+rMIHo42Rl1GaV2
T5+liecU2U4M5W+20LVqSaeu287ggppJRN6HNxNKtbybTGxvCtArDxaj5mefFMJLy2LArANY+tVs
48c1y6bnbfqIiKAHCJ976Ysfnx3I/GFIpaLdolmnevL7EjxNm99PioxxjgAUb/7y7MDIfcF8yMmt
a2tE9AzHv6TU8Ve1Y0Jq6vTmgXliHaCG13eMFyFeWFnQABj5WDT8K9kAghTPCBJWUgCNy2oJXdBh
7m7gs6jNVFTmrdIl6n6XhgVJ0dp0soDerlmupu1g2WRC1yilj9KuodDiFzYJ5esb/k1kQ1cSlcHN
22NbpzjEscRNJ9nYBkzoKsTj7emPnla0D35qEARE1vkVtnVspVhRgHoJwm+eURjuGsJdinWPwgDR
ZN87O2uaUfdmcEmvPZ06e/PzV9f8sZm9XH7wksShMXkwbaZ775QkY2O0DFtleGvK2tGCDrMU7qBG
+5DOPt/ASOH6OU2r3aVTAurXVrVfU8SXsdp50N+mleAd7Fdm3kAVz4b6KRscIlT8ZqyjNRK+8JO0
gLOtSKA2DhD/tO0//wLWsr3S/2dfNhfK+vcLbknLH0Fb5NIInLuNSg2YlHUUbRtEc3Jxgc8Yb0fW
C9NhiSljW8NBUNZPeqjbF8bohK+8e4KFeaqehHKNS2dU2TE2awrdBiX6Xe5iG4YAGJGm8vPP/rYf
f9c2XS4+DE8IUabp+ibDhB8/+1jg1Jmt0b6tehtS8cgh+ZWnmQhB2cr8njyp+ZSqVl3n7lDuumJp
IJll6TB1T4ZjVXi4W31THnJ7lIfKbbQ7pAb+zh8xf65l05fXs9cml67J9x8BBNFyasf2dWCb4BYl
1nMbwtTWAefRBWloKffWmJU7d6Dsxlk0rzDesAxBDngwieHaa57mHduEmh9ooLOFNBxtQeioT9Ip
550ch5D8J5Azc+mWJGWYpvpqRByiMMcuIMC2No3NLGofrXj2bJC7h/64bLDc1/UBuFz4qXR51akJ
1Pnt1YMJFH2RoRYPGwYdfDySMY6zkuYt6tupD4pUDLglG04RNVhABN/hJ5684atFchYryHJpUjc8
4siG0aHDolrRC0LUA69yNZlFdqcjhCTumlSWR7dIX0RVVAcg0eqQoX3Gn2QOWIdz8zJWYwvWO1dX
wCrYS37+IFAkcqd/eBJ8YVEzGB5r9lIOvisbWKuLvgWmAbffwPSFIilWq7e1GWdis6MXEK9JJ+QL
xDP2EUqx+skxu/lmxjCRbaKiPcRa46JDTPMjTP0WrmihJ9kap1hSoH4stx22K15Xw9Wfl0jZjyz/
3bM5WsPXPnEtLaBjV7g4/4jx3WFpzU+gJxGFuPrEc2Ax9FiBSQ7xFBsgF/E+FoDII01h1qmJFLOK
j2qsaPe6MXw3INmEajSOdkN40kQUdK/3XxpUnjc8XzGmrKbaK2Nud9ZydsSKuZScy31F2tM9wAfc
2xoduEAxt9j4YnowSNwOROWJFZ8nhu6Q8kL4EfwiNzVJBGHC674I1yoCOQzZEREbtG8/hxbqiJk0
s8aMq5PJUQpJUZ/F9+wDyX2rpYvzux6Ft6pgoDyg/PYJf80aJyJ73AWLUHD2g/gQ1/EXjZn1rTaM
S4FDXuNR9xRbVVs4gUTeiu4m7rtNp+JC5+tmLHl51XKh2hHrNfb+ntdgik3oYYypLCsgmra8i6Ku
PYQ6RszVbKTiORZhMkHicOrsQuu6pfzxp5uoS3B8oRrSnwuGACBlmwKTFCv7YneajcvIHvGl8CB4
mMYY72jWFFdrGxzAo1HNMHYnhFA3KandcB7dVKGh6oc9YSW45lvcgK+mk3kHCLbahmSwjBYFkTqQ
GeQ8bqxh8IG4OAlYdrKDVqPUeAqThipzpSIZdLiltRUOdz0gTDB/dd3xlj4dsxzOvxVBtZmLB2ZE
1eRibTibhYuB3cwR/rf+NN+8vUj/Pdn+4mSLe3sZev/nk+0VZW78r7/KXn//wX/LXm2OyAhKHUYc
jDw5qf5xvl1kr0toqf5vDRDnxi7+3/+x/N8Y6DL6g0bNNJqcjT/PtxaKWJ5CwXmIVCY26H90vrVc
fv93yyRqAhdZLXM51zRw6TD9/XHD5CTCdEi55uWs22Q77JJ2CXIKKlNfFfhBtM7yN3VB/jX4FTsl
eQnN+CcM2hxkEevt26HWLkNESpup0YptRC722q3m9lRF5T6Woj8yz3ED2ubORdWXYJ7Ktl5XZaRd
dIlnMNwrnA8DMkBCmn3szX2VQiesmwqbKgHWTssCy79nbM2mSUgeYOq/oxoMSairFfA0KERJfHIE
eGPTB70fN+EN/r1rOMaBy3Vkd6qNfdPW5FAS4L52c+do4E8I+8wHqdt86Zl+Bj39dODFMl1LUU6n
EKDrZuz0QA36S6w59DnzVtug5jW2dNPnnU3HGuueuVviEB78aUg3bQ1ccIbJnCt5LTN6deQUd0/S
7MQ2dwsPDWwt96IgFxxuSgtWubGCrvR8TIF9cuuSoR4UePX2dUa/EtYb7zmdyX3Upddy8nVwCdkM
qgWHXU/5v7ANyMvSbRFECT3HEcElWZ15e8wS9xQbRCIaorgF3gMVInR3PntLTSmyCnNzASzRd7BE
pAdmqO80vFZwgaZ7uxsmtDrLlwCTFXQ9bKN8ImdJ2ppDDnf/XLRwQpQqjjXd3wsGT9NamAwhZner
JXm9tZmTB32G8z1B00BghrP3Q//YTZW+9jJ4GskcaveTSABe6BzkW9THVOVKbU2LJrk2AGE2YWDe
uWk9H1oiCwJWv2bbKsPemq02Ba3SraBcyBW2F+1g51orgOn4qo30c62QSzSad5jKsGCcIZqgb+UI
bhvWisAk6Dd1E+RIPLO0ucNefu+p+RKylbuK8DFutTLRNwbDmJ2LA222089p01m7hS69HtOxBKGR
4hc3/a9AidKAiQr9clRjNHjAsvBIeDK68au02vYR4x8zAv+URcxHPQjRwCUwOHf2oYFU+nmyZiJa
ZXtBC+OZyDW1UQw7NikkhL1dcpyFo+TBoOZZSMq0IU6xtvbxbDFo4CQKr4T/lhnyUWtBNGQulFCn
bKkHq6nZGR53sEJZsnXSAsS8SD9K04lOpR4XW+E9R36rH4nRwM7IAeWOwWmxcMNiK6BsSG4hMHnr
EgsV+tl42tWJL+/0UiHLc32aTq5nBexwp7aT+daD37Qxw9jZznTYA5um8qZUbHQdDaszzO95o6NY
3RgtwTLMxMwA7Q6EU7ghB4MAvXUSecPeNKNDR27MBSmffaABVPzY24KriDAoMK0Ug07kj4E9kvyG
vposMDvVP06hpTP3NBzeXLrnXVy7GFNmnOdzVn7INDGdw7rXjwYVur3yyZ+mtteyeOPU3hiornBA
k5XZRkxttuWj4nvToEz5jnZZVuAuqsy50qzsOYExv4axmB+GBjFw7w1a4M5cz3pu7b1LfUjvXH8l
kZGx9FjZx3pgzpI63QfdSw59OThHD7453jJ7iRZsmNhCdgYm14DIyZ3AYiKPHsN/6bv8NqHNEBr9
Oe8ZbeppYpCtqX0trHna5nK+wK18SVOkQ1JR7gish+JileXWjTS5LpBKBVNICnpM1MHKsJKnpoqI
6fHmD21lKuyv1FR55mqoH/puTYT4tDGTimls2fBIRY48Taa77QvzyW+ADHhJKtZD0dI3MqGYFC5K
M8o/am5QCFbzdQADg55iCq9smYqdnhvGkWASQLK5OWyyiRkl7necrn7h7WOhX1e5+dlx2suUdJRD
a6t7byT2zU2cjlGucA69npR3vj88EC46BnXtfnUYya2HcEkajPI70+gvXKuTC9frCBqugApf5afc
dfASSvhPYRkA6ERF0DSvUvbUTz7Ie3vugZhbfRKE9sQ8buzyyykf5c5S0lvZMP/3MDTRx8efyd/1
7yZr2ld5aVxAwu63gzk1287LGVZ5/MZynu8IE0rObeZcpgabkNLIC85G2DWZEeVbycFzpRf2hzqj
DeF0TXIxNe0hkgjSh0FoaLp73Pb0ZoK4aJxPeaYex7BnTjK5XyogcKs4yoEqQRTbqVKh+CFYdI3N
3b/ugFzpEXOQhqYYH3w81Yjp150NRbcIbxHLVJuRoYxqUCOwoOUHI9Yeeuiz6L/VF5HUJmth3x+8
YZasNYncTAje9qy/yZGgHaySjOWwKWgEG4LhhbBgCrJChb1leim2BH+hYrBqYxe56QOZFfZh1ry7
qWsvAEqB7dCiV6HV7pGpbrjVEGCsrJokRbtySQiwCv3o1ZAGSCIi449VdSvxvQajN82ifAaQU3Yf
rQSfPrp3LMk+Fo5RS4gVYKrtVeN9h7vf5VVssFvkq4anr/CuQ1v6RDe5pFwsL1mVFkgt9o0JTslY
u0sn66Pox0VgASJEtngU7LZi9c5WzTfXQ7k4IBA0uIsb4ps3Qn5zSqTffBNgE95sFOU3V8V/y+v/
HxG96TrOT8vr27j68vVfhzZ/Kr98Pz76/Qd/L69d4zfD5GyPRB3I6Q86ev7KQ2TIauQCg1mcY38U
12TDmwYKWgdxNPGCJn/1h4qef86y0UojQuU//wMF/bdI+O/6DxYpNJ5Abchn4HPRR/uxsG5k1APt
8au9RigL5LG4+uBnZpdsIs8vNolpP47FMJxyrca939ePeWRrB310r8yqz0FUz3EW1K1V3PhDUbIf
6PeEp0ZMNvImBetMK3fuNXGQBgoEa9LcbUp/F1exe1XnA+AsZZxhA8onXxQnKEsn8Na7sCPMsJOQ
GHsMUASYkicwyOSVXkJyxfpOThpz7sXJxEar4SRVNglvgEcuKl8/O0bL9ijHpyU+YGVnrB7WtNiF
ktc2B3dWEFCxcSvvyhUkRScutKmofPWzEn7GQIiojcM+6beWmZ36aT5bQJ9YzWqM79qKwJYnkOqk
kjbzi80xPR+Ml8p1Hpup3cKpywnFiMVD2ODKlxDRRh2RZtWGM+QY78roxGM25E8uUpetHo23dJ3p
TRjnDiR4YGX5a7qM71uK6a3ICacVBaVwvyylwzjcRWK89XAIr8FFRlhH/Rdw6P5uSfmNool5s0mc
Sb6IYkemC5zc1padHM24N9cqU3dOPN2OtfUYi+xI2NeTbNInAsqv3FgwpXKsdmPxhfB4w7GczhbO
o+0kum3j4wunwDhS1ZFcSmoXM+soJSSLC2XGpAuztiGLMnV8zBmKgp4Z4UUHbmwTacu1jIsnlAHo
zmhorzqODOvld4HYnGAizmec1ufOHHd9PF8Q7FqstUG/qN1KWxMy9ypy/m+2kZyyTF2A0Lf3HioR
ksCW+Yk13c9hFzKdcXL2UKEFNLrYUhLy9mKgupfSTo/VNN9Li7Tc2FZ3BTHiaipRk8WyC8IqeSqH
0d/kpnrxqvliMKMEmjVIzqxxHxPmU1jhrv0xMdbOyKEKLc1s93LfqOFubux9ktScP6TYo8CJV5ru
UUh3OBSJd7xwqinejCP3k4OyOPouTwJpzd2qMQuxqlv9voyMF1+AKChoq2Oey4+GO9w1sr+zVP5a
EGKz1snkDfpC3YmQeR9CpnpL0AsCS0cjA8xIEpqgXHejdK4w6jxWTQlry7KvapS7W4T9d4LvuYoV
pcconMfEldMeERZ6Zrrl0Azqz2lI2ICbxlMgtXC4EUgVglxFMBkai7xxH7BQ407Dsans4UDPyzuo
QdOuKbnzDVtTcU3izrTV43w4EtsE60PLxUtntJ+nQTqXhpfVwNdVlXCMlEQbpwHqZBG42Tw+hS4z
j1VUc0rfpVZTMssL70GlgkqfrdZPVgV5kioOr6wy+ywFOpFM5RxAYH/PIgnqbpKbBrGcEUjHIYYt
UTI6elUHa8BtrnItPpcVvsxRs+4rzYjWLSUPkE77SZWTfClLphclGUUbhMQrD1QpUx7AG8XC8GIm
EJ45BXXgJnj8Qde9wEVGSNMUHN4HJiPKNLbCxZXHpwALP/MYNiGhDKiuvGumpv1OmTx0U+Y+uppz
1ZvNeAgH+aqN8sJysuN3PZ3zt/X6X9BtzlVSdu3//s87tTqrODYg38OdjNWYkMl30vGE0O8eAGwF
NXSZNfdNtyQJXSV2wyDZcH7RtV7UBD/uGaDm2NCEbemoHt6LvuFi9aUzueU+4lUPSgO+UY5kxhEs
6D//Xu9mhMv3Iq4DZCYmXZjg790FIygWkYZ1Bbg2eyIVEWUjy3FqjBzokRZWB/6k/2Kw9GOriRn2
8js9NnAydcGKuu+uZSRKP/YwfwKpt2PKsOGugvO21gSIAQ390PJ9UdJeYC+Lf/F1xTL3eXdlsZA7
tNJIJTHcv8zTs2icIWCX+7YArJQy6DlDhcVK3eoXGKWzve6rl7FVRI6Ow3BMh5b31uc4KOPpJSZ0
Kirniz4a2HWRAPg+hpu0lxvTGy9GBFw0l6jBkYqtmio9lY7cFvZwq4roXrdj1JDKuuq9XFurqvJ3
to3sPEKtDwyF5eHnN/ZvHiEBfh1rISNg23ybTn6nljDBeDF3tWi+me3WqvSz7s9nctubX1zRt0na
+ytKv3Aprej54eTlin/3i/zRIO/NW55VHzUIuRLnyUisjQ7Pg2QBPw3giJ46yBw3+TCd8TQXNxxs
EiJ0o9dmYF1eShW0LNnKMBVSBDJnAczeab5zJeSwiz2WexvdMXFqiyBZmeoxss1px7Sp3qhkSi56
Xba3ZabulWTb783EOtJTRD8LpPPCKpPXMKFNVGZo3xce0E5pKRjf+d6L+u3cEbug8OLHk72PY+Cz
UYH8WGCY5YCMprOfz+5E5qtp8m/7nvZZLope16DG+vkN+5sVhpElfVjO2wxbvXdGjxnMRmPBnd7P
o/FWTihWNrs20faPYv/z30WF/Ze3wAa1wN1yXf8vri5pgpoHN1Lu7Wy4tdrkCIr/Fwvm25v07rlw
8fdZOFgMAlve2wCTuAEspOvlvgLDsm0TgFlWOL8sKz0nyQliaHjMTGsP5fMKrFW8ccv8qKnwoU3T
Z88ZkGnSieXomYr9gLxlFfusTvVUnEi/eZ2dUWxclNj7XABLwQk9roCRtJcMvDb0kT96pM2sIDFG
B1SpBMaDn1kZBuBjsnbqrSnxlgi/MXe9IsBHN5NXu+QRbJLsBGbomNnRxDQJHdAEKVHZRr0uCSbB
29DdViVAGbrfv7D6LBkQ728K98K3PJ11GK2P+eOLhGGlU9VUlHsj56AwxEWyTrqeCp7M+hMoT+K9
KLdoxHpXQAtquBCMWoFvX5Ppdu+Rprchs4YEwHAeV51jVOQF6Y9jWosA4d28Qj1wFfYuza7Qhv5j
poEtWYnqCtqPm073ujm+wO1bJW7yQQmqQ7/hC0tN7bJYv58oxFZ1GNc7kY+kio+3ke0sec88nxYD
/VXroI33NSsNcBv5O7hr934th9PPH9y/eUnYM5b/oWnh9PbuGo0RcNluHMr96JUBJQ5EtZGPY+k9
ks/oF3fEMN7NjpedCk+wYFlDSOD95Z1sLDFhw+7LvTTbcmNggsPXkB5Ddirf4P6APUK1P3FAGkyW
KegTj8S1nJyMArCvQgfQk1+vSbxtCIoEbsD0GEHq5D23mYE5xrvOfVquMaQnCI6AgHC4vBAYcaty
EqjcZTPmMYtE9hSOS5UK4T2d9RPqA0gZlbmmXN0MXeptO27p2/GSuEfEVuis1r7MjmTS8RMQcbd1
2HerHILaQWGuezsEhaWi59JlFeD78S7pOEh6wP/XDHShDszjnQQ9t5oW9ogYiOSF8a4lR7FArAxi
CJMlfWv5g1bwX8JheSDrftgalmw3y2vUKhuY6XjnkD+3yplk8j7hG80bqiU9TE+qyZBk1fy/JSE6
DQzBNeSV5tK31YvsumDsucC0XE4JgJO1ryjFrdx6TOPhdhQWqfKVjUCcaM2BAPCiWZJVeYG7Lj9y
KN4VITtLggKKefZ87wCYQpr8OW7H8pgZ9tXQDoEw5YSSgu7aLJPd2EjcbFT2eWc9mgw0frEfO3/z
elPrIELQbdytQn+3T9LYTBuEKsW+dacXevS3rc6+N3DMAkdNRCH119tRu4KIsu18Kr23d76MMdyM
iA6alB8j3SfIujLd+IytvEEKN8i7qFnjYS0hD/bTHtyixgEto0UegcFvyjx6wePnn2rpY1GJ2Bcx
5vm0tnOqfFdcmRprTNpN94Og3NIlcGhHT/q1iiCW5h6VdcTBkP0wBk2+TiPKbDft77qBFZSp1q1k
Xke/HVFD399adp+QaItbjCRpETTjfFHE4x1YaMzmEKpp1E4vTjvXW1l3ty6nA+Z2ztXAJsIhs78T
jjov1XwHa/Xb/vrfAfavBtjk71AF/+cB9nWWPxE29/RDd+3bD/0xvLZ+s8AEu3jmjOW44FNP/Dm8
FoyoneVMtPTfrGWb/72/JqBU4Avl1iGb5m34vbcmxG+OYSOIc0zctvyc90/6a7b9bo02dJ8ZOJQM
g09giL94xiVTKlo2RnO0OiQzwsqZAIHuxOjq3dgx6cYHG6IZx8g2nu0Nztde+xhD5PnCuABQPW17
Wc8liYF+Eu6wBAl5R/BujrOVNIQzgSPyM60x95ONOOkY09m/IPjGJG4PM2yjJ0lxRPySbZ3MH5gE
puVlWjf4p8q4rk7D1NfzjizBHceOYR3NiN+2yD+l/2lIJuHtPT0mXaFrJudxGMHlnifTdgNiYWLG
kVVnbQSFULlGt+0lT0OnxY+QndpiX8kqQyCGGsa57Gw97qItfl+IesSp4+daFWSFCFJjY3QH5OI0
+VxfVW3L140Vce9rcs5TK9x3rSOk2hSYv7TiWNoUjDTUCTYybUDNbhFekVIQ4scKc64nbPqp6EEv
hSxyDMuHAQU5cAVDfxlHdFEz1Cb2Hn2Vla2NBL2ktU8Ds5ezNq2cvhQl4Q0mIkzVMY5Bku7NjUV4
Y1pb8zqD5l7SA6RbEbvZygNaOqdf5nCasA6vO3yGdjBEVYKI1LSGaGdmKpRXbtEtzdJSnvXUC1ez
r4nVOBBhkAKCRLcFkTqihmYK6IBKFi24OkT7442Rj/bW8Rc1fJ1mmzHvF3zyBIixgpE+eNDSJUi/
XUXj9VBVXb/LygWr3rwR1od8GZ2otdvH2bZYGOyC5Odr2/Rxv8a5ChwrIvWhswXjv6jat7Mf3siF
5h6WGly7jPzUFXDJ+jpPnY9ZVUQ3CK/b8xgP7g0j9+FTXHgqiHwjPMo6Vjc8D9V2whlwz4g5PNOh
mh7o9WjmmnQl3D0uCW2jkbj0qLLwPq6V2NPF0dD/h8uMUGr+FuGhuAxRbu60dAHXGy7ihPu68bB7
LlD7xjHKD+2kMlJdwjhSa0QeQlG7SFetafHNh5JaD7E91q0NqPruMLJv7sY8i+4x/YkLf3bx6hq1
Pd5ZvoFcw0PODUs9k/mrMVpODvd1BqJL6Hu5ycwK0zC997NMZvcgR/sO6C7m8t4SFD3KvTQmpKa0
IeecKGDZD9d9FJkXhlK0YCwoYV06ca/JlMJ2kTslmZtoxiAW18+jGT8YS1RAl3vekTuND74WOG7b
2jvNU65uQmzmx5KpH8x/MT/2Yi6KrU8AzUtaSf1CQ2TJpAwA9xGnkL+10vrr4Dfh3rB1ssvgIXAH
3ZQ2vtc/6k6aP0DDSR5oNCZwxhove2jQfwUjbYA9JZjcLQaVje8SmJAQMTVWQMoQmOa7lJ7bdemX
9nFUrT9SGWYpyaKEeVxDQKeytBfCK6qi5FyGqToqrSZWvIJ8xlNMzRjbnspXEDbbwNKaaVONfb0e
wxHb/FJoum4eryNNR3LSjsdK99H5TTZBZK4mrjtNfkxm+SGtNfeLsiswxQSg65CtRuHaa5OszTtX
ptZFoU/47zo0NU7ahsRlRQffIohiYcPyavSEUywxFbbUqxenB8QFl7o6M0ydn5u3QAsDhAT8OmyA
EF2tj1FM29NpMJEiVmnI/MBeeUIw1X/qbA1Qeo5BMyv09ZyhglmnSqIxXTDqICa/5iPw8XZoLoFr
jxvbGVUQD714hDWc7IXmmh5m5HEiY4ZcbCtzxpaCkCbsKrNi/cpomKLiiNTAAOseYehpiy0VyTn9
6V4ZFIVJSakaguxbxcWIT9WMO3VbjRbWVxpH4gPwcO85Gwt86z05XTiMc5rbyN2nW2KNvctqKO2n
3qaSxI0qwYN0JH9xLsWjHhllCKzai9sVylD95PoGllyys67cyO8nSAhiDAwB83vVJvGBxtTAjGcy
MNETKXvVJogT/NGu1p2uXiidy1sU1tMhwhGz5h+N1lEatgc7qwmfomd7SelP79qrvRerkvZrpVlf
kroxL+mAtx29Z+Bpuc8QnKELL7mWnXDieScftN0lNkuaven8Eutms2p0QjgspT5WuvwAog0BjyHj
NcoaDJuoRbaJAWdbT2b/pjFkxSHUjAUql7Glexlf5dkQbZm5h6gLpPGQNDZCmsgGp9q4LyniltvG
bIkwhcFwF7kGKwgS6uOId3gjQSHlJ7uis2y35UDutR7ttXFh/zqF0+0sw6hueHILApj88ZxgSPnS
KLQjGJOMnLLH8u4jJ7SOfMIpMMe6XFc28iu0D3ZxLkLNptdPjI6xBOroRLkFU6snl5qM3JVTlgSn
9zhJrF51n0wp4yD36EYPpPV0rfGcNjUOTLbHy2Esop5WA/E+ltcwvGmrLFBFTJynUO2rQdN2w3ym
/5DqDu1xa5SbKvKyLZHEXiAYCnxgRN1eAY0Cs+yjVZqwL1wPoISMDVYBqOqWiW5Mk7F2GPsLuQQb
2eX4LAmj/9wowpgiXK9fCpq8m2lJSGLZ+xx7+VeZJe1BQLJd626GYcPmT+GStDTRc9wPCelLeppb
wZAYEPe6xLicay198VO8ah34vF1nl9rKasMcEn8ujmabJtu6S5tDT0GywaDh78mIa7euovLSkLzs
MjMeLpK3QKlcobHqlpQp5lIdPTaSpwQj0JfOBl3OZ79L+shY91Ps7MdBkB1vn1Ds1/tySbHCJmRu
CVx6afT6pu9BIZTon3AbQzWUOrARWLK0GadVHCN0SLKZCiPXnU2mV1ccKm9cvd35LfJkBHGoMLIx
0OPy1tMYwKXVHG1LieAMnjs8jQQIsxXHx3bOl+wuJqSFpkE1VOMud3p/D5wPLrwobrSsPE8yiZn7
6Ak5jlqJXXxiLksEWJZk+a7t6goYEHpqK6oQZsS9sSvhaLIIu+Ja6xScf19z7zoIIPs5Dau1bxtf
m9AhtG1aQseKvliZSW2zkWUx+4Hob0akpC9JMTUbGoQlWSga86WhvHFoH7AZwyAe7N5Y637dH1Qh
/X2KpnIVYTk6Ft10kyf2Z1zVH98OCP89S/3iLCVs3aTl9J/PUvdfJZnR3fdHqd9/5t9CBctdJhCA
jk1n0Rf8eZRyBacsy9VdrK6Qvd4ssH9IFezfFiytSQNhOWKxAf95nAL4h/+VOQp0KI9Ov+X+k+MU
p7Xve5AYaYl49yEK0qFwEU0sf/9dM98zhn5OKo8hsEcBUcSxt+LEL74dxV/U/4u+VudvTeDvh2l/
GTo5BrMJZ7F0+pwQ37dCwn5oTFFF4b5Py9IgAtwnxEWF1eeyG9S5cFxxyOeG81UFxubTd/fjb373
cr++/4rIPdhFcfHqy4jN5WL/+BVjJ8+VyNDbRpZfwY2V7RgMyuD32np2m7LZPkV+UfsYnMgYbOcp
+fp/3J1Zc9u4EoX/SmrepeK+PMxUXS2W7Dh24nGWyYtKsRWRIilK3CTq198PJJWIsuPcDPLAunya
GXlAAAQaje7T5+x7EKiMrcTSR2Gi4rjmK3+SIW0x1Le97VUexN5t6qwEz38IRouE5WacQov9Jk/t
2V1kUfD7LwYBipxLL+EkFtJZMElJjA0XsoM7pbRIG++N+HAR9SLj0rd35fst8tLDmRrY8JBHJHVV
Zb/5B/EGZ2TGXKOGGeRpby3q4t/GqeMMFORSJy6sK9x7gvByT+jpwil26n3k54Ls5UC+txetf8aH
+CQexneglInCHAqquWqf5TtSgyK80t65Uxhrd6MEXXjUSpJyYkNX/PJsPQkaizc5IplKCNdEFrn9
xVHDSIW4nzstQDqTdIT+L7Oc7VWS6dt3ikl08eX3nW2iaoXBbAY1J0uc4ItYgSebSFPT9RoXkfct
/eQdFiUdHPLlr7EaMhZLNRSV0DScZo6mnzMNugnmItz1KGjTYMlE0ffrRnepi02d+5eHU9Hd1Zv4
8vHPP6o3mRoculCRYReeGIXVkvzOjjU4JQUWXh7sFLpZlzVTlny4MtKFFJFnwZURZ8Ed4sHw5IUW
99+VOrvzcvKlkWlu3yWlqBK0ILYabOBRgvGHu9d0GW5mV4Asy4nP2nxfLIlMDPWDYnCGrXYEEYwl
L9lvDG2sOpyaqWalH3fWwZ++PEi9yq+1RkmFNQkgoki2Ywni0/ZXm2mzEIRMsp/ucLyQPYqJcy5x
qZFrCi7iIBXMW/HXfZj0RmaAl87iXU3DSCBD1U12gUwReNTAR981WxP5tNbKR1UL/BvTLY3P9i6K
Pppba5yoO+1vFYhGOEh2ITpd3MjvNSVwL7yDvyaA5O3fe8u1hvKFX06I8agQ+H7GnAVTKzPN22Wu
Efb2qUTidPHgspjBErK0/Cm3xhL31o/GHrQ0E2qInHv859Xlqod2zlrdekQvlrMHj4NnGKUBebEN
IsWbUN1tB8XBNq4jB5auYoaPuik06r5I6wyt3EKJMlMJYgSEnD5kKRVHxJQHiNv0bk0CKI8lERqy
dF6GDlmmT8yZgXrFysL9PSDrMUJlwSAOpyv3cKdHH6lvCL5uVC8GKqu4JYqMicelaxcrOskSb//J
hjtrZEca7KiuG16uytX++rB1rVtIrZxR5vhrd6BH/u4W2artFzCZ5lzZpuPe3oVrbhYseijnvUH7
u4cP5kNEbSdXESXqQwpVtoQdXIGuWd/Es80MaNyapNoSqrxBDxg1SivXYj5HcbiCOZpcL/gHbpBq
pP8DBy7MT9BGXS6DKILRbVO+74VBhjZDpBxu1LzHPa8URMwK58twFe30CTAi5zI/GPo8IeDwdsU8
Id2qUDC9tVP9PjCoLd+wIooQCNpW1+cxKYiLwNN65IH2oG6FusF7eBBzlCNwRovZfjWAjGw53ZX5
hefp77RZlI+xbcVlBufRAPKCzAGooD3qCd88sdTNuzIJ3/gwHQBZKwICaGE+yhFz436b5cNEQR5F
gzBKWRookbn75d/oS7+ZLa3P3r5Uph4V73cz9VCOV4lFkXwwR1F5PaJCfjXsrSz3Q2bOnAs9SdBc
3ec7AoiBO4iLA8V9Ckwy+Wrbg6kaaXPb7XmYqHw3VKPKi4/3r3sEWCcBUZth2XNmSJ55JZ3Zzy5A
8BpDL9Ah50qULTB2DiN7xDEEOn/pWOS+dj6K3EtLmyRp2nttHuL4OutRWZKgmjlfgXd7l/upDSV4
aTqENWDJuj3AJ4aZSlU47kvVgNJnH05V3Vemdsx2sXpUpsB8vkW7Kh9rhJAAz3vgkjJvNtwrq/VD
UhjLTysg+Y+WnZaf9CLZXUWOU1wGhUtNFGUZ19xLNpMtbHVDEJrFZa6yv3plwK0/LBEIBcZvp+rl
2nftw3akbq1oHCnLiAD0Yf/eKJT1ha6gcKEE3K2QTzaGq5K8qquTUVGt7fraR/0NfDtaO5QdEWZe
52DqfWu/vXIRzxpBBVtOepaDoFCqBBezVVF+LbJkF98o5TIczTY4BQeo1wZJjLrzhivlyF9ycqiH
mTPQlHwzRhVNGzPi5Mq2oODfJSU0655SQrCvpB+R/TVuNTbqTekr23wUzDJwMwrXuoW6AqbvhgrS
JatV8uChFHlhxb79wUO95noNnOq+p+BfUGHp3cIJh3dS4PLFMbFiKjpW9A6mse0gB88y3itWcBcu
je2n1UoPoIw7wHXSwy/smZtyEgYq9JPGNkAdys0/xFkaUvsOWeKh5ynA9w1sT8IgKVQ/vLHCmKJm
cIrTstQ3NzrEcld2SrKvJMYF4lBHIgsSvM3YTQpGTuT8VhRKjcxc18ZbOBnHMHIsbw/2ZgZFmQEd
BBxfYfpxiYQWwHidngS5q0yKIhMUS5aodyHISRUpkmhj1BjMWxXDgOYilEubTDvApmmFQ9fOZ1f4
KuZwM7Nc6unC5KqwWK8qzCxf8YGLD36RYNdjbXu1KsOC0KlpaPBlRdsJEWTzdZbEvbuSF3ijHnj5
wWFmw5Zolp75eQdYdDkA0pTdKfaGfyKne5cQyIHxwVM/KY4JRp/CDTTQ4glknoAF8Bf11+ZeIXCE
UVCTXL/hPo7+FgxJl1GgWcMiXHkXsT7zxvE6v4eRl8Bzlvlgf3fm2PaVt8ls7RYD5PeKSbIpSm/C
9NvBQ0JAxLtO0mhbsJoB+6FeTawrixJllJB/nV27qKBusKxlSiGdoxneDTrm++hwWR3v/zcX1mYg
o3k2H1ew+Xf5IinvFilMZukRfi5+rfCJ9whkZz6391/8o5cberU4Aew/UISZiR4s/bjFXw+g58Sz
+talqisvtRDO6XH+uPjzD93tmzjjot4UiDQP2cmQSs/m555L0avq6JagPK6e+oUnU/SjSXh5fPVs
vvw3rRHMHyNcLp8CNv8hO73SC8JiQI2tMEDVp6ezcNbG91kwyI6SSoWO3Xh2Fshr9gFocbcT7P68
qkPjBzPGHUpu+GofaQHVZArq4RMHOV0ENmENrjWOKL/o2Oi5CZ3n03/14+uMjroXzRJcVuI52wJC
FsJgeZBSr7dAvdo6tASgt68/TB30ecEO/HAH6EZfXI75xs0+58Z1ugSAY/WZJBO0Lvz9PCyRbu0D
wDyyZgCQhIYKFmGQZiWc7QNVxQyo3ElVo8a9dXAlCEiGlDFgJaBmQISGcFb1YF1OVwJSKEK5ToBG
qoWgdM4mgGUn6iQ3CRAWujh9CA7UgzxfCYrZJ7orDsau7QMK3KSXgGC6IByogS6qn/YSsM0+UBUL
GBIrRTydWwIYMkvWGhicimx1BHBri6cQOmxtBLdPjJ94P5ulero3Cxgs2Z1gYA7g7nIRoai/9Zk5
cEx8A0DSYL7q3+sXdul0hHlM1kdgFnQKRkEzPT8LVK72LUTcbbQzumYQVIhpWLpS9lBz+hB24QDr
7KrTTeAIxUc0r6C9qTdB5+yhptBByeHrHAfYAsxhe/S21bdJHaKx3HhNnRu9KCX7H++IP/YNNS4/
uP8gxZ49DB1ypYjicHdqDGH3ZoE6DulLkkJVO7zHOAXPG0KXMnWHMBVZrfrpmiFotF+lDAGG0NBJ
dkEUVA/y/J6gwA9NhT3yr527KfN5HFlDSLxEHHSC+PjbV27ZQ6vPHQptOViwq6d7s0AFmLSD6GD1
UQUGnPCsRXAdjkviRkSWvq0Sll2HnAKNglPptcAowcw7VAXXs3DuIHI2gt4QJqGehe65Rth1Uv1S
FoFLszgaIYV/6hnCuCuq58jgiqd7W4FKSFnPUFf68J+LqovGMzxzEVzBeEI2XAPj0s1ZgMvQkJ0F
gE/ERXABuAtUz9l9Gd4X6BYJojWuWIcsgUBrye4B+B+pciM8dmLvTk8Fy+1DhwNExO5sFB2Em/Qi
UFjqRM8aL7CKEZ7Ogm33QcdQVF0pvLIZapesQ2uBminpU8GwWAsuWKDjPJxtBdfos+TI4jXgxU4N
H0il7HEgIJAEj755wWf20CGEylojsNZE1jp3KOK+6vUlXiKc7vbBNVI3Tmikes7ORlW1mAYTcyi0
JHhqj6xDawHllydcYL+cWcE1oFTbxUt6dhZspy+sBZLazdnZudgJa0GogEg5SAY1lo6Je3DMrmFn
W2ZRZN8ItlZaKmIt1FuwQ2uBSlNVeha4PgMwFiBrMcZqlK1ZIICG0UCfpl4q3fMWOeE12Wgq10cd
N4mv3VwPz64MVZrNxlukeq9r4QMqhHVpR0npIyZvckA+DzcgnIhzwIWJQor66dwsQF8mfUYSRKE8
mjRik1k4swiqYvUhnmG7OJ07F7AFVt2pf386clsgZKoZIqdePWfjJ7+EhwA1wzEZ3b29QAxMdhZ0
UohoAdnffISzUJpNQNHBRYDNrZ6lzs0C+1QofMidjjYWQSC9EROrnrNZIIDdpwKOOEUTZenejjBY
qLKzoLMj4D4VlKlHu3d6Otaz4DBRnRu+iCrLHgvQUMDG6mIUG+fgzCA44mZJeoHjsZ6d7m0F4MDS
lwYToBHpZCJp9SjPLg0AkagEE+qL34+NbkVVdRaD9CyogAt0x+Bj12aPFX+6FUAk6hwcRBEaOFbn
ogg6yoiyOTfyLGAu8ZZBpT1nELhGE3MlJev+et71f7hZfIO5DpHJfKwArv4ifQ7i+qM/OEI7n/7e
wDpFOZPAr7b+UJR81u/+jn/9q5WYrJIIJz8ekwrVe5r/vRng01e33nUc1fE/Tv1FMgcQX1Y/lE03
b+YRMNn/hPMv8zYrD6sTK/W9J3/+0ernyYHwk4bTYH5sR8yJqohwpHS7UHXE63bDFUpQvuFgvk7n
6bGLVZepjD7++7NFu988hJemYjgPIVtO1n6r1zWsT7bXwziMk/ljfOyl6HUNE5Nveb1ePGQ+QhCt
xitUrmzjo0WIVG+yOG25xndJt9wgqV/FX18xOXn0pT3tUPr9hlVIEUniP7a+Z4NGke3/ZBEny3aX
G6iDbMs/Fkc+QeT/m61++Qiz1+mXVGtgkmyHLyE5R/ukvSNrwIN00+tHOMHb369Ooku3HO/OmnVF
aki22ddPbVOd7pZumAbyh6A8drEye3X2VLbp65gCuCfTXKcmZdt+M/fXLevRZLvk203KJyIQNdBK
vuk0nT94ebrIstaabvKU0u37D56/nLfraGqgpHzTnAVpnLVWdpNTkm87hVYo9Tcb/3QNgmMQ8eLf
0XqcJ+dNi2SYdNNQcJzZkKZkR7blm8WXZH7mPTXAX/mmi3n73GqyQvIN715N59Em9fz2sd5kGn5H
+1eLJF20LFUTwP8djb9Z7P2H1jFG4yIi+jsa/ydOgmNLwsI2wUbppitVyOE8iTkp25uzjuP9nhf8
WHZS0nO49fz2jNeReNlev8Q1KtvjZAF1YOtT1lEy2T6/XazXCOsW87NrglbjF2Sb/5nAkeS0/B3n
yJM+txCbKJps/+sXPF2IDfRTtvl7Zn+RpouWS6HXoS/5tvftW2UTTJJt9302904XYpPGk232BXIp
yUXywedmc7a8m2y8bKc/zjl31susvTWbML5044s0e/Vs50nmEKSTbt9PH2KK81tmpYm1SbddxpQX
L4+dFGcPkXjtpzeS5yJN33CuT+NPx6rn5/63dnBN/MVDuJgnf/0XAAD//w==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03462F59-E973-450A-BE4E-14DC063FB293}">
          <cx:tx>
            <cx:txData>
              <cx:f>_xlchart.v5.9</cx:f>
              <cx:v>Sales</cx:v>
            </cx:txData>
          </cx:tx>
          <cx:dataId val="0"/>
          <cx:layoutPr>
            <cx:geography cultureLanguage="en-US" cultureRegion="IN" attribution="Powered by Bing">
              <cx:geoCache provider="{E9337A44-BEBE-4D9F-B70C-5C5E7DAFC167}">
                <cx:binary>1H1pc9y4ku1fcfjzoxobsUxM34gma9VSlmRZtvoLoyzJJEhwX8FfP1labIldtjVzdeOFqh3dLVWh
mMBBZp5cAP/39fBf1+Z2W70bUpPV/3U9/Pk+apriv/74o76ObtNtfZDq6yqv82/NwXWe/pF/+6av
b/+4qba9zsI/CMLsj+toWzW3w/t//Td8W3ibH+fX20bn2Vl7W9nz27o1Tf2L9/a+9W57k+pspuum
0tcN/vP9520dwRObPHv/7jZrdGMvbHH75/tnn3v/7o/pt/3jye8MCNe0NzCWiQOGMXWFFOruJd6/
M3kWPrztYIIOXJcziRhGuxd+fPZmm8L4l8l0J9H25qa6rWuY1t1/n499Ngd466/3767zNmt2qxfC
Qv75/lOmm9ubdx+bbXNbv3+n69y//4Cf7yby6ePdzP94vv7/+u/JL2AtJr95AtF04X731j8Q+qtK
tlm9BfFeCx/KDqRSElHs3uMjn+OjyAGjCruuK+/gQe7js+/xeYlE+9H5MXKCzV/nbxKbzW3/7uR2
0Nf54wr9+9oD6DCCqcCM368+fY4ORvwAI0kVkhO9eZk0+5F5OnaCzebkTWLzl9l+3abbVwSGHAjO
GeFI7QVG8gPJEKUEkXu1Uo/PflCb3wu0H5vvM5kA89fxmwTmJM+abfaKwIC/gWV3sRJsLzAYqQPO
XEw4Zc8heYEo+yH5PnACycnFm4RkbYzOcv2KPoahA0wYZq6L9voYqQ4wk5y68sEHTZTlJRLth+bH
yAk267epLn9VesxfU13AwRBFCZGY3UMzpWcYH4CdcxV37z3QxM28QKD9yHwfOAHmr7/fpNL4W6O/
5VWmX9GUUXFAXMa5wg8+Btb+GXXGYMqwIMAO8D14zw3ay2TaD8/TsROE/L/eJEI7UnN4W9W39nGV
/n16tjNswL2US+9jF0SeIyTYARfShQjugQRMXM7LZNqP0NOxE4Q2h28SIT83ebW9eU36LA8gtgG3
w8g9GZhqEHIPXCYk5cCr7yOqe3r2ElH2w/Jj5AQU/8ObBOVEX0c63L5mRgAiTsGEEvJBKyYRp3QP
BEUK0gUP7/Pn2LxEov3Y/Bg5weZk/Sax8fMsu71u9HXbPC7RK9g0fOAKF7tAovfqjIDIh0ogDGSS
CXihNPuheTZ4go7/Nnn07NZs+211+3rQUHWAkBSc0B88+SkhEO4B45IziiGls3tNEHqJRPvh+TFy
gs1s/iY1ZwGeRt+8Ilcj8sBVLoSVFGKXp5hIyJ9JQRmR9Hs8+tTTvECS/ZB8HzhBZPE2I5uTrc5e
UVWYe0CBOjP3UVUmcQ1XBwRzzJB4iHsmzOy34uwH5WHYBJKTt6kky9u8Cl81oCGQegHXwdQDXZ7Q
MUkPGGMUMjcPueYJK3uBQPth+T5wAszybYYy6Hcu5T9YgTi9zbLamm77qqEuBFJSQaT7gPtdFeip
FRXiQFIplRA/MkhPrehLpdq/PZ6PnuyR07e5R9Y32+gVIynGDqhUSEAa755aTEg7xhDquooKOS0Q
/VaQ/Zg8DJuAsZ69Sbqxzm70q2a5gQnuoiMBuYeH14R18ANg6BJx9UDiJ+7tBQL9BJbHmUyB2bxJ
YI5eu5oqge0xQXaG6u418XBKghohAOYJLXlqx34vz35YHsdNUDn6+DZRgSVpr5NXTNRBKtUlghII
jyaK4oKiAFiM8XtFmijK0QtE+Qkk30dOQbl6k6Ac562uX9mKoQMlgQpy/uBUJrGTwsAKsITqxIOZ
m4DzIpH2o/Nk6ASe47fp70+2lTXb7OZ31PB5+8qvOncoJE93SuNOUBH8QCAMVSP1EDpNWPpLJNkP
yo+RE0xOZm9SZU62db29jtr6tmnq1wOGkQOo+kCYBGnSfU5GQMkOuVAFlxD0PvUuL5bnZ/A8m84U
ozeqNxpyqHXebB+X6hUyqBxyDwpD29RDODMlAewAK0gHQdn18aH3VYeTl8jyE2x+DJ3i8jaZ2Ymu
692fotCPi/TvI0Mhd00gg/q9z2Bi2qARAercBMpFD/Wif5QeXiTUzyB6MngK0tskajuQ8rZ6TYSA
IHMBvYYP3aDTiuquHVEIqNe5DynuPQj9TqKfw3M/corN2yzcbW6/Vts6eU27BpUhaDagQjw0I06q
3UodAJuD4OfR7k3KDy+RaD82P0ZOsNm8zczq5rbbvmb1AdIBFHqoIdv9Iz32NH2GMQfD5gIhkPcu
CTzSU2Lwe3l+hsv9PKaoXL5JurbrqFht0wKa4F+zasfoAZcuhDiPBVXgy0/BAbrmgkoRyOXc07kJ
K3ixWD/D6NmsplCt3ixUV3mVPG7jf58aAKmGiIawXcvu3WuKknsAxAABjg9Rz8Tx7FD6nUQ/B+h+
5BSbq7eJTV410Tt/W+XQR/qK7odCrw6FDPN3Izcp6QnoIpVg4zh/cE9ThF4s109wmoyfouW/CbR+
fejl3inca9OzT/4vT/2AQ4IA1BVQzNurTUAVIAsKNO4xhzDJ7EzO4vxcrP1QTYY/m8nbOOizrCCX
8+4C4lLzOxv3Hyz2fdb1dZ7V+nW7vwB16JiEkxP3r+feEEIwyNNCK4Xa3y/xIpH274onQye6+3n9
JnT3mdRwXu9DpF+zxIfgpB6QRKb26yx0skD1FQIv8iNb+5RE/k6a/aDcj3o2M5jY22QlF7fDqx7N
w9DORSWTeH+7BBhRCnQFak0PZ4ygtvEUkN+Ksx+Rh2ETSC6+vE0VqW7DVz3OSoEmSmiyow/1okkG
6f44KyBGJyHWh98Ksh+Nx3ETOD6cv0k4Pubtf4YbAiwIyAR5VJUJe5e7/hJoK8L4wXZNuOHL5dqP
0nT8BK2Pb4MbPpMa/Mv9rGbb5HXT43CmlUIYBUHvPQGY8HgwdgeEIsig8wkrfKk8v8LocTbP5gpT
fZsVpgvoxoIj77ev2DkJYZZk4FCgVH4PD3iVp+kKONlK2a6S/uRI8nOv8wKR9iP0ZDYTeC7eZhHj
U7ONHn3yv5+i2GX5oOwHqaKHpp5J/hWM2+64ESGET8zb7+TYD8f9qAkSny7epOO51NDK+qoti7uW
EkykgnLFXj0R8mDXz8jo4zGXSTb8JRLtx+XHyAk2l3/9/8Hm5xHo9/6C2bbZzu+uFHly58Wv372b
PFx1Mhn6QHH3qtO9HVrf/PkeKxcI2PebSnbf8Ywb/7h8Yjrmdls3f753dqVABmdegeYxDjAjUKn+
9u4tBa2OmEO7KmECrsVwFbipbJcc+vM95ZD34IpAVzkiYCYFgF7vOA+8RSHlAQkqBVtGKAlt0N8v
cznNjQWW+n05Hn5+l7Xpaa6zpv7zPURd798V95/bzc8FogN/KHIFhqANJAUhiuvtOdzfAh/H/6/U
JWEFadnaNVL6ret0mypruuUYRMOhCUt3NTp5bP287+2Nm9fi2E1YGXrAkfrzPG+R19aFszXCoJPE
ZWozZgG94HGsQ48XPJuFNRObyHT1uY07fZHWrlkmbafXacjx33kRyLmJRXwoCZ83ti6/dnUcrwZH
VtrTcT9UXt0W4zUqEsfXQciJHwwJ+VjVOjlUmcmOAkHNsqW1R4cmO8ldon1lgnTmxGl0iLu6X2c6
TVM/dTidEScUh2nZFsYLzPAhL6RZFkaqY1uHXewJPpCzwWnVRugEnWCr0Yml1um8LqflAspaZolz
En7BSqsNdpJTPPD2JCD4YkQ2n2EetF5WMuV4qCzoN2pt5PWp5b7EXUb8Kq2aU2Ux83As6Jwyd6i9
yuh26RpU3PQ9PIRWNPFKXZll1ubJp5LFvPQGw+JlkQ7xStVNM+tZn86QsNhvMGk/51IHH5o26s+a
XI/Xyvb2S1a19CxMpF1RG1cbTuPhDIrW2keE6EUZuO0RGnj5NaXtMOuyUCyKznRLgROYRjgMHksy
s+qynnhlwtobR1FPV671qSqOSBauWeAM81Yb5CUoz2a1G5ykSZGuHemsTSKSWVjm42fWVeWyLDv3
W6ji3KvjRh81nPVLSOwEa5JG6SkexUgWyomTw8jWgTOnY9weFczGl6HV6kqUPJ3HmheHQcH7j0XX
lxcqYPpkRByd9DUaOq+tqP4cNKw+jltkPrKcFcsUDhEory9ztHIHI2IvMZSejVbokzBk48IKYYzn
FFKcZ7rAnZc1pYR7jmh3zHuNTlUFeyUPGx748cjMdTsMxSbg3Kzs0NIj3hRmmRZcX7VS6C9lEeFN
FhbuWSrNuBoiO2yQ09Ej0rv5qmrz8EPD8voiHqnyh7Q269Rp10UW9IGnMlduSFmQqwzo7EkZsmSt
sSlWcWxY6qVJbRY9i9wPpuiPSNQz2I5ltXJQM2+jENhDK5H17JDgOSkCsS1pf+uWQ7oObdF5qU3d
dV4GbCFkIWdWZOSSsuTa9rQIfSdk5ErI7CLv6HhZ14VdjihDZ3nEeeYNUeAcuk6NIg8CWrSJOuxi
v3d4ua2DKj4VYVIaD8oh6loHMlpmHQwKR20+SY1Sv6NONUddkh7FIYDYU6rXvDV8JplJPwpaN1+h
X7yrvCbBF3Ch1DokPT/M+3KZZZL7Ixdp5mkTJ2cUY3PuBmbFbd8c8mDM1ixJ81ldtInXgrG8anKl
18JNg4XVtJyJuhm8IBvi86JG7HYcytynSRz5Y2QTLy7c5ItAzvBJZIVzVpA09wFQgbwqSsis5Lg4
daph0RteHpVVJ2NfqYXbxOkyqHt0AocMzLI0Z10QdF+coM9nCaf4LEYhXWXQuFv7pkfdJkNddU0b
C5IwNOvRIJY57od5Z3DrzCM4IfmlEbYsvAKNRnu9sPk8G234YazzZOkMzag9a13hV93AlS+dPvfC
wM7bbKxrb8zbVs6U6j6Fo2WxZxJVzEwVlmDmam0806bjUe4M5YnNAjTH2PkSk6SSXhiOdK6NEh5Y
AOSrKuO+cfTnRPZobVCN5jmKS4/ESf7V8Gg8CvJInbmp5Ou6dofUG0OnOdONk8yEyHw3K+otj8Ww
jJErT1HN08YvUoo2ncyRL4N0NB6Rhs9TmqtLBV5jM7Io+lxJpo/TsftbjQ1fgUccfRvX3aYOmYat
1MfHdcwzv7GOOk5bVp02cVCexKgvL51Am02dpMU8x3W4wCoPZyOJirlbl/Rz0qdkxRuYZRXIfBEN
MbkdRdie9K4qtoyWO+fSjuxLlBr9qSG4Mx7XiVrQWIXLdoySeW7D3ndwEJ1irMGIK+Z6XVgOH1EL
S59F7jiztinm9UDkEZxVcuPZYPLoAxVxDxsN975ymFsCsu24tCFtl5kemnWixuKTaYOlxkU8T2ww
niYdZfOi61Dh2QaNsd86GfPccFjwMu82uAvJocJh8ndfkmTWEy69DoO71aDiR3VAipXAcsi9pKzU
VcK5nqVZj76YoApWYJmiddCQmSXcPR3b2LkumECHRSOdRRqK+gPWmVm7zAkWnIX1mbG9/BT2Mlhg
VKKPUacRPE4Ejm+twxc0EtWmsuXXrB7tNRpbMP9t1Yy1ZwYWLgfa49lIJfVI7Ry5GSJd42WVHkqv
zXs3dTyctUiDRdPoDHrbKvD9cRxetC4QES9uS2P9jKrmrAxLs8ojUGlvKESSeGNd9ZknAll+U1WR
rDsTEY8NvXOsSTq3MktPuy5LVo3bXrmVG3pga8vIk23ffk0afuXqaIuC9psw45XMh/MMj6nvjH0B
zyvTdZUJO69KfUHKsDgsIiEuuiIhl0ncZ9dU8eFzFcDALuMObHVtmyo5LEKYRXtYlHXZNUvDh3Lk
J0C1spB7I0mQO9ckb9ic5zo6HogrZm0/tPK0bErLv9Q8+NZqS+XKdD0A59iIFAunGzs/yNGytcB6
lmlU5Ce6KJ38qgADCtxLdTM8BMmiTGyYHkonqWZ1H5MZkLzkCIc2O4RGK3HlWrf8G4kgjE+DITJH
InJxddFGYxQszZiYMfOHuh/z2gsbN76R0VA7n9wyGNw5jrog83JHJ/m6FJrOMgfZZaXybNHx+nMt
wt6rhtDMkAUkm5B9HhzSr7guhG/Tpt3AJ4eFMgLopIkOdcWOW0Vk6CEnd70kBC/jiM5ZARf5lI2R
mUeciEPwIM7HyNHh8SAM9sMM200XheWmAjQPx6b3mkj3W5Yoe1gp7ng1c9olzgbrZe2ObtGRtB4U
jKojrddJsEgEt7MuD5qVNJT5SSn1suYu8m3AztIxqmdx6YTrkYXNug2C4LBKiT5sUHjMsTE+Erg4
jgLezGwoyr9byo0vB9cuddnpRdzUau6EKJhX2uTzPmDF4OVRAo4sKGrfBZhXLSqI1xiSLl0UoG+s
DYBGF0mhB+1BXye+4TLj8nON2kzU1y0TZeJ+CkoGjMPXpdGp8Z5eJfiM/V/nha10GD3c5vj9x39d
5Cn8ubtb8Mcvd5dB/vgJrje4v0Xyl5+Cs5C7btN6+qFdEPf9uyAUeQjqdpHTsx/+EcX9JE67v5Ty
J2++LIiDWhP7ZRT3z8shd7HRw7CHQG7X+6TgAkrOoWWQQqgE6caHQA4upYJiI6cPlxk8xHBsd8qe
MIjgHnqqQISHGA5OFUOoBVe+UAwhHtxohf9XMdyzCI5BKMghNwBnkDlc40fgBqznEdyYj2Xr1C0/
SzuTjj54mfasMnXDvaEva7gn6Xt4uydg3H3Zj3Dx7mG7CzWgtAfxLNzdsAsnn4SLoTswI6KGnUWO
La4ylpML23TqMtFNxT1ofSmuQjgsvVVdXK3+D4/eVXOl5AI6NyGSfvpo7SR4aHLMzkY1wKNV5ah5
Z3sxzEXL8QWVAyZejSpC/ToYHX2vPfcHGfbMfPf1z2cOpxYJ3JIIkTcAN308oTrMVGzomUmdRAMV
65rSR007Foc63z1uSKWEQ/W/Wm0Ce+SfD4WtwrCAY+ZQ0X4+5wzCgzYsFDlzSUYuMnCsEDLxsVzs
anmXRePKY6YpPLzFbVUvo6ZtbnhR66Vx4PoHvwTXsyxEGA+r2qnCYD6OI9tySerSD9wO4aOuCCye
wW1hjvHqAqcRkJiMUihE/GoeoBv/mAaHLAbEly44IgYnj59CJ3sJQaaIyBmwXtgrrWHrwbTJsJD1
gC+MtvnRkLj1za+fCjW0fz5VgXrAaVJ4sJpsGO4gEQ9uBawcd/gic0a9LEUWfUPxUJ5ZPA7nLivw
xhUqGj0btXr56+dDkmb6fLhCA7olIZSFfTPVlU6pLCmTAZ9xhw/neqcwVrXDadiVGBLVv1pgvGej
ULjfS8AFuPBAV06MQGBFkyHU4jOm1XDuFFGWLDqNA0hzUFrfDAlj2w7xnXYiyIUUogdlcYCyn8ZJ
5PwG7n0Th8oLWEsMbVb/2LWEObkqweedtQ1wHZ+JwOTHpElR5+ksUf8HJYG7y3Z6Cf8Il0xSWMCj
kXZoR86qupGzzEZm9Fk45EetQPlRWsVsTbs6PypLDbtcmRFv0k4NIcQa2OkhEzPmRw7vhnPIdg3h
PEFEHjdJp+a44cNpFHVlD98ag5a5Mhv6QxWh1ix+A+Ae8wJnCuDOAqhoUbjUaKIisQmDVlqFz4Ig
RuViFFW1uts3Q5MWV1WVOr6RPdg9CwuYyl7NQw0ho19bVa4KmyahpyExZ5ZjP5pqhgNU38gKDee/
lnOfmJTB4VS0u/MCCgjPNdkZSNvxgOEzdxSwIHfLjIuquMIowBelqX63s3fXAT3TIjiDBLsafC7C
LlRep09Mm5DEKLH1WV/Q/MhtUncbqGH3LxqHXovocFpRXnMv0EGwSzbEUeZBslJ91G2iC49mtrmh
eQc7HYEFQA4ogaYMDOduT9wtUQ1eg3sQ5anjuhP5kcVUHjuOZmsiYEKjbfOjXy8jzGA6LZgJ4Ly7
kxfyv1xONu0oEyVKbcOzHJyQrwo7VrNYOPGHkhrbrLIu6no/Fl3czIjrGO7rLg2ihYpCDYE+fDcQ
2aFQPolJN0dpIxbdLihfRbxusZ9BJEA9J3CDcQbMWAH5jnrnU+GkYQN5wzyvvD60ketDFw8wYUQQ
aEZc9+0cXAAvvCQ2ucdkAReHZ010JOs0PiapzDddHIhyJvMKtV5BjPMFW5F8wLk11yip8cwAD4g8
YsexAPm66Ma6ueWHjY3gBvEG/PchXIOXUq+kcXFaoihP/SFSPNiFa2jmikiWEG0Kp7hsMxP3MxoI
8VGpMkJeGYcJ9yrSlZDScsNq9BRXtoK0DZFfS8dU0s/SuklW4zA2kLRsIWGwJqXVzjqAeyuPSdhG
kGjpgsNdtv6j7Tvc+oJ1YXXm9BRSsrHbZK5f1iSJ/DQKiwKyW6mp/EGxKJjJuFeXYdSC201gjwjb
gsrx3Kp5mUZ9OAdqoOYCNyNIl7vutlYMaEImwdoABQRD3BXgBWptYZgVtYlmAc0cX9aBYd6AYyOO
JWRNW/DMOMKy8EeIlEVxSEMU2xNO8/LYGeAc7CK0eRolHsQRcs1CHW26RDXXMks45IZIhJZIx9VM
0TTcVIRViwpi6LzMi6seofELrqU+JJ0cZtCeQr7aJs99V5f1UigSLMhI879TVbtfcuq4XsmL6AY2
ynAbQvTSeGMUZjPUAjx+FDTZsoJ05yzFovNhY6WIhruE2yA96zjWk3lzw0rE/cHVYXHhuFInR10m
64QdZplR6YXoINKFZGhkbC5mqUghnPUaCzft8cSDy0QDAv/FpCdu4SdMOzjytHUsT2cywar44kQd
pyBuEmfVzJY2lQsH7cjP6A7neZLASmdOlx+hUAIZAgvOtqXsIe9em76wXhoG5tPg1ICYDRpwCtbS
1u+EAruicrAV2sKu9CKJwZmyrITvUFgUV6qqAVmORwBVx7njI1TJWa962F5QVgHokw5MtmbhWSvk
2Pij5WwbuH3vhRoBX22MBGuU9u52CEZ12RNS39RjxCA1ysHwMLBDgqVqnlZRWXslaKj005TC19vS
BeEg4siPgNYFly3v5CyxaX6UZAm5KJG7+1Bu1HHTdGCfwZwFgWeYSsMZxg38JhwHmFMH+e4N9KnD
L0aR5MlCurA4FQFPDSErhU9UEY43bVaCiVEuSBWWqTpWAjInxOXg1LUDFvXORgKHk8eBC05UxJCU
DnJZ35Rqt5SqYviirlv43ztp07YNY4+WbDjNgXYSr3W1PS3vuEhiOKs+ZGlSrcKww5t2BEQ6BszQ
kh5fdHhUc0Jie95qCDeoiclFHBBwz81Q9DO7Y4+WwNrj1MKkQCXhSUnU1Tc6h80Q7/6vq2wB+Q5I
qa9R0rlbacCLqh09Kgx421KF5VWcpMB+B13b8zuiMCZlZg+H2PAtGYDfx7UBaEsQBtJ+8Q2jRsBa
CEohwe6gDYpApXkeoE1dmSQ/hm0E2JGdtFleguOp82pVByARihGQ8Dwv1dzFSXEVtHCfsm8TAgnz
gChg6fWYBpDn5xbSMHUFkncwpvPyvLfDcelUWerfEZx2R1WSMW5u7oMfuqM+NlZxOjOuZcZnTlJC
aavgLYP8p5XHUeqyLSSfocQEbgcELMgQj550sj6eFykOvhongodndyqEAzceFt1Q7WgQeJ5mVvVn
kvX1jVE1YAQVPCB38KMKMTjgjLlg2/JdqJJEqV5ii4EYIE7XHJDeZDUVa5hOfkQ7h59r21rrOZEB
abtWV6u+B4/b7Lanmxm8QWEMngnqT/DNcQd0lcnYtidFHzrRKoXiBLA0nsGuhdSWpHMJr2MSQJ3S
a1gCa9bAHXeXQ6fFRZzI0sybEuklNEPCHjGRcbdRCml6SDGmMP87IwA1ouHc6gxWxSRaHXPr0nWp
QMMKvnt82jfSj3dabxpcXMU4z49UCKgC3S9XZUABVU1qOTPgyGEdeqCgKtPBpQMFodPBhnxbyQb0
FZk0nRM9OnwWuqDxVVWDJHc7kQ0xro96DSbAhTrhMMeVAePDwjKsT9UQkH4t8x1AccnANJE8KFdp
hdWlbsZBeQ2Eo/V85A2QIiJb4ECkD9OPFsXulsYxviCOhBhAxRCGsEHii55WsMiUWKiBgZ1XxoOy
W3HFwwIUvYR6xendDMETAUeuOVigCu7FW94FvGPvFFcj9DFedCGEqBpMN/J6CGkv2hJ+mUMNm86b
HUsbZQ843THGO7dpRwQ7qjAOXVMZwdxHt1DHGZEOJIJJOqvaFiKZ3apVRTeoWdxjM86qnTgRh1kk
OmDbom1AX7MoVMcmyUCtRkuDmaAjXbS1wdJz6xDMkU5AuQiTYB2junKpF8GWh0ptEgznkQ44nfed
KFdWuyadu6o17vkA+ebKz3qWjL5TIXfLhp1lgU+ry2xAELYaqJonZe7kczjK2JvDtOMw2rQRKT9i
RHrYIkECCz3unIuO72zfQGJnmYcYjDxQkXAXkrMG4pUohT1xtwD3tmgXuHcxAbuwM6xQiASPc7d3
g3AAtzY0RbUahLZfK3BDZ3f7kxGoKsSQCFh2UIFOTkQrYYtI1FYr5ibdYRRaKP3cb4i0T+W3QnRJ
56dVB5XEOFNzYwt3G8ItGxd3u4IPCShFQgK84SwDRS4zvIndXbYhqR0N9bIsw5nXuBlYIjtCeV6U
BJIQlRvr0dO7CTl9CrsPqsbGr1gP71kgQtUMYk+8wQymAFsOX7gRz/sZNiFolghK8DBwbQFd5AVs
mjaGghFUDfEHV5DxDCJ12NQI/jqY1m96MNp3FpAlTZLO8kDAYjeBs3PfTQyrREUParNzQJkHFRjb
+0XXgFHIw6oLFiU0b4C5anfSxm0DakZLC88NCzucp5ZV3CsgVLtUgwXi54Yw79Z2EnY3YY0zi1k1
YK8CLjR+7LDUw6ppuyz6gOsY5esMzOimgspnCEFjA0+AvzwGdjvCwVhdQI0CSEjoJOoS9QVUuoph
N1+h+lPWEvGxlUP6AW7vvI6cwPETFdcr15TIExVY9j4J428hrXNPkDLwKIeQ2ofuBFDgAdxjDGn4
0re6H/0G/o4eBQzFcihjWFhnXQCguduPw9JpY7pAmbSdB2X6xos6qBbDKfr4hLIaYx+8ZrqGyH6A
amaRWd8URXYS5DT/pqDKlSw4GcAYAskMvKomjZwPQ92gw3Jn/A/jIIREpIqgIA5VuxwiGAM1JieH
LolMCYCuNEHvfAxjAvBUaQH/LhWGRaLuOJxCBrD3JO2rFa12xr/sgOOkO0pXRnI4T8IGGN5QOn5b
9qAzu0A5MWBle6pAVVVUZoGHKhAvGAUkm0gO/IAFPUg63DmTIAK7Pbo6T25z4JjgXVSh5tCOQdfY
iYPLQAawg+4CwxCFWXFoTFyAyWvApuV8EMER5NOqlYDi1LFWIVv3hcKbcHDVJXaa+oaMVs44TRhU
36HxfpFxAv6zisG5tWkI1mrkmlx08GT/zm6qOAHjCNV1OrdlBjphdnyzCJQ8Tiup01nwP+ydWXOc
yNaufxERTJnALVSVZtnW9LV9Q1i2m2SGZEr49edBUu9uq79jx74+Z0fsrnCpqoAkc+Va77DogK8W
43efy8oscTsS93TPEhorJk+eWuUlzMpJZntk3uB0+oTaTp27QuU//Fnaw5XoJlbcaNluLMo+urZe
M4wejARVzEVdNqF/EQSbHVxQsJnxfKC+gTyb9Fk7DtOpotVBSK0yiq92uTkPYegA2YmIqATOw5AE
hcW2kaYulUQt2VjkvMoHBWJ92PrAu+iEYT1s2R4OXlJmYdd/ysw1MShZbZ+ysg7Co1xH98SR1YPS
k3k0Sm7Xyl/zx27KysPACiE6U+1sJzbEKUCuU9tusvqd9VFbsjUJ6XQTHlHQmHM3E9a3qfPE9yKa
th8VWeWfbWUG0u2lymLyKvfKQRpw7ZCUnVWAK3/QTEDqA2RQpeK+b4r+2LemvxSeyW/zAOlEVsj8
f+puzO4lOb5JprpaD+Ug7LM1FOtt5HXpo7KC8lsLw6cP8J/5QKbcRNnHrbGoWCs7W5wkGG1dxDqa
JdZNYMA3DuXjKxz9qu/6J8fyT8rl/02GB20dSNV/ENN/6fT+qVx94XZev/AXt8PDXOh0Q24IhyIQ
3AHG/MXt0JAQFRFOMgcpOTpMoO2/CB53V+JBrf9TncdjY/gfJC/IJ53JXfHfMDsvINDfnANnRASl
wQvUDp1/I8wiP6NtVO25atdwvYmazdrKBABwXU+1BImoa58E2xhCHmlEdzUIf/jurCtpWQ5q+RJJ
yNjbK7drKTaniXIyd8h2kJN8rDtnsL2Y5YBop4y9xZ7m7byuJXHyzgpW0/TJFM14IR5VaqK6I3K5
RSyzZYZTt6vU+hDV/lxftrrQAyCU47Thn14XrPl0vkCymvkiCyYnTy/SwFjFJYBnP6PcYpDvraYN
3GPnK9c/ZsWityvG0vc+hCRjic1hVZx1toyz2s36GKHWOt7p2qfaWar8Nq1rBYwPUJEsjUwfmtpV
D9vYeudcVHuotsl6Xqg7HkI26B4Viio+mVbcjtQvF0T97KTadPoKYJ+zc9VpAWyqqebtguq+ndcq
SCKzBW5zWWRzLgIiarkY97hQJ/RXbrDVjZMUTWhuVVbO1oVZqMcOZWll6721OtNmH+ysLLITlDBt
MM7c3CgystRux/7csbPUQZhTlzPEwJ2s7FzfdGZoG+5CLVy3nrEY/v+I8J9HCn7757P3/pLI7wsc
4vWX8eDnh/T9Ld59+d5bWJAwvuz6koWMTWsnWP8KC/TN2lXbPC7thQqWO93yFhVow+BBDv9NB79x
vg5t0DzYL9hTVKJkOcF/Exk8jEj/RMU5IhaxSDqeG0hSA1TAPzFqlVPoxllK8SN00pG17XZsgqgW
ujnfnoSYuvKrb2kxnJp+HVb/MLpGKJNYQBPPWaN9YIrWNWUAmSHW6VBGVtOfL1FdDTeVqDvgu7Y0
onsW5ViY9mChemSBZEHgOz8C067TXaUQanwNQ9Gl37za6+VtJnM0r3HNhsqpMP11/YEMYFwQAVdC
l128S4DqawfFG6ec1bWzXrm11xR/WsMMA/kbGuod6yjphOGiu5L+3hKY4XoHsQdOnU9KqvAH8jw2
8/Ox9iv/vAL318H5NpBHLsmWdzyRp7LTHPTzHzPqbS/+p7ba2cnZv6M3nSDpMESKjHQfgRAPDHtH
3m6FFw4ow/PvhVN6e/3WesJDRxm5Vl+ctFkyDZaiUNCo2PKtrWs+Lr63Dm7i+JtcvMtRqmYoQXx6
D1AkEiHY9G/GaB+Dv89RwJrZjre3QmKG+zb//nkeLetmcr2J8jwgPylFQgkVeF+kLpVuDr8ej38f
iifZhQHyNN8NsJ+8ux116tbrlMmMOimyxotZlK1nx8btEQrGvz7Uvi/+fVXo18ireRIYpgrabOyL
7eerMiq3XKU967u09Gy7hwztX9CfqtAfOVajRym/lKhyxtdo+3/VCLybcftx/Yi+rThrXHCN98ft
JnDs1vLC79nKSpIgdl01/KH8FL10vBT5lH9oUh7qSr2lWvw3v7nsd4Q3h4dnggkleUfoT2T4+bIz
MeeWbZT33QqAJb1ELLYUX1+HGzw7qG7B0Fvnxiv7dbovB/gAFdPGpvrtDXhH2gW2cGnRjqth74Pm
ive6hVHmkBZlk35Lo60RFBF9V6fr0UrrIVpJlrXhrvz6nv/74mlLhJuMpl8vHs53zKQKVFoVq62/
+3Ihdp1WR25OeRJ6mQb/mIepL7+gwnbdPh4k0/NLa6+zRkKSt3a3/GYiOO/iMwMQ4dl5CT8ImFFG
v7sV0VaIqButZ5XroLbOzaj2ZV6bVvHA2Gkp/M1P8npY3S42ketxViK31XSPoByZWGM5urmPUMez
DHvRaveungEln389Zu9ISDwf0PRQuXu2SmOh90tyWlLK3H4zz0aPmklgT6XNYNlm8YQVGw1Ee9+5
Zb8vmnHZlytC+Wz6bwcLbVWARR3aLfSxPLw/jbB3B5wfsn1uKmGxMxXE5G2J59UeV3HlpYLdbMgm
HmpbF6Jhn9AdcKc4D63CmvFKKPaQfT9bFd9qoMXnK9+UHdzir4fLeT/HsP3i03J3dxx3WO5dgP+p
Y0Hd2nSk4t4zqltpYUoYh66aPvYbgHWTLP0KDZlYQT3zt3bt63aFqdpW637puvRiiHRVZEm9YRW5
qsEpRiB2HEPpiO8GAvZO1lGGKpWHgxgCvWsB2jSX9hZV/Cpo59L3vwkY72UjXAr4Nx4kNgEhefLI
u4jBzGz6uZm7L4FoRSGSbpex9NTxUxTpBGOGxYaFuOQleoJ38jcqCaJ356QhfzLL6Mn+NC3e7xe0
/z6K82xNUiwROTwOZQ8k7zaM0pTk56rtvnSaVdQfvaEM/RvXUd565Q3TynBE6VxtT7Uy6xpAAeil
VwkBf5FoObbUOqduKLYnbU2DvA1zYEwrMdQtVYQFSey3px28iCm0zoGY7zpdlNvTVslyKalyqn0r
zhl9blDbRIo3PVSX21NYG8O980Sx8jJsNsjloRODN5xkMO33rjRZTtrUvxw+CjNrBdJqTcFPtKRE
nDmowJ7xjJ2oy69mkDBtJ4wQznzve+02QgeUqY6rqtYuOuUsrc15htw5+9yETeo/zfbsMMmCMCN7
mvsGsPQ3c+N9CGf0AzugvCU9kDyZ7t3U8NK1ySBZqy+bUw8ayBn1Ctjp0hZtdeGBvREofr283kej
XQtpuw77Ns8pRmL37oiDtge11N7y2dumfTIuk7+HP3cISjZvOfdCfkkLdL49EOw0DtkNormAefrr
06BG/zl78AI8ecGuVeOxuz65/8+rfPPmqbciWT/VflOPHnwKtrgfba96opEqh8bBVRC0+cd5CDMi
TqdEmx2zcHTnNqZL+FLN8UjtelWlobw30GzhGg+LI+c7VPd2nvTAnAiTjMFVU9h+Cijmp9LZF7uy
mYftrMguLtKiHPeVP6MY+oBdN4Cz9kqwrfk3QrX3cS2kxy+ur/2quVqkDu92q1KmqkErGjzOU0MF
fhRau6Tm87bPW3Sgvn+u4F2YtqaMPF6y8SVfR0uzT2lvKhY3vU+N3Ke02+dbrc9zYN09RPbbYDun
vpp3WeIm1pJVBxq7VwrOGtaszsDpWUa/uYnvBXFkQJD6cNHktHiD7HehuveaemuLxn0MR+WxtsYu
209gtLxpX7ov6xgCfOXccDruS5xYuYcU3fVsNJZyKE4cBN+81fYlHTKrqAj883wBe+7jfl1aeQtZ
wady5e2XiB5fDqfSCrR36kI9e0Oysl9wub+5tHdZZojygZzdhSQJydj/JfgdsXkF1dSuj14275Fq
1D1Ta6u2vP022mHpwnaMbb89gWLs+2NttQ43xMi6ytbjVktnzE6RZ03LI1mqZjiWoPCYfd68EU2a
3IqYYv5SdXt0mwib57nbLYS1kYyEA+Yj6jI3oXJ0GIo68xmKcQyUNSaimgqWhIrgucbkdXz2ULg3
GP0PfPe/FFfv1mhIukB2FbgipJi2/5XqOsvmy1X21sNcBy3R4TW9dSEI5jKhXkao8ruw8G472g/p
03vRBYzj/2RNP4cFu2hJITsTPCCwYoaMK926UZTiXPLP/aLzW3GE1WgxdMrKWxnwCh8FKQtBj1Fa
tKnGj4EcYBdOGBVDggELcr7TdE1gB6gtFv5oGjaqt9uW9UvDUJoqbFgrrKL9dmSl2W+EVeQOLxE0
/3xnt3XLmYiyZG8q5bhX378ebWDHn2MiF79vAgQJntBCFvS+siEdHLA7mPVBqVVWaTxOpdcl6WKn
xa10N1+vx15p2YVx5LpRoWKNmaa/tKvJMyIGhestWMza8m/SGuVBAjJpsm827tHzJZ18eSiDpq2+
+0W16bu6lbX+umxOtXzwwQzNhvqqiVAB9eSP0BHLIkJ8yj3gZBvDAdTOtWdDgB+aRkfAc2acdBq3
Juy3IlbNrH2TwJvOLIZ508taxcYShV+cIteZ/HtZITrKEts4uIXOOoQ8Tkr+luIMGRUmwSoJtmrZ
IJ8VU7G7MNi2prgfukKe5ijIvAPOJrM9LLJ186fJR8t58PzRdZKV+rRdAU7xixyi3F3KJBNVdg7B
OR4wpi5Y6yKEu2fO4ij3lFkDTPixK9vaf1zFnJXWY9TaxjyY0XjjjTWMjXXHjhFM34WWUj9uAbR7
G3dt66jhE8hlVZ6lOZjNaWv9sG7jiCrbVUmgt6EPn526CJvvGI3QQ+JYHNf+RzSNYJtJWS2DU5yP
adOL8EAdICp5liJ1l7eInqyyPJtl5yJb+6HCxhsZZYNKUvs3KMZmpvTm6KFTnzxpj9I+No3fdcHF
FKW5qq4bYcoehdycjct8vYg0y3Pw0XqZxF3auF5/IQtfZeGJuQJxBjG+2WzrFVK1JYozy5f9eFCp
3or1YskGS+VniCPYbeBGF58AO3f5hGTNmqQYLpgci5Umi0fago6oI+tCE7HiD5AfKpAJXsbXN608
RwIU063M53AQZ37/vE195M6XhdRd5p47xrICbE2FKKfgzDSFU1ex8Od9X7SFlXM5mSfYVFByrcjA
kwIph8g+rEu3dMHHAjJ6qU5B6Vlud1FOaxTOH2ThiTyK+yjas+oAXlGVT4i5Umu78v1qYKSstSdk
3xC1eyWuLC/VQQVP1eMJ/lgUSxGmx6UgEGTHNsdmggbSc/dTWmerst2jnak17w9Y5guEac1oW6L5
w83chuPVRRVFj1MW9n2iqYMZ2V0SwA6SOBJTx4KHKiNlgQCL9pzeVwNXn2Bubjx5KtSyj5hXjSUv
7aBG676pgz3k+/OYhYDny9gyAbaGfONsjHTN57rXS1Wj2Bi+vgAdCthLhpSjVcqhyGycfL89zs4K
iP9xKrOPc+NHBQiZNWFdcM+tpgyV/6PvKWj6k85zMq1kCdGfIrgJlZgs7qA/9dPTWDRT3jBeltra
M4XN0zE3YRHsp5xzpyHsJTOLI3j8qX/Gx75PMImhhDsvVov3kCfuQzPPDh9liw37hXOYaXLINb5d
j9ae1z8DIyreE6Zr5T0dENAlJ/4SAQDFXaAcxuJt9qTbEPGTMKX7xaXj+jIYE7NGJ285biQ2sf/L
G0R540EOWPdvQ229fvyvQX79HEiBi87D7WpOwGmQQz6X2ORzfZY33spF9+5mOFbmeggP7ynAszaK
xeuNard5ZKpReU86u2icaE1F7CCZWyXkztTusga3rviIC7/NWQFzpHOE2X/dk94MuoI3qyCz++fo
dQTbjhVEXHu9JuXm1GhJ1zZycc7XKdyrc/v11r5OD5mi+rOP0s/5xlEE1X7xRq6KeZo5ej+M8pXk
zbXt7UA9YrPxp/GSK/X24X2dSBtWSc6Si9x/xcn1wPdoKoreIx5GtZ/664Di9tz4R4u+0Q+OFkbN
srjY8GWa7izbES37uOTYVOdrFKA78jHQjuE5n9FZPDsya5g+gyBj5eLRjzBdBxD6/QfdeX9BSYyg
JKkae18OCBb2828mmanlcaqyKstPTRbyuwphFDbxcliRC195r3MlL4ZoDM7ehjwqZs3pmNwr+RF2
gJaDF11ess/PDj5T+5HMrQjnA97QsYGFH7KUg4tC8XT5A8IAsM0KwADIhtukpougzfblPLG/8l65
TrIITyXJolkvvWioTHtOe4LdG1JFflXPcTogJ79wImfi82rsB15IGkV1S/sM/rvWCyCasBcHqKiH
oagQIo8poMCiC47uqKydn9DmGaqAdN32uY+JWgJ9Gw+hUIXEQlUT3T9qttj6aKwmjYYLEbFVmc+2
NAXxJqtadLznbyB5MVZKF6dJVdS731Z/oO/AeVcohuMMGSdrpm/pvcBtT5cy3Z48FbbL+Eg3BLXI
c2RW+6WbKBsYIq8zG0q1qMyWQRzlZjtEuVH7+/A5pttnDXjVPsVf8VNkywvfdiZ3v94xz1Hlx5oJ
zuf7HCjUok/BBq5Md7myidDP5giVb7zO0XxCrs5ew85iGphXryDL5ohKpyc0tjp1L7K03/iN7RV6
SynLQQ17sftdz1KnpPSta2onzPAVwIS4qkt8+Zhi/SWHWqDPx0io9GS6sucNK5GmOFHr7YM35d4O
FbhTWMIwFFWT8XWeAsRVfl5Iz2jwsKSD1jn6hWIHKduJ7e4mKFNPjp98YKw1PZq0wKB8kksnquEA
dEHXtTgABJJf/AybYx+zGUbc/M3yN65KNvW+bdQi3cdcu9ph8r2OZDG2INFebufefLlsNGwIPpXb
hCAIXe0IqrB1fSS/EG+ZX9bSbYxAgW9mn0ZdQ+eJE+XljlJVOfkqmTXizKX7ghdA9c6zbypZ3UrZ
d2t68t12GK0/l9wpTHpkR/MqEQ8V+DfC+8oJ9BOI5FKOD3aGuyDDE7d6ytzhKXS8/ns053Pvfh7S
EGjiTNO0po4Sy92G8mlDp+W3uO4kBQci090AEQcBykFnYpbXReQmM29idI4DdIS+Obxdyeu97FFi
MTy0UV33y3oJN1U17/EvQiLKC9n/vnjzAT1zTU+IHb1PC3d/D6mCxSfWbN0/mHqgE/WRyn3nNvIq
7VjKGdlieruNq9MdEZoH+6qExucvb1OWnJJIFNFcjz+94uF7OLWyRJtVewGye22HHyeF27uNF7sB
PffXLY3ciwWBFV/KrG2HAwfYL15oHUC06Deb+e3b8A+34Jb7mZe54KtvBxI6YkvrmSrW/WvF1uQF
AvS4aLrJ/1S+BqzyFWjsQ2cHo62q30HIQUvt+wdsBn2bxqqXk3U/5aLjmscFbnK+zN1sT+OUbzhG
MFf7aU0vC85qS/aROBXTvsg7dydPD81i9jkZpFj1cXapoanroyoqVuPpdUDAgfegV9LFk99FFmcV
V8pF8R3+Bvh6V9CD5RAfmMF4FANaQr2HldVI+1bwavdeta3krIMsM6yGpSXM9pa/r6AKkwejMOf9
fu6/qe5+ru32w/OIY1QZ+5OnOf67whalVWstQwBU9RoaCzBgzoI6gJX060O9A9BZTTbWYY4FZMV/
5V7W/8M+vITY8NHfNX/NEbs0+E/6LvX9DwGGKK40kmq/qROCWSaJr31u2Vtw/PW5/AwhCHs3k4U8
oD6UsJ/Mc/fnc0lnBM8jS+8+glWTX3Lh7Pn4MPAY7uPWkjr/bpz/fUBMuQAHdER0/xc/KpSq7VS1
nd71pmGjyEp2/ItgpVEBsObLyv71BTo7bPc3DbpfIdgt9jn6y2Fc9t8DmaYq/KwZK3n3FjGWXSOv
4lV6qxAn4w/hfCo6FKmfpsVbi0M90XTni+9pQgO2GJ/96Ddn9PNM54wopfZn8dG6TPCckfe02BrZ
1hKsXn9XvS6qhbyONW6mMiWu5yFC/f6k/GllZUYemwOphaX2Eyk6r5/QOvVU9iccZK1gKye0rAmh
vufjrA+UyvnqUU8myyufhZ51D7O/voj3txEjMUS2LWBMHDqxvWdZ2Xf70TX0SVNDuUem7SUR6gbR
TJ9WK5z83/hb/7fjCYRnu7CMZxzKd+BsQNcpbrA93b5teyZT2DnslsjaImHKs/8KWhM0tuCRryCL
BG6W6r/CgbekINFzXrDd7FkwSfJ+N4KyYl00A2JO9btZ8TNWS7GHQiOCtt7N/ZEkBv28Eht7VGmB
mfGbXQDovk1AvF97UqXxsVF4LbReqRO79rWL7JP2Bmwa1WY7QzJ6jQkeCyRs1v2vb/SbROQfKwi0
D8ECdn/3hVrHEffzmdk2zAoddBC1b66thqMrzK4nmHj019T+OWwNlHTSDhnoaBTX6Ua9hyA+G536
iv0WaVCWtGUHdnPt+qAH9sc6FVnWnq/s7qK9TU1OU4M1wcg0kGj0fU0howsXs9mxrqbNHRO7teWA
4U0LwLJrzzitJ+kg98LIlZJywvuQNrXTm5syU3OElAeDbu6AahRISM4pFQIkxJVVdMSztxQjsPia
isvXxIAcOyTcy5dA9FoslC+jiYzOZfVQ3O0b+TK7Filp64Zk+o07MdwkSXIKbr2h2tMx6zWGddCb
3De7Cx2aV5XDWDtb3AwaE8xBdkFVTPFfoEXPxoec8DUVeZlscGML47v14b4NB/0MNkR1UEoEg2HL
IeuSumC+tOEb8iyp6KNGRQQiXxXVo0fiGnm3iIgjv7sopG3t5fwwI1BHEP9SSUXLOtAbTJVTDXAK
hhLAE8SFGsM2TSx6tC12Hfc8Qly4H6M+6oLlmPU0eOwfxBrNW/sAY7BzUmRxtitv0UZDAzzkyBX9
jFZYWH2jk9K94xRJ7ZA2/rlSPA7hpZBmcb84wqxjeAvwlXafmgjht3ssmsGyqWVZ+mZM6A4JG35s
2pV7e0B3uOkVuwPYwpyQXDkiRO28pst1SRvAYaN1YLHk1MNRqGE2c2UPZ75djcuztOtyxWLqkzI3
cR00tf6jATuxUHW/kmZv0aSH0c7kdVgTeYtToyqJPv8tUwK63jO9tRn3beN1alQv+VwTVCVFl47Q
tHTxrG1Z44UYsjbgNNyydOOltObogTDchvddE1nVqc5FJmKVZcu9wGhTHDAp0AbLn73zHI/yRa3N
fA4W0d4Fmi6PJhKKLoxjZYP6zvohZVKf+9lu7WL1qedCd9UfmZ23BxPt9lq6/IxnlKuAQm4jrsLO
/tKWLMdm6eTez687BLQc4+7alj5hqvKPRZtPH7aiGu0ju+94DFcbF0U5yPqb6qZ7Wq10V9q3sqt6
HsajGACRkZJk53M7RQcVLeGnoFM9zHyXf8+HPj1UCp/A6jfNQaRRfxlubn1a0wYet+mEz0+Ha5P4
RROcFn7yIqSiesbSMZ2hXEjxTJZ0xjSYnOI1KsRJ4SO57xAyIxsHZBliy2uzx8Vs4dfKagTF+FQ/
LKGbH20X64VvRwqjr2V51z5A20mPAz2fiyD9BPyXozgavei7A1lDReJ0zt3sFio/dWtjHZ2hHu+G
2QcyIBQcBtobXnqDpk2eqJcwSYMoVeEf+exG6wUagunb4PqFc2ynbqRQyWu1xrMnwh/hKAL6bqaW
vqwjBAUH3xmLT2b2SiodHHRiGB3szaFqv9rF0NHpybevBunsMzTFnUIVMS+XhoT0xg7K+QL82rrM
S0+5h5Do991ZFpw82xZiBB7RO35eun750VuWSdzc2b4OQ9G6aAI6ZI3bNjBzVUWjTzRPejp021Ka
Szlhoottp8tvVycgEFMUJfPiVd4lrTWq7lKbXp/cbnKvsIKZGKz2SSx0OsMVcOs7LJ95mEa8yvgI
48zUc3AQa+sdffpv3HbK15/XzpBV2RDU2RBPJSqGMgnyTHSxNXk04Zj6NvYwxJy1lPqxi3X/k8Hw
8WlQ61gm5Thmj71a+z80pkRc7GbC1eDorogLzg/ONAQ1Y+EZRZMLEy4fI3dQVdJsc/G1qLsthqap
n5qWdmodeutPETTARedijp+0nV76eeN/HUJprgsQe/yGQKYcNB3jdLLwDWUT/a9Cq8Ue6ZTRV22R
lhxCMqwiFsXQf5SLLE8EeimTKN+C89Fp1UeUNqgzFqUf3bbpzubJOGdFN+N09NLHhRTscevrLTzr
O3/Fs1hnP1YGhG41wTQdSeTW+1FHAieR38O5YvChW8E8X8io7JB6R8KJaVQXPUbNGD17pvMeCp22
z3RK235MTPADPRvcGx9pwJnNTnHoTT/ekyFasVia+drCrv1lo0XpmVc5KdoqAOFbtdo+e5khItlF
juVwFKU85wHfadINTXFWikk/os7yOP/ZvXTsxjsV0hs+g6z1H6NG6XNnraL7uka/ng1YRUxAyKWQ
rfPbxrfHSz35y8eGJpkPOgz9bx6e8CymHcF86681iwdU6oPjjdOV0cFykS/Ga0FewuYslbV/oMBF
+QlwEV1slk6v01TpT5sbqscQ8ONzv4XjAxt+ds5iC242xxpRIcn8VEWpuIajdrxkrKPqEG5r4zHf
dXOiPUT7sQRE/4hBuOvpOVHZJ70U/edunHys+2LbrnXkT1dIjUrq+7p9oFlbVBOza8xxQRmeO7B2
ydxt/odwzjywdW19t1IXFdn1Kvwtj+gAZ8hWD8EEKB1el8Kbg/Fo8wy2aoyrqEuv8YtmH8FJqlvL
X5unatRf+U4GVJs7T0NNBlNMQXFrcL3JWHROfhm1nftlstJpSSq10JB3DqbH3J3n/ky5e2+3SDnB
lZ+2OjxFdt1El7UKuwNMrL/FM4z1IYy2OoiLbYxozuClzW1rwdhfrVYfMNbSXkZ93UczVI1jMJhe
NH5ff/CMb30KmijvEmm0ao8q6vRdkdGI4whpu6qrmhZ5+cHSDW3h1jR1rLNgHobtjm6EelJne+ph
H6LetDjmGLV2ycrLkqpaV4kTkLkkop7S+Qa8oxgSb3KyhyXYWnot25W8RnCXOlglSRGvRkrp8YkW
hluoiSO6G4UkccoahEHn8yiDS+EauykeNm9NXdoZmN6OpkuXYGdfhD6YPr1KV5okYIMX031k4VBA
Q5NVkY61lWZVmVh+ZO5pJRXhGVZ+9aldHWs7WygVC3rh9a59vUSFaRJXg8TfBBXh9IDEbTu0YFOX
hTvuHRGC8nK0VjMUHyqaRUabx/A3tqnpTujieUBn1bmi/jCOfhHSWE8WsnKByIeW9RBCUCaTs9LN
0XdoHHhdKvjVuMYcuSXbaPom9uoV6iaYivK8yX3RHjOovpsyB+g8FAYHppf5Dt670FYBoFahnYsy
o1lk3E0iWHFBw1/TLWS8tURkgqQuUn+IA7/0ANNA3Z6cztLf572Tp6e71T1r29TBpzkrd3ITUjhl
tQnsOmKyJQ6UvFstv6X3RT+Fa14lRNKRD7Q0VTD5N4JQH8qj6qqOVp69Y/Do14ETqGPn4kcRN441
y+kROrZOz4s+9L9m8/xlo8PGY6a6L1nUiYJ2D0t9v6DOOGJK1Gc2m4dNkJAaAivYrqrVrW61l0+n
Weko6fpu62Jap9FItK5Ffa8bOu1qLdd4CnOf+DqP9bcxS7dT0NL5uM9MegNHGNqJQzPI/rCx2fgf
o0F59wESIH3IZ9Aa5gMTBvNkvnx32q781PW4449DEGTXOFfa+6kfxuw4mWxOL8B9syC2ahNd1G1B
I9qmr04l3aapI23nGI0K63sqrBu3ND7eJGjHNhugnyPKooPrpvPXZgqms824bhXbAZvwwY7mfjh2
jmxp+BouiA/13jOZNrwm6XHDJr4c5i6OnBq3bIukcboYJBd3XIGp77dU599TmOv+rIAhO2gW5RJv
a6lv2eXZ/HNZVoe8IL/gFNI7dp38NAWRTKamU0/0MXe+7I6mE7Kb6Ix+JfUp6ILio1XYOplrqf6w
m/qxKtByZRRup8BNi8/t4o5tLLy2/ezZqb6cXC+lB7A2RZjkwJt0sna5aBpInvzczAmSee9DQVly
OS9O/q1UXvClTDPnj9LxlusZ7vUgur698AB9n4DP6QNLTDN0N6JZ1I1MU4+8leC4T0L/G42RQdDW
pt53beMOz+0cWvmxkjlUJnBwK/8Pe2eyHDeSbul36T3SMDmGRS8aQ0RwFimKorSBkRowA47RATx9
fwhlVovKupmWZndxzboWVWZVEhXBCMDxD+d856IRDQ7uATLryLZoaxn3uaowQqviHAkcLS/ETSUH
8zXLsrEMzIr3EMCoybyw5N8NGWBxTWQ4xi9qZzLdiBZ+rnpqrTK9rGU7fpR0bVlYSsvSP/PgVX3g
a56aT9pYOtEoC+2Ud8L8sG/+D8Y2l9POdpF3QizF6zR7kscDneehnRL0TG0irGuWb/0VoCSjCgDP
mP31MkzytTTHBQwWg0LoYnO1fBnHlXuFm5I+bcLBbX+d2TvNATu1OW6K2bpkzJwiesqXjWIe4ec3
GxFocqjdbLyyV/q3QKMcGaMq6TQRa12NalffZvE0DlX1yYVGEJaDNUSVrnX67aRc4z37Mc9H10MN
Fzijyqqjoqi65PRrVLx0WVZQyvmUnugwtPbWypSBgTnZtXRrrQsZ9xIGe4CmhIsotDNsa3Y5H9LZ
YRlSl2FRUqT18d7Gwoddu9ykpraaZHtuhqkp70yw0kNEV5GUHGm+08Jf6o0prdYjpt+ise+cyUq8
oDS63HqpEH5qTThr3lIkB1Ze5QK9P2ud1g/ptrEaBzCQ6wE+Eg9csUYZGygPyAZ6bHuNmnlN6vJq
9RJGOuEw0YDJd9WMx8QKFoTa/nToJ9nlz2lagjONFLcKixBcQlbTBzMkbmc8pNRqzcWUTVr9feiG
ZRZxhoKpbmLRsS17n+gm25OjROo0NlG/2ppe4GOUJd8DgLkhnwq0yEzxwXf0/Prfas13dT7HoWjW
yJfZIp5FL8zs/Y9xqyb3lcFY+ftw0zSSRV4RyLEv39n475sM7sPN/ZraCVj8I8rojfutMwYfvrtU
mZYFjYddRqOzTQrl8IjgOB6fpoyBgnc9UlDCey98fbXDKR2mrjxu7Kf4tnjkFW0B53xq5joS1Tit
zZU18etBSWjRSQwhshWc9O+tUcjcgRfcZbl1qU9Tt7YoifKRGofeIe0OUnoF57E2whtHR3RjIsei
dJc+J+YK5wkAnn3MRxeUkWSOOjMLhUFFNVIpzJbNYudVLBWaGZ/ZQdN61xulnxcnAMYS9lhz4ssp
MOzOt2N33Sz7yOaufpLeVH3Q0MeMgdliigvsiXsnRi9Sf9WbkioL/XrWw8x2Bj+L5h6lyRJsZsf6
cHOm9ayTv/TzdH4n0LeemOTm162eWGFpkp5QYFutY2nVyK1mn1Wu1Kr3hb8oF/CNvbkg3OQKI6tR
JcipEcf3uHgSGjQi6PKr3PSk5Gi1Mfg7PEenaLS2FdCWphYKBK2KqUDpEJNCCnHsHXvEUV97y6u2
JcsqAyNVnfHglXkpIpU3zZdeZwVNUMFMa4DtFoA1bm0jiykn+uE0ZbA0vqbask9cqKjNJtzKLD3g
H5sTkNqT4SGvMTu/CRPdbtvYXvXhZOBd/1TNlc3A0k3MtA0ZKOaCDtVdh1u46voUmbqYxmfECwgf
gl6ikwtRZXTEEkyGiTKI4dZtSuddB3ZHHX6zsDJbAmWVbuyWTnWppTAhBqTT2CNQx8ka8YW5TkPk
NcJnqaSNGWR/UPSbu6RaYKGOO3Wy6uCNMzB73ZAccG0k/v2k6S2/5yYPjiGxEvNlR7afeEASUEd8
05AfMTyEiXCtcQwPn2kuVXbvFnW/V12WmZ+oYJzLntiT/JUj0lqP1mwXD62ykhuEjunXtDf45D1A
FAjOIB8F5bblC0gzXX0Asjy9U32V8Stgr2O/69Ytp6lbYzcohf9gMD50I8Ik1IXB0CKPFOqWj8qy
8TeKcrBPjV0UCAx78b5L0vYwmo3+7PSDEfguSsKsrzY09sO2BjiY1lu8nmYemdMwY8uqINkHPoQp
/MtOj75saDYEnWmiFt6uDxdA9XTDoQQXbh7Y57Ep1S0Mj1E6WzNHr4ZjASi2dBEIWulOIE+bdbix
Jjldp2DmvUgXqXQBSFcSpoM7ohseIZAH7PPdz3afwcnG0WzfdWD7m2Ag1hHEioavO3DKxEdQUnY5
WCECCdBOMS55t9VMAILNkdKJyxmJXGTpdR5v3cLPpAJBHMKPWkazJb+rIWtiMxmWUI1i/eRyWsxX
pKb0xAZ0s/cwiH6ceDkhOhqCnClQbbY3VpWYV15GpgdCn2Stg95I/CtNy8DHVaSwLJoc3qG2K0JU
XOYLvpapYVPg+muYi6HoQ1fZ+RpNai3AxEM/SkityL2K87e3qqvCMFdxGB0lgPpncrllclVaDAPa
eg0qOCqfch/NQoC/u79t0YjosQvGiqbAN/EldIku6rg2iuyxFEB7Qp6bVHXU51Fm9Z23f27OnbIU
Y2gLVNKtV9XWc4dOIg3mqfpkDXX73IPBC7K8YfaIJhKpUzpzyVf9p1RTekpttWihRuVx008YdACe
qc9NOmkXfcFNHfV56RK/AtxwFB1ujd4tQXcwHdES3XtiYpy7XAap8yqxrceLrQ8Pc7+aF+XQjmZY
zJ7aqzW9RvzSMOJxh8E7DVbWwM7wNQqnGqbrsRHmXD3g4s2jnuFW1HOp22FniSmmfDGumrXNUPcp
4zlL1uXZBzoUyGHSMT+KMiaTJPmOMFiPbGGPHzzK/aNhJ8Zri4b8WedHRKAtfHCI9p9xzXg3C2v6
o5xH7jpvekFiPL6Tk75CFBpb3eA+2KBCafBtesOujzwP+oY2Y7AieAlXTNG0a9WZ/ceCYUfkLTQq
wAyajUARo33SvMp+X2QWpn6bqf6FlI3BMgutZGlZX9aJ6X8fl5J5UP/KA6qs54gtNj6kZzratpYP
vT20trgbi6zjlB/Ah6Iu6jt82az5l7WoO3YNrAzbO3tFDLMeFbwaFgtWqy9jdqFPGcCvC6TY6/gh
yRclvghY1uWpaL16tMPE7nUQP94sbNVzeJXoUXDGonAo4NQ4eoR0ztgoG4ldycO+dHp9uZjWhSlm
ABlHHGy7Ud5nAEkjh0on4bZUnGMi00VEnYfSIAJjmKZIUmxUUgiKKePRRa14tLlpEKITNrHOmWy/
6Z0GLTJiJYnULh6kWsuMnWOeluh9JDgBlhtcgx1rkLRIN727ny1vpIXJrcXp+6cW6tZcRKxSPfo+
TD/5UtzCLxsmslMUCaVGrEtrGrrXqdxmY4WPl8p8DVVrU5IFm8w4GU7Jnm+x54+s+29iO6lO/EmW
LkCzPk5aupki2EkS/BlqdtdZrgDh0DBfFeT5wC5ddMC98+Gv13Nv96JsDV022rhMYfqzpGMn83Y3
l4sVE0+au1/LVu4uoPqHRKIu/YovXGtZS/3NovLt9np/RWzcLCt3ly3L0R0x8LN6geGcN+o4C77V
P14RPsQuVbBE07PEHtzMnpCLzTp5CGGWFywFf/zK/4jv8l+B9//bIDD/Awn+LpS4ny6OP+FdsN81
376M+Zdp/BkC8ePHfqc5AGZwd7e7w7VCEeLtdv3fIS+u9ZuLzFNnyUtSAN0RspWfIC+C1TTOYjQL
57i1f1H89d8ATuM3Jg1gl1j4/4jib5+vnp92zTa6Ess/O85w4+r4TN5eXcJcMWq2+XxqMd5FJrbs
ONsaPxTj+Lw65asH2ph5/TbCLFv8sCycIViWtbz04EeG+ug9erMHCgpt9s0yVdezt0+3NIdgqd6C
PKQRn1LMTGj3spFmZDvYVq1H5J2Aw/M6/yChIoa+M/khLNh7mcygTDKiQArbK2Ojo6RPDV6TBcMc
FkbDa+qdHhXl8DxX/iMsz5ajrjXpZopXR5N6VGGIouMk0aSd3f5Czv2zAYIv3MRsMY0VWoz274kn
7AP2o9e55+UdIZ+rNv9OCAa9JLv3kBzLeyPzhsBs+H0w4DBO7rtnxyhQ9fcurGeNXw/uKitD2u1o
1tyLvvcuUL6McTLw0YDaitOxxkNTlN/NUlsCx+GjbL0e8nHHP4o3zSLuLP3Ar8DHoHsXdT4MUdLz
t2ad9zBLm7Qmhkh4TM32VNi9PLRIeiOnc/jT0r5X3jTG+08WNl127tOcbuYehbXyEUhWk7EYje0+
bat7f63muBp4yYpH85WwO96+ssx46nhDlnTKSN/SD6iDmBgB8YvIU/m+Nl176qyeOWSyEgJUriaU
uyr9klSawefgP/o6aWBWU8lw0Kl/9wfcwR49D/XwTPBc4Q+PDBFL5tzkmdFhbQc6p+2kPD49a+BF
lXAvPEN7PF8keQfEbLW7IYISqEfGahEv4fGs0312jsYcmiX/xeTifs55U2kB7szSev9gFHQcLQuD
S9cfzXiW+1U08nfpqm7zwSixvQxm7M5ZETqJs7eJXFhTVUvEouKW6/n74lP+wRvzgkrlr0ic+O43
/lcBN5XkI62J1OjRR80tP1PzKQ0GbC6MOdsNa1I/7If++fx91ynF81xxWSER3A5pxiXDk4KvvqMw
nxyvutSN9Ds3OVc1aSyBl3F1ei6XSrvfC2k3rh8q3OWB49HAG7wR7jzikGSZ3zJSvnBt93Hd+OZV
x32C8zO5VAjEbzKXu8N3h2eXIXbooGvjhuNi8rgbzx9GI7kplMZflWX9in7VjMGodZcVCNvYTrho
q3JILlfi4B4orGWI/46Jfb/OoTVKiQLWNOO+bPWo7m0+Un3mPaTZcOUN2nIkJNG4troEp+m4mTG4
agQQymIvVDR0ky1XWcMfLqopbzyTG5WOgS3fTBYPqUJVrHOf6NWc38+ZuD3fXlaxbScd8TPVa4U9
qPWIu4HNGOg1XzfA4vIyzfTmuJBCFDMq5DYsvTY8f7daza+vJc21g2ieI4RLoGGoFbIwBOu8X+Uo
QLdDK3v/SPBXGWOd8A8oQ6qI7l2G5wtgv8K5xe9ze2OPt3KM+fRrsb35cKv2r3lEwsZ9wGW0MBGM
58JIXmQutJPI+FU3jdeij9ZO2DM4vWhMUYrxFRjldxLsLJbp3D2w4fOwxtwUmo0BJryfmms3Z64j
FnH0VPGqpTmwWgS910lpljFK0DyE+KSdUsF92m7CuF7dzD+4DhdZA5XgWmN+BMmb44v++IV1oBcY
G5F2i330swopg7bwjxlqDu3BcnYynMXEXkB9Nof+QmEXjNyGrnHJa/2kt8JCD5tyKKYGh5viq4M2
5x+TybzPLN87bkazHuXIYSLteQ5Fx6+NaSPHS21wF7myPdUeJ1jt0meczybTB251vmkZhMPxTrVH
/u3sHfAePeqFfW+uxXp0Eg2UKgl7PHYUF1O3SESybMbKlpYi6/TmenHs5XZyy+/ASfhoVu6A82ft
+KKMypp/kp2fD0fbKWN7GYdI8+CwVrZgNIHF/p1pbHXE6Ks6ekn3vXP5v+upiLnpJfBMzhNbq/ID
avovHoKGGEIG2qrOfapbu41LLXunqenWbUcA08pLL9cc2mOgVUBgI0ZQSDxK1cKvWDRnivDKwn/Z
XQ6gHmwnBqs+oL3f+uLVLNolIlLCFyHju0eRshwY4K4VNytTvcscx6MXMNNngMx83p7ivXIPsjYf
30H4cBKY8JBM3UPPRLOA54y4BH5oD4/XzqSBWLHTLiUAMkZ47dfBn7/Yud5OQWot5Xevs7TN4ZSg
vwu5MdSJ1rw9MP9dfMmiDqSLLFgp1oU9a1HKoyjCI5zc+Ari76GyGjXclnhg3YvGt4f6hGdo1J5X
JB9hNqVzdZ1kvjUGfV8ZTtitTBJuxeyYK96ZJtEeGhwCl5nrPP5Uiv0bq+5eh/9S19gOYkLHcXfp
668628pHMo+tYjqBqyVHbMu+5yUPF6vxHqe+tbisuOvsnCv9r1/3rV+Xos1FYsy+DyGWp7toC9/W
U/5qm6s/yulkqPNhxz1o5eXXRgGZX2T5/a9f7W038vur7ept08aQDCnw7attAKntHGT/qVq5QPZK
wC8TDcgrsQbnV/pHTcD/jzFeBgfHT9/Jn5qA/wN6o20Qu/4/mtuPH/mZ8mija6WBs0AWCDzOP1Ee
ASc5P7TSvu7QG/zeAFg70ZGf8tAs0z44Oy0C3eY5ihnUG1UIhQvh3Hjy/1ESMy7ot/cJ14zgfe09
BlhJ+09q7bpj7rOUjsK4KFE0cg6osa4oSoTT6letnD1IIEXnjtt0LHHm1fpHdHn07yWw4eHRrO1x
69EHWThAK7iMVAzUSHBFvPe5w1zTATNTNDmhFxKYbEP1r5DUNo2/ngpNKY1x8w8CIduCepiZKTLH
G+VNU61FgxMy5wbyiQS5Foh1L1utnvULUnnXm9VOksfC6iRCROdZG9r5qCj4d0M1pmdRyOuiZjxR
F8tkBEKQU5A53CphnmH6CfwaojFeMCD22O1gJFdgYnF1k6f4sLHsedGlyYCfeOv5BkISSzAzG9XE
MnuCGOxbqU5Q8jJXx2UGtBEJvyVitk4799b3R47ggZTCIxoxBnyOXMcjyY3zxIMBV3dW2+VJJr06
FFvvbjRLDf8w42NAlPWczHemSJpPo1qNBwWKbYaFSxxLNgxzCqJyZXk8pOsWkEJKdovo5mf8Y+tT
srWuE/ZpJ5eLhUJpX04IflEWS5P5DKSqwwJtVMfBdHqkDuUcA1rvDKrY/lrh496FiuhOwRBAK89L
JS6cZHCf/ALsP5x9fzjmBTbLQzb0CEdnLvUIqMWq33c8Wc1Ra+qjNVYJMQRiQf9SjC4uoqLQQjEj
VwvodPuWEA8mTGzf6xN2GkK/0nnyDqZSKlZj0YZoruf0sKIr5INOpRShQWbGdzfJ9ReqnPRQCu7G
Q5nkJO409vpSAz4kw7mvxXFqF/neaPrsCoN59UySLNk8+kwgqtTSESpCluqR2bt3GNqg7ZoZIYoZ
DAc8xhXPdN1YjDlO06o7rDNL/Mzt/btFdEjBkn4KJyZml5mfLG7QWnWJd9+iQBDZVH3VC629wNFh
Xow1OkS4jsln7gZUbvi2/dekng3SdIdxLo/p2JmPCbnbF6qv3QPrbRcwX5MM75mIf9GV0KJ59bYI
Phbzbu6A/KJ12VAhkFuoPVMS+a5rp7Ivy0x4n/AymMd5yIixEcNmGJGY6c4Gs9asaEi6R7Sf/W3n
6dtrNdZJhFt1fZpyWZ+SDe12qGm6T2evMRuepTbcre3S3BL0wYR/bAlSD8w5T0KB9iEysqT94NCX
0PX6DY/5PP04drtQkal69VDa0gyHDdkcSo/j2CJO793EngJ8hPq9yLopXBGj+4e2sU2IRCIxkqvz
TnESo7zr68SnrNOrb41RrqQegCpbdrPBTAkTNMn4haQtO8JYq0LSXOzT7iVHcmC+LGr9iJtRhE2Z
+kvkz6bb05ZYiN0rADmUoZPzTg1IjXhZzIzT2v+Yzf3nqfi4ym//+3+9fK1zEpKGsc+/vJlxsWG3
/vKxePttfvn65qn4+4/88VjcCccMlC0Wt28pp1D0qWJ+GoRRRTECNcHFGe7OEPrjOSh4RAqKLHjF
tOW7f+OPvM7fy8MfyOr0W/tvykXDfMsaETCY90krD0jmYc4OYnpbSpEuucyspKwbdz/3VmWLi9Uy
tD4QG83GmtVdF6GIv3TYjhpBa3QEYG3pEDPNro6TOXQ8ofajVmRbeYtYhpOoQ4Rs00R3i4im/ZBm
IclxvR/c436EZ+fT3J9RNQZyP+SX83nPysp4mGDtf2r2x8HWc+4wBN+fEuX5icGRpA75/hhx+wJC
8fnZ4u6PGcfnLYKGKhaQH2lrF0z8yTNgHeE65FF7Kj35trFN0T77fy2mamDZtZbl187VujvksXMd
KFUvd0mCvwStVsLvXrPURcGDJNC9aNeeDPvNmHCvI1TlT61BSPNy8tL1HdiIbr1IkYnj6qrXRbv0
eIMtIslNqxl/kCZ0b3qyvfftIn1gLjbfdfuNWrgVLu2s9vDC7s/xQoFKRUcKD7qwW+Qy6IWWd703
lU2EMXGhPLBK8wMjidHdZKR+YI4TQ+TTEeBnarlHD5t9enD7XAeNvLAkbhA+7fxky912lvIItOIC
c2VLjrtMu8wJC4b+TVPCbOQhvXwEsUdv/DCTcIQbiJU051aezMtt2c2spTHK5D2MCUId6oMk4J5Q
OEA+ThoKLSuSu8RYtQNBU8bAoTXQGvNhTkgCrgddm7MIhaSDDlwfFEehiSM9iRgJzvuF425EiRVI
6bUzuK2Eu13Nl+M4TVK/Nda6GC3kk1QDaquDUplqMJ7TJDPN7dOS73LLr6PqxroGub9tVXL/nzag
Gf9Fdv4vDzyDMf1ftgHVy+tL/ebA+/Ejv593nv2bhw+Vat/A6MbejOPl9zbA836zmeSTyeeZHEK4
4P51/Fn7GecSBepxVtLJ+uyG/jj+9N9MIL8+zgfCgXV2rf/k+LPfdgE7r3h3bXL0mrvr7NetVmFI
k6vd1k6+ptnAyYt1O010848/fSb/5pT9tV3dX8ZFnUB2sKV7nNpvz9jNGJglbqRwY/MkSodVe4Qk
yburFezKv1mb/dqI81owHC2QZRb+5nPf9fPajO8CtsVsJafVaP073ennG0cYGC42fXknnTr/O0Mh
abx/+hTdnbksdOhoBhxD4+2vt5SD6LD3J6d87RnJJF07XjOCoK+gb2kFC34Q+jwPLfOgMxlBXUnI
B2MuBrHNsRPpRLE824pxL8E3co/u8NuFABgmOfprs+S7XHzwqUhT/6g2spBq4iRCWBfNJcKC+r4q
QUxWWj9+MEanuQTsKA/Ab8HXr2N+a6dgTCMrbbLj2rH2z9MBfNY41Pcm9IRvmKq2p6y0+ydXpjf6
tOaxcqsmnBDsnzbTKm9sm5lHmBXWdG8OU/19s7b2brNU8cEk/C9o9KQ6MPtrEGTUczi1jWJ2mMCj
3Drz6M06vlEAdiS9oyCtRmu4co2xve2lR8XJCv5Fr1LtVDm7JLjX1KmDip8G9uInDk8/s/0yeGC8
na1esJds2RToHSO3oPfsgz6Y/ae81HxVRkvWuwNjvFXB2PjkC1Osw3XWyOLgNi76KJVwnYdkQKJX
1q26eZ16l0Qt2EQfC780H3y2zFmo9MH/WnjAtgKgHOx7anNtS9yGOaEqxPHg5sGd9lpmlcfIrrGr
O0bXHlN3NuvXLkCvqxWV4JO3bqAU6VcQGe9mn4KKIbCRud6Bx3jIllwPkz0/J2M/Eg+G3n8CLDcf
2kUfD97sEIa4QCX72u/xA1mTfVn7QkYpxv6r1PcmZGSbyOp44MPJiCO7oSbfPgII1u4tgLTX+gZE
IhgWo0QhPetaVOZFogdaCy3BycVFAm4Ok2szxNaal9d6kU5fSdoaX0tjLap4SzenibUx9y/5CAZY
WM6XbqxChaz2lkw2JJAu/Y9FOoxT2leJNi4B6YcffHKauEhlddSkh2oAXTbiFdWArLH1EDiXE7hy
vCq03mbbRiUUOrpXvODbTvjL7mcrmawIWeiKu8XpHhJVmddONrwTi1JG4HmuzaXN3bOgTaEQsLEz
GvO3pXa1g+i18QYU4fY6gounDZHiVeKFukPMg1l7G8eHToxaiLfwATBHHk9ie9am3ro1t8yMSRAd
bjV322LlO+o9U4opTA1/Pqy1fd+o+qNrJa15ytGDz3YwotFfvzROjvEwmSekDQ7p0gU5Zp4kt2JD
zBeVaV0CejGntQzXqiNZhsyudbmofB1ad5hRCOhBoiFmeCoHBcwH4uk0KPIftLaLSH4aikcb5E46
VgE4EW9Wj+46ZrFvDG4aCWTDmCgSTNmBoKQggYoa5qjmzXGfF80GbobT30Qt7Skmgnmlrd5hKIa8
s0EpjZBuSrWlFDlix6DJfE5vnQ4TSdBSMKl3KWprz6Jh74bsyk8ItUTrmSjxyZR4cHCDM7/NYtWD
kn4qmKqIA2pj4X51F4TGQTbC6bosV9DN/fuypudE/OMP5SdNyPK9P5PS1+sNx3Bbu+I062P15Car
trNFzGQN1ORYlxifGZ+rbab2pbDyj2K0UFKbSXdtLIs40ezqLgK9FaVXvfmEzGUtA/iBVEQM24mT
vF/XSX1xmDR7Ablh8oDvgtREIkhYxdlIds+x4HLQm0sEOX481hMzorpLGP4gHCe+2bZxiLizaxxY
QxP10edohaU/hs2gs4/CTUkvnST+Z9w6NasvrXm/DQAKA9FoEwK4WdX3i2XLb4yNvWveCGEgJRgX
NOV+vUWQmqos7gF7XuC08+8qkTsvVY3cDt7ZDCZ0cGuSYsloDUuWfE0I/ZQ/E9pYf8cBVT2xQlre
VezlwRVudfs+rTM8jQNlhMHhUbJ3AFH+n2Hwj/Ht37S9Qvg0oP8ihv5pGBy+ENuAcD1/Uwj++Kmf
Gl/DgqbKUNcEVS/4B/+YB5v2b8x89R3zeW6KqR9+6oMNXP1EAe0jrXON+EchSCiIxT9IePePafE/
KgR/YXMjhKaAMQEIgSeh5qTrflvDjIAVJSHGyy3iADD1Cm0kIy8wdmHpqvmeR9J6WdApl7Gul+On
sbXnD6U9LDB5/Kb7+NOn92/qReOt9un8bmwiLOjMeRTt5fHbd8MNKks/m2bUJMQApuVGytrktlg8
lpm9YDAre/rkMr8iVqf29tzIomeuC/TOtSm33OarP476Hf9GhtS5qowP6D8847g6IvlGi2Ysh79+
x+YvlfT++dlQS4GtcNJR4/6ykbFzzCpAocZbqJJpGjmwMT/QMHrWYXTXVoCXJ3U5yl3Oo811EMuu
pW4da5SZBiYhwouzZRhIwtPIOMac2KKPrzMetW4vSnBzbZG9Kye8hkjehwhxkf80ZN0VHE2xxPmg
OTd5n8318a9/qz9/DajedPQ3DEgMytP9l/4JoOOuGpJ2WQ23wOP9pzZF5oRyxeTSkKiC3qml99/L
xKie//plf6mnYYK4tEPU1PvsiP/a39ZPL4v9KbXlkDa35zxrKIETQa493MUke/rrV/plW3h+JR/x
087cgTPr/XKdSYbJW8c8+BYDP3HNqiWkNhm91QxKmcV6B8AutPQVcQHWbFX/3UWzXxQ/LSt3+Amd
l6Cfo8vjdPjl5V3XyhH4Uai7XSmIG5jES1nt7wF05RAjCW+DVeerP6qqU9izy9b9hqcE6ij7Rnbg
Vq8jbCjwexYutjCrlyYVlLeu36Q2y0jXMKKG7Cjs/iQsZ5v+ptX6tfHZ3z9LSNMgzgU8MlrFt1+U
7kyiESLRbowpqV9ypNRpYGjl2NiBtUJ0v1RZXr6mno/7fusAuiHzJBnVmN3vTHC2Nlyz1EWUW8zf
8t5yv85CZu7lX3/FcH5+/ZQZwHAREbPuA8Bl7fX2XTrEGuo9QIIbFhl70GE0Eux53Bm3/mGkfgNC
1un3c72KiaSUzMXK1LAv6eWx2ifcZdXVD5KcogXpgEo/qqJuLxjsj4FkT/AB57QXJVDK6Hz28Tn+
GUbpSTE0t2qfr3f7pD2lmkQfcB7Am3NWn3DYVg9mkb5LcUwvQTW53e3I8H48j/GdfaJv5KvJ2WBP
2xboyiuuq336z6zRvsz2jcB2Xg4oPUPXzEWXX2jn9YHaNwnGvlPYiuWLHHCnT7rGwkHVo0tZ0U0X
JMSYj11GotMxcTXWFFtWJq+IUlhe5E2nfZ72jYaUA6JxLPYXRudXX/NZOtz3+xYkPy9E5n030u9b
knXflxhkyt3hIF1iVMzdwTgvViq0jFi4FQDYcN53L/VgsYWR/h1hyixmQNmNJx41pgoBWbKEHN3q
ean1jOGYL98LPErHyS80k0VBvb14TtvHg0589AHFT8qobNFfMFuq70BxWBuBsGGF1JzXScu+WbL2
HdN6Xjf1++aJ9rM+NfxVwF/7YoqVFEuq4rywchNF7XheYxGSmyB92pdbPWuu1N4XXmrffeXnNVhx
XolZ5/XYYrnLtfNj5jb9mMDhz93ncdmP6dygtGW3k/gobcr2i/n7KG/6MdkbyxHBBXalbjsC1BkT
yCQ5hVxhVu17nUSMi2K1iDSf+A4SLLr6rmBiZAppN0l4HtJBqy4mQyLVw56Q6OQOfcw+YyxXV2XR
ulT+eO38mESqH3PJiWfhwTmPK5lT77PL7jzINCwiMA7NecCJDHufdi7IdKhyfcNHIZ6wewM/RCZe
mPmkuRxU5RJBPCRUBQfR7Cms3iY4MRuTCO2wzvac53lAyfIOfxS8uzbNve8a49AclV5rjuBYvMm7
FSxqksvGckdXFGGzDN22ngY2kj325TRzQRYO89ax7xua/LBWTr0yQR0QX6FiJWnZXcRaHXuAxRqC
Utv8qMl6MyIMguT08h9du8MwqyGnG5vmY4GIr76wen9EfwYM7wFFHbmpbPNM4ypT2UDT72ZmNh5R
ZMrmPQ9ji3Q+uH2HSfIO4nZESRl7xrIhUS9WqW5qD6JKrHGr9LB6jOmyR8RbRWlipdMuqOLrzN2B
+qQhpYtw0JJpEo7aEbcx6PasuzBYdJ0Ql5cOSkcEYlHe5km0TUmJT0L10oftrAo7tADybVhTik27
YupiHwyZwJRABObK2CCQpr3IckOlcenb2T5gx0Bo+PTAXD4poLJF5dgAcbBqn3scHCsUUe4j8xaR
WA4+yZttzXpcK2VOt4701zZqcDrciKnhkZQCweIHfGyV1gHQttEQxF012WWHgm45DEps+RWs//HR
LkzxIpZkz4NGykk2NswsKx6cjRU6lrU9Kt4i5CDELBDngKY/VTT4ZlCkxfx+EI56lX1mnWZXEVjt
kZyFa99L+HdE1YIab/rZuMWNbNn3w56Sa4x4TgPlQDMPRwDNSzybdZGfekzdwBVchHx3ueb6T43e
7RdnUZAa+3/ZO5PtuI1si/7K+wF4oQs0U2SDzGTfU5xgSZaIvg208fVvQ7bLEqWiyjWuiZctmUQC
CQRu3HvOPm4h6SzMC5rVDf0kvptkqvhgNcMN44w3mP+I3YK7u2SV7Lae4c9Me6UfmddZB2fl1vRQ
PR1nO5uGi37u1+JzDQ8XuebMu3oqOXRdK0WvxCx7BSrEXU9+/egT6xOfC6vRpS0qzmJooZIGSV6v
gcL5yKPTFHGe3lRwuLHRD1QFMX/Hmmr2RD63hr3gfrGahOTnhF34cFEiOJRBqg8txnGYiGT7jq25
Lho8TBvOiAUE2+xaJ/dV+YiR1j9Bv0s9NKgk9G6+BsVP1ZqvPHe0pax+JsY3pszNkILAZLvzeFuE
stKNy9aP2w82Mqh2xSWn5qn2Yn84IzoHF9PSuS12d6B7YWNyWVeYw/J7XuTieh4kRr+WGKz8aUIy
IQ8Y6MtXUL3rGpK2xNezDyCWOIVPJPd0av0nTY/KfTkxqAGcwDK3dFNym8LBOkOllomtMDsThmgh
bDeAm+A/dpk2xrvCrHhMlBZZ/tGuGNl9ITm3WpCuc0vtYJ9wj2QCy+0eE+644yUztWdGN5gOIsKi
H3nTWuMagN1mL+Tm+vfaQpl+Un7fGZ8BHS0yKBlajnBUkBPv5tJY8TgTaXPHhq9l2pC17YDEH8f+
Yl5c7KUjnUnPlQe7xOZyUNOKvYJQIFXYFHldX1TObJ9rPRbOXdJW5XgWw3RPNp6QZXJPJSI/6xDN
YF+5qRyDPJET6php9FreAkt7V8StkT4btbI8gu2pwJYHZJmazy8DCYOoAefUSYua6RNqCG2Eo40E
+5jiX7iZGZOrsIOqkO5StYpcUrPPrOs5L5S4LJ1mRTcgq3YubCOBSbVQ3TD8hDQBpM2r0tVj7pas
HVIWO2O25m47FjQoQkUcAh/VnmN3u0TYUjcRqqD2CTOdcZ8lTP95HFL/kXu9lNeVjwhgP5iND0m4
TBySKIYPRMgLzUScYxS3ArbDhGo87m3gOwWBFm1ExBUvd+7oXZNafJtsHFCtpFaf04vtmsS6hlNS
OEdyG3zOa561+CLvNBK6S4nhO6A1NfQXRUGrPOhgM+9l4uUJIDRdPy6E2ndAQwDaoaVJ3IuvVen/
BAS/6KTAA2Fg804nBTpN9/Fz/a2u7o+f+auPohOEjNWNARjTVwtnzd99lK/BymzDBXMYH4sNG4G/
+igG6cmmtTY52AN8r6sjd5W8Tp/OBwBk19D9fzRQe7ulIxaQUZfPXpLDEc+4bka+2bvqZdLoZCto
Z0hk2gyHgu97y/CM4MyuulOmly6srBxdXpKFrkSMKs4tVkDIfyWKRLcPRL3YTXxaLdC5dVFp7JFB
qmCnjvWMYTR9SBkOedbPUZh7qUjTcxFPa1Cy4k+j4QDZm2M94HyfWoVybCiHOTk3xhITK4wnz9Xw
32isUSMehPJEyCMvh9wi7XjB3YoN54NZdWsGmdODpbkjUYlp286z48m98ZJ5SPyrNEX/j4sbDh76
bq3cUCGASiuGjggnJjA0pgkeqakq/ye7+Y/6jzT4uM3//VOz/VJ8nD52X759av74mT+fGpeBMjcj
w1eGvcyTV8/Zn91H/splFw8I6l9Pxl9iVP83FJ08Rz4xiRQNhvn3FJrZtW0w8WQGbYLcZkj+T0Q4
bwJ/eE5Q9DAgh0rNtBzd65vuWZ5h0DGA9h8W8hiekcRUDZZai+7/TG97M7td2e+bdrkualOtYC4c
PvStmIHqzT4b04qxi6WM5ygd2Gkh53CI0tOnL3PvrMZa3D8UkDBc4/668rQVpV+82BpxJRbKOIIS
kDkulg4NdfZ52LiI6SHCIHSXESd8Ps+9uiwy0aNhGzAxubxUce0iLkEUpOf4U3CaACEHE7jSXCju
uzO4fiSYlxAetVlk4cSHMwOLyKKjq8gprxnW3lZ+bJ9A6r5kbqs9p0WJGaKtnMAGIcKu14zZ/eDb
ajzZXMEF8LblLG9GL/4stJyTBNkQGIl5Y5tLvvd9XlyLsEAXY0ULCQV/bWA1EYHhQ++odHx80D6w
5LZ9s28VR09G88axZiDubn9BgJcVDCaOF8O7Z6Z1gee+CpK5umMRMc5nHAlBkVdjYDIB4x/leb2U
57bXPEclpnJl9DMTn/gFt9fRaWleFpZ1ky/5SyswIrl1fTdnmvqQE1exbawk2eZeM+wHisFNmlYb
bsH72Yp2kUsPAAP9+hFgxAp+NUAzK3SVq19ZuabRr8kZdUi/eCQV2n6k4MCgs9rQkCxZECSYzODE
ozTV4byo5pqeu8JPrJ16ogU+1rbR3TPDGXHfUwRvrKagiDHByUziEHmKelj07RVe6O7Zzr17R6Y1
5EQm7gbb2HNYiO5Oub5x8FvHA8vmPRSq0eDRW9MDKBdWbbKxXPwy63Ddj4bfNZ3Eho3b6tZNzyD4
skxpu2wnE0kW0Yyt2hVJdWfRjt5ZHRrWrVlbt7Lo0UV6ETN7C31SxJMTZOmYbpOC0m0s59YPu9Zq
8mPcGMAK0wUvO6zWoGdyXF+axjycxaRpEFzVaeKBwjk9s0tHf7E58a1EErAp0wwKheBa1nvDo4cD
n2PRz6aFIemxznSmiiLrl1cUXUoLPfqQ0eviu9NFYXZ43uMK31ThphYC8CIm9T4z7v5XHv1HciND
Xx0r/36l31Mepd8LLIkbXH/mz5Xe09FXmrqANk+rgxro7/rIc3+jh+8wy6JlCxvdpe/+11JPfaTj
X/AtfhmpYhad/j/nTAynhEmDF+sB8w0TA9U/Werf9GJBb1MVWbZBqcW/UpN9Xx7F1NYKJeBwMMEF
9vgOfbpJAHb9c3sgGCaABFedM7xEnuonONG+uVY/mSu9GSzQKVjN1VSNOlgI5nBvijNAXAqu8tyH
02COO3cpHRJ8zGK7QK0+/BeHwmTBa8iG5fqW5d1Z2WgYpehDlhyY0aZBSpBMmh1DgPa/OCsupW85
9ONxjlNgf1tyKoM0h8W2e8jUcxrO7IS2XQ/dtZ/dX4Unrw39bwYWXy8gqYS6jQyY+vatXozh25AX
ggvopxFTuMWkSTE4r/PobOMqwgFS8wZah+gb5in15v1Luk6bfjw4crX1Lqbj+OY8+zmBPNf0PbQF
21lVEcmugh71zwD4nKLAEkM2KVY8OA/um6NIlA9ybKMh7IgPIojDrABRibl1x13WlAjo3z+pNyO2
r4djrKublFfcJl99+t/sF/BxmFZi9EMYLw7Y5Lz74lrmqxfXJWtreeYAkgreP+KPlxFjjcn+CLGa
bfxQa0UJpkrPggPNOo+Eno4HX5Zf794/ynqZvv+yOAotf1AbOhuXVTX+7U1pDxGY4TYfQisdCZLV
tHPMaVeLYWKc10vxi3P62VX89mhvvjQG64CWSQNFboYCJUKvEo8lA5osZ4qNMyfo8vzT+ydorsO5
t2e4hsADBGH8xRjs+zNcktzxponHzkgc+8qu7eIxBtx8hIbnHYC7Uxi2ty7Gjk2LpPiz0+veqRHW
YYi7OhwHf9wNM/6EbnKb3+fZ0o6LY/uBGfXt3cphh34Yb4y8Vb9YmIyffP/QRFApUvMTyf32jvNk
7Jg1pJgwnYDdBPYqMgHtIMYdNG/KQQk1uyHKamtx9XZmMdsvOhAvDLVec4kfzNrETexf0aqLf/Es
iJ9+tFVCyRMufpw3Zz5h2EwQeoZzCeSoRGyZaoPd9Jx+R1KhfCCiDEDs5MAargtVnUg56M6ZSIw5
xTFl3QhOElUC+EMIR4FFe3wbVR5GXDNezuLB7C5NR2lHhTt324496nN3zfnE7/040Bt/7EGQbnza
7JvO1tw9qbApnqfO22EzOvV5RyK1VgybPhI+UankM9v5wzB5GGHtxQoWS+X7ji0FVvL+qvaRdLcp
Tq/Fxv88R0V0rgPue9K6Fq17lWtrAtRrvli3vQfIkWjP/NA7SX/Fb67279+tPz4gnkAtjPTE5h3s
um9uVjiJYhDT+qXL5FLLh4Rpun400vl+UFGzGwaI+v/FEWm8IlIWQM38N0f0u3kEGpr3YRdFRwNi
DXar3/3KPu8sxkg0SJ/fP96P73Ycjaw2NHjW3Ju3AgwZ+2PFd9OH2QIE10RPe4xhwO08s1u27x/q
x9vUE4hSTJ2Rss4Yaf37b9bseGBTM6HZCAnYFGe11hrHehrcX1zAnx7Fdla5NCMVruH3RyG6Ryt7
4sJCDeBTBzHV1w6Mcbzr90/G+HEd42w8dt9Ui+DnxJvj5IyEDKY9Mpxno97iXMj2zlwiYZFEvdro
0CgpuPGx6zDu9Z7ouIe1nae/WpasH5ZTNFG09MSakmTQpPv+dNu2hug9ukRKzIW7mxh37pl59Xt7
6lMPLIOyj0YF17jT6y9FPbm3eZ9NYSz08aJUCslgTlLX+5fmrTeIlzOfCRUGTQmE9uJtxRHbmgYk
zpIh+LXqqHdi5+sD842qby8j2QybxB2aDwVDnw25YcvVsLKsHJz8AMSqmtFf8YXgu/Ey9+atUtPL
wCR706Z9c7cQGor3JxUHQWLjqVoAlOv9r4qLn5/AVzk8JT3P//rdf3OngvL3ywUNaGgny22MLHY/
THb8kLCKbZrWzbYR4uNN6To9b6yuPDFC/Oil7j35Z/5xaKJoA3ly3DFp8m9q5db3HopxhU/1ZHmQ
J5jMLNBhMo13RV8Qkwqs8P2vwHjTT/3jK/jmDN7cnVMPSzSuF/ozWhafIuVXYO/maptp+rZPOxb5
gY5NlulHq6abIBuIle9/BOundyZWjNV1Zhp4Cr6/iN7CWoI2RK5E5x5WLdLvT5RV164taXr6+ue6
GOcn1zSS31Ep9cMYb7LapMcBVC8YY7k3dQSksEDdFbE/lYFrDs0m4YAhvSGA0llsfFkqw2CpdO9c
mCaC+O+to/lPAFi7gzEK/VzDxHtQdf0RQM6ds3CgGHA55mpf/ipy6sfSDQIoXgbSmISjs1v6/nxp
+JHGCMEnbLPiqYrAzGfFVlMgp2GOWL+oE3+ybDuU3Ow8yVenVvS+P5gk2QXqhCHDJq5efSRevLVp
GdlM139xpPU3fV+vcVqAs0zfRqmnvy3scU8MgDIFd1IX30O6jp+I/15b2Au7CbHkDLp0R/NOkUPg
x/u30E/evo6OSwLmFi8mCu/vT7KP0xZON3E5g7t8QF92PbvtGqz9Wrj9J7a8zvb9432tPX84V8FQ
w4CxR/Ddm68Q6rCc05Rblm14haeQumeJrO1S0Ti1CLJgrnpfp8W8jZeG4saGLDPKuNvqVCvvf5Sf
3kwCMgYgNMScb1/L6dCPgkQAGU5e3W/1xqW/iTCGAM8az1ySvb5/uJ+8NB2UISsfjb33D25Oh5Sj
mIEHX/LSgSZqjGijyAL+xR7xp9fXoJPBncTltb03S0ImjbgmsEeG7JHJKh5nOMQVyEIn8rTjhMZp
EzPHx4TZ0mCMYkgKo1GgptHOFOzUX6yRP27KES+yK2RTjhpYvH1epwUzA+lwfJgR/guKOgaZnSK4
Yok3cQn5u5FlFSZubwZ1Pui/eKzeigDXFZp10eFiU7cjcH5zr+GGoJVa6V24GHbyqXFpOsKOivsr
mRoCW6lTE99CjADKfG0BdBWMTluILdMs/BNwKJJ8M5EEfjEmFpgbs+8HY0N2k/z8/p3xk4UGtBZx
lzz61DlvY98SzUsXUTlt6MxRtx9sBv+2bFH+kwX0i0vyk0MxOrddH4Ek4uy3vZ80M2TTooQIexWV
r7a1uDeqSkp49Y7+X5wWNSh5ns7aUvthVWtge/WNZ7ehMNPuhvQaZ18vbnRGlvnH9y/gTxYxjkRb
hBIRrefbfaOpojirB46UMinZRoxo7gBfYJ7RiQYjdsMO7JpspvcP+tNLyf4a/6Rj2Mxvv18541gn
hgd7cYiIBQIcViBMiqW57XRT/uJQDJB/fENQaegMbxnfWqxY3x/MAx8/xMrgFrE7vd07y0LiVJrY
k9qi0KmKjdNJc+tQkxegcMdJ27NzHOadQt5U3pSe4OFKLXqMx0guxaPZjIhawN175EEV5CEEjIST
jzXazIscL5eEEVesrhXy6JnncErWxnVqpH3+KCZjP6GOXs6+2l8wFrpqh44Xsn+cJ8a9M5hI3Aob
L9Q+M8rZ2VlA6M1nn0CH8otDqB8KUlIfnOQMY5wVrdTgLnmQRW0sx6KiuxaiFCsJvNUb41QqtBGh
HPJRXooSMtOF3Q9LdONIFF57/lubkOGQbAQ7z/ZxY1fIlOILz62Eux0IniAmW7TF3UigS3TqKq0+
GF2OZn+JO5MohiR9LCWcWUQdiH2PbjzFkO8G0rb3S54u8a5sEEyeZyPbSaiMfjMBLJGTj6tvFMsM
gBrx4Vmpodqg71A25rYpxVpcpfBtPrpoXBg7R/28UR7sp7tGoPcCnyKz5XqK3PGO/Jau3xHA47u3
eo3ffIfDKh6OFLHzvvVmP4UUFiNvZfKu1IZkLz+sAETWuyJa239k+/k5cQnCe4ABXGzmoqytjSTq
htEMalIwZ8MNfd79gIL5ibSN4rnQPP22J4w+iEDRHLTVWGe1/tVQLPuqlfsZat8tWWfBaCfo9RDg
haadTwSL5uU+HsaTNS4TDAH5McsdOxCDCcojm609+rvPtqVNuxEdEp+hc0NHTvrOt1MntH1VwzGE
kZ8xXTyTdjN/cnuEM/aw4NR0x4+qdTBdWSurZV4CkRaP+FJ2DkHX18Ivux3ZU+k1cgC1GfTUOPPK
IrlARVsQjYW4WabR46wsEQrNuElTjACI3qJj5Nv5Zs7ygaKC+VfBW2IrpatuQBEf297ug1SBfE5V
fkUkBDJEuzvl80z0op6TZdUTz56R6IHVJCfK0kqIgkm968izb1G2zTtj8pI9vDS1WRhrbSOTtBxF
6XpLllDzAu5OP68SF4Jk3zpbLJTdq6O1OKZ6NPDAA4qQAaQ4dgUiIBfX7NHSU/MoF5KVaVKcGJjt
QesaUGaW5xIN3XOVRgdX2HfpsDyjY6x2kw4LvRui5xJnXMcTWHrHcXCr/agRxIec9h5FR3SSkUXq
ZFx7Oz2zNb6HVgV25kOBZ99wm3baeN3GnXdLhgXvRUuekx3iBsWM9HLRiM9rp+bgWX16IIcbmXLp
ja+2BJG+pDjhwNqNaa8WZOZthVsnoNLsEEjWqU84V+0lKjC5eZ5KhvXz1m3ZR/AyZZHA3Tl9YPab
X7YTd1lGRmDg5cYRK/KCaLWvGZsq74x/qXczD8Qu+sM76/3hpMVquPpqFzOycdmq1XGrGdYe0ygm
XA2RXxO6q0t3diHBHKy8MIdt6a0JHEuNtelc0xwoebnrdTHIiVFoJ9qzuqRJ26LR7LhSQZ9XxVZ5
5Xif0NW/NosMXE5Z5elxyqAWCcTRl8Zkent4tRNQ75ZmXJJK/ZOjR9ST9Hebnav04qzhJft7L73Y
AQlI7EE2idRifi+dO3vMo1ef5j5m6woXePCVOKsWb35gzlS+dk0HQHUppfGCWhXfLmEuV5hHmw/I
Z6ctatEl7KlY7r3Fzj6Mkt+zwItADWy2J1Wzn07nyj5i9ZBPdOHWQbxM1Oov4E5ILL99ThDB/04o
Xb7PZ619dluiC4iW64ujhX50nyKRe0I0AwHIradp60Si7LeDkjwchakJ9IKwN2PHEZuMguuIajTf
urSQd+xK/W6fs28qD4Th8P/3hF88ttG06pQFI/3Aj1cqXa3bkDBLRoPHhuzN9R7UplPsZ8kduqUi
qF00kHtyohvtEXUrp+iuNqyz2FR8VCcfH0dzHqaLOIriq9RrgVDqYFBruK/ndmLzW/GShraeOndj
bwoVUIm0J6dJkitEg80LrTtzR+NMXMUdjyrBoyVMkWHO91M9g3XHDhZfFUUzuptGJOKKh6jloeLb
pQnfnnIUUlcu0NRP3Rh3hH10xr1Mud5pli8kkgCj9BIuKv7ihcAAs71pRNd8Imqv6ogQUg223DZL
wUuK9CDmkl+r4WIyOrs9NQB+z9Uom0/90nTPY8J1Va7b/l4bMZoONRDkEKDMjE7gVRbUGb387E9S
XNmq1aZgrP34akaN1VDvgkD5jNDbRovQmJNFFKcF7mM5N3gtQy3xyffRQCC3zNETWGfeMEQQOMHc
3zfGgkNc1NFD4yR4csVQvzgxtNyegAyisTCQGAEudPlZDFA3495rIQDo0TZGVX/WlZw8OLr5wSOA
l8iAKD1YK+C30bX4akCzAHrGE1TgFTqhK9tqi2OXrzLtHgM95rQcomxS9vwPUDy9II4n+CyZaiBG
Kp5z2liVfFoWmtbw1eVnN7bFJoqW4mh0/XqXD4CXmLmY4o6UzvHRrvuBfNSaD1kIPb/1+q75aGWJ
c6f5qiWFtpqSq8UByxJIxHHPRavma8+Rw6OOd/s2Xb9us4u8cwFe9ba1Rw6Ua8uejt0qCdfq5MqW
XDUvS5ZrPdaWV13VaajNyKrR2njRLTpw+9jqCTRYa+I31iq/pWSfH3ydiYya0Luf4CnIZKcRK/rq
YlkmSGUAexXQb5EkqToa/nVHqzEFYOIvNQx6TnRrJ2y5gmaQYG/KcSQdLxm4k5TWdiy9js2dxpqV
XGHPrQ2yeVV9rZGdRRrRUvBd69JLCJy0aq/a+LJ/rZEk4RDUS4JEyql91erMeLRjdKojlJcv4KMx
KfHotTesFuq1NrOm2+BtxlveZWL4YnpYOvjOUC1pTcNlcXiTy1CfcqMLVlrGvTIL7dbvdVYz18Ez
33jtTR9VNP5bs7nsx6X5QDZTe2P0XnxFOHoa9j6MWTCZ+E9ksupsPZ5vEgD7pxbFjn7TaZ5kja/z
UhxrrASvVNTuBXviaN8MUcciBmyJvmlvDQyELe9FSa+/jMomDkeCoQ+2U/LV8No8t2AK4/J24/Ta
sWWzx5QnHwioQvoOvbOPa/5INk2zjcbG+iT8mMCDBiF/Y2NQMC1SAsVoOaHB9QqYaNrbHKxVE+D0
WW6NspuvKUJIMoGz92gWsb0ptPoO8eLFCF+OWaSespchfW7CZ3TZ0v8hrmE8EW7acdjcudInhPqY
UFg3LMV4XU+1ixng+FW1iOjOicz66M/pELPoliowKoaNLcK5Iym4p3FZCHvj2bzQ46k7r2K3glxc
EbJsWpSAPuM/WqgffYEHJHer+TavR+szwT2nNtUNljQsq8qS7a5yDFDDvX02z5n9RL1NhIc+15/8
aZ0z1eD56Cwf26h2mZYlFKRjVi9P3jzFt3qVTHt3bg5OXbRbf9KQbKfgvcnD+Uj/r/xAUKBajU9c
JIAgMQs9O5yNuyx2sgaByWOu6UQrRhp+2tKGxIsh4ayMBmJ6CrO84V9cmvKRdj+0msNS58e3Aznx
wSAi93pAtx7QmF7IHorsj3hRnEfcSMUhTd3HGTlsSLs0oQ6klCN5BClTnU7JRerRuKkN8xghnPuU
6NG0J1ROD3u4vVsvhRMxjTyMsklg0+W0CuNlcc4oLuynzBakl8z1nseJBbjO2J3GDpopghr81zEf
zKe5sY1Lv/QVqoXSvie8K9vM1LB7wdrFqcni0RCue7OMfEtilHO7d6kLg67vsOLOc/NFMWoyN00M
XqXNuA3SCk4yUr+KAOCmWZLALgnZnOHn4p7C+qVQsg2uQ0EPjeUjbEUI1lN16HOixANha8jpsvlG
6eZTj1Nqz6NIooaCn81Uj4LMHS5LW0QPeAUoM+xxn7MEAvHz+vTW0zu1JYLPO5MLUrpIT3aJKPIg
tzpxVTairjfJ5BsMLQp1XJZ6xeFovHZKT8t54ODFNPFMhGZmJRD1M9BRQddVbEtJcecxYoY2XhDv
kj2Xpu2EwqABT2ut5o2lGloaQ6rN1z7RcucLzeyVZz4S+wclIj/5U6rfCqgdXebOh2jsN6Mn8wuE
xvWZrDDbSbsGmsGAByK97NEoZ0vgyOxgzJr/7DMzZZ/zsaur1Usm1KZd8xsxuiYw0cfeeMa90x1r
0/1kKOdL1NXtCxVr8VIQscOiJbUHt8DoZo1DvOvdobxZHCqWAmIOQ2+/VxsCKQFWl/p8wDA0picS
ryd7O7q6dA9ubiDYrGynvtIIUsW6tbj1Fe0bsBSml4H2GYqCRag2RPZSlll1Y7ZeeeOk9JGDlMS8
MEum/nMhTQg+Mks+ExxESJ6p8QtbVAAnASDtDmiwNz13VDx8bymbHJwPxBqOmmMdi8bjjQLX7QNv
S3pnqjAwjQB9BmMRpeY99TE707xM7FOcz/JzmWMil4OkiSAXKD25vTI2pOqjF11mBsia1XJR25iU
ZDtHL2YOanNjR6lGlqeK5GfwHMCYTDX6iBxzUd0V7czCIJN5qvdu3I/13vYnOhroybk9EnOgwKkr
bIoJ/BMcleRZvghD8DN+Mxfd1oWrQyp3pXMbVRZZhdtR8imx3iCX2laotFw2MTMHzVK7kmepEj37
Rr0aDUA8zQQwg+KV36xIDqyP9kT7cZvY/qKFpNRQAvRMSOECzKV/niW6XW2drqRoLSIQtphtedVt
inmIXsZuJMUmHgg2AqMtAGgM5AAGQ2thvp+Abb38cTHFqMUEaTGehKIudZRprqHmOmA/UYeWL+KN
1WL33dAL4tJjB63uBPqxKizSjHYPyoKUDSYZ3IfGoAt0ZbZiNvbEo4uzpevrOzGhqOArZN4Kjqhd
gSCuoB/SNXqenUlUDGNYQj9KLsDNj6+jQ28UVS6m6AtHM0icWkYzrAZMjABQ3Zvc9VvCFRpPv8eP
I5fDTBs+urIHTvpgjjqfkaqcT51WEV+es8yVxvyvFgR46ynPLr3/ZNnSl+EqjmTo9CwSpvycsntJ
Az6sf77IUX5J8ccWoT90+OYGH+0obrYUHG2h8/wEE1+nOlT0/04TIAI94D6kohOJ3WRH8Fs0UYhj
LqD3tymBXzxTbLh5CfP+2pTDmqZXEQ9SbkwFMuEqGcl4bNcSsnArk4g0tIEPRgZkuC1q/cRMujtM
5UA+ROzNEMbz9JEU2+lhMsGOf209/s+i8wuLDko0g97vv9egXn6Z/u/0pZNflm/9Bn/+2F+GA+s3
uAqOy6wN7cIfWtO/DQeCP0F7tDoRDZOW798uHQQALtYZsbI/wIT+S4Vqeb+hsYJrwd/AQkG89E9U
qNZXhMQ3A7LVcMDAAtsmDULXNt4C1E1k2SwVojswKkutTdWRmULHoMvP6EOJs5nQl/GOIUR0qnXI
0UcsBv1NAlWhDHMSJCm8u5ENdJKTdkD6nkWgPYJ/syGwPI4jO73xR6mHbk4ceuwTeqhmbYJjYiTW
1iC8+342K/EMnOtjYSzMioryHs2huMO5pm4k6RN1Q9Iw+YC5HdTOumcQhisDVKXqggk++xsv84xb
6UC075tef/ZzA+m8pqXmbUVy5UmSvryj00k3teEHJ8fVdpg85suSV/fW0AzjNlKmhh9f81/p6bBg
NvVK9BpL1R3jEXMDM9ic/dpI9oOaCDpRq67q64XCi+ptOzf5xPefAhReX4qTMXZHkXfKCxlK+vRe
ygGdFaZll7wvmtxiondukq25+iIovp7GTLXxpio8/dnFInvhNLCOmWkSsaHP6tBPRFKMGnEnykBn
B1WZrZ9MicuY0ppNxdr0EDDVyKYNmLipA7SsodyaTax9GAZL3Hk9Vu/AGSzjvPMkSZ8TI/RH3s90
Cmn+Gs+QY1jnclJEhqAok/nKawrtldXE38zkmUBbnpPPZDrMlw0CmvDr58N42R25s2k4Z/zzaBY9
X0ZVErDiOm417XViPMKB9vKm9hq1T2susvQWYpTUCGDL7VPzPPaMgT3j0Of5dO6gc0sOUWHk6kBl
3Fn7RLh5Glr0+BD2g1Bdt7r5iVSD49jZDPH6bBz2tHjM50ZDBb43msXTQ24V2I19yb3gNfkpG8gU
4uhkLEnJhMvG/XZHv6V47DSruEuabnlum0See5Xl32dq9PaJZTKJbglQOVViiM+i1k6eMLiTm+Ev
4kxr+LI9h3Z0kPeCgfGqt/iaqySUKatQoAOFttxik3H83gnmrFEfVDXRlbGhFxaFab1O7MNJ6oBr
VweGpRibxmaWYl/J9D65hH2yE8ofigZSiGMS/WFDzk2ZGHY1qeR9nMvbqPSXi1SxQ7HqPN2qXo8u
Svp5hDDGkxcavW/sifO0HgvyJUKSV7U6IBoaweDMBs0Lc0OXd31tP4u+GM5LoT9BhyV1HsP0lATZ
oDS1G/PioiS4vN9Iw3H2qaeiDeqFhpZ4zgaOvrQZpIPXXQFara/xtZc3UrOc/USy7LVIbeM0xJUf
GGbLZIN2wAHiT79Dl6BOid1SIOa0hTZTIayH2XD0QKDRoTLpCAaa5mkIbFgBQBSqlJtqivJ91Y/z
Ds0mnSQAY3TmJ6mFbWPJi8Hys6vZs/KzSpvEdS9iQpCSEWic7kpQGHFZQCTzNN8+L/w2HVZvq/s8
UqhcACqIV65ghkOtPnYLX71qmLhUODgnDCU1o6Yls5xqo/MzzA18Hnot6+bqgDi5vWt9vcno5pFV
y4bZYveTV+oBFIO+U1mbXI5W052U3pC/6IglNFsqNniDNJxXxruu7SoSLnE0F71N/NjKIhwqQdIj
C4VBcT0R6uM4y9kUwQ1OZiWffM7fgl0CJffYlPUaU6hiws6jLCEt0xkUVFwv74OyYqoBJJKeiUpc
+i/EI3WYxM3k3nFjXTG9AZ5ndmV2NvZ0DjdjR6GsZyYDOstp5AbL9xwmegwzcik/1kpvdx0sFspu
MP/Yjuj2U9BQP5o0eP1pzhjbVUVP0pinuuvOy/PT1xSdmqCUG9MZWZWkM0Qfvq4sbd7Th57L/FTU
PKHsZxFgfX2KGqQGdzNMhcduKj3kPzrL6mjWI6vGwhumqx0ij2KW56YqTJvHYTJvDYFJosZ3Nm8p
3fgkxZiri0mfiKhH5eVXl7ztl0tJetOyBUiAjpYstosOEd7Z/8ql/8iyY2KHeK9cIkKxi78nwxl/
/Mzflp3V+eijyTZxLmNu/pc50xO/OSybVEoujx32Dv7qL8sOddOfFh1L/w19qI01B0U3Akrzn9RG
JIp8PwanQ4w/lF+mM3Fn2O+sM/lvRIO+Wf8/e2eyHDmybddfkWmOZ+gdkJkmEYHo2Aa7THICSyaZ
6HtH+/VazirJskg+5itpqsEdXLOsANE5jp+9z9rgNiov31te9DjyFVwRkVsFVGffidy4beH4lkom
8wrjO3B+Y9sLvswoaVJJajRBzYM1FvOhU4JbCYro4CsRrp11wiaUMEfudvtrDhkaqZRsVykBT1NS
Hg48/UZ7k/eU0GflyJC1lyTbUCunoI/EDbOe3vW4JAwQyuKsHJORXyPS2RqbJug009xAcG+PaIDr
Ziiu5s4keEIJkClKZKskSWo6Z1OJUayNeezvzMRnWFmJmLGSM210zVEJnJ2Mvrl2QRyCEj+FkkGl
EkRTJY3qSiQ13A5tSgmndD4Dss4fehTVXkmrsxJZC9RWYIzkGWAVgOOEFJsoUTZT8qylhFrisOmo
KPG2VTLuqATd0UZUYnryRSqx11ayb6IEYHpAP8wBSRhV88jGGi5Ggq6bKuF4kWUUcFdXoxKVC9Rl
icqMKHUVKtm515ppX1tImBPL4Y2v5Gk5IFRjY94W/nhifLO4yahxzpPca/tVigEwow+eX7S1FY2B
CcR33ZRN9r2nwX7C10j8XqfJtWWVlIx1NLS3jaWFt6QVOWd2NtMC0AqK60i6DZu0Orlsq3z8Hvrs
Lpnr8R+mwsrKVVX16FwVImE8+EBARmL9QK55JzGObAtzi75LbgLMkJZXP4okZUOfiiF/KLOSKMMc
Lqhu5mBUyrcGiZHjJ4j0uj1HW/M2MCEMLp5v9jBJe+SWzqxL5m1DvohLBfgTMhdNvcYrRbNKwCjB
yqlgsekIoWcz/hASSkT6JEzaMZspjMB/msjfqQIzEQ9cBFORVLdGVhmXljtBu1cbZrqD6VNdhxSW
viHY4SfZYhCUrE2BRJe9np2BMD9wMcQXRzZhwglZNctYtHtoUpgRHaZliBb2gNHpFtUqquBz2wvr
oAGBStcRBeKe+RH+TTxM11xAbY2OD7WDQEbjDmmNmQjJT2IxnfuNTpL1tRnxaDo9QY57pxs4+WaO
5htBRGeyKkgovmHcjoZc5bjUVLBJg9rL+UFGeuOGaB+wp/MAsHuSRf0Y8/7tEhcfEhMjCAThlHRQ
fWMYrrVRJpdQM+gfQCDYGb1VvzoT7fewr+qrt78sZZjJ2w69wc/npilO0RKjqDit466tMPZO9qSU
RIU4pR63qULL/q5L7REYASSOdaJO/K2vj+VN3oup4B9S4JgHZ2AR2TDVNAe636kkATt9envSGNvm
aAvTAf3KmGnvvuFePduvrsYaPOSKXhaSMHrUA90t89tYKtuHLGxxap3IPlRZON0YtMA2bUsT14x6
Ye/rgZvaw5E9EqrIXTMJx9vmANZepIiTy1Kv3Cto8PNZExrmTain3s3YaEUQ80Rmq8V3wiffRFYc
HaCtTHID8tYGjyOKGZRWHsXabbUwJLK4NAmbiOZ1xVBw8Ha3ihHYaxLN0I66LCzl2mBoZV2lXLlZ
2M650XR2uCKcIh7wIvDzxEpEa5FPPPWUTissM48eCunaJCJ73aXLZVdSrTFb32sdu1Bam4NTPZXA
gSI442vfuzBljwwSXceDzgy9jPdF2v5yRv/Mt2jgShqIpSlups6i2RrvpLs8RG3nbhx98s5d/BBo
7U6QkXln1nO19kyCzyXfsX5lqjE0IzHcG5pF952RGpeg7wA2G160cUVtrQ3BsEhSzJcJ6U6UWiTc
VEerFOG1IbXpyphMeDFVxKZy9Nx451YZ5a4/2AEAUTQobHj7YWA8XHpZE280+D1lxFahMV+bcoDy
CzP3LF36LijNwjhYpvOzNeS+9JwTn0kQ3kNv0caLwkeN7VanecSFM5m3lIDSyMGm2JxL5qYKa96g
M9B1B0g0rGvXrW572htryAPLSzE4dLewKymb5raW022Z9vXRF9kO23y8dtjz7KrENbZT04fkks8Z
I7DGvTvT46THd8imuTgAY7L2I4vwRocAHkxlFjLc39O9X6C9V9Vjo/cYrMpKPwctKo4tDz5mD+LD
nSF81I2iWZONueqN+Zc11zd14onXxEQyBKykPwk0zo2RZXeS+Y8f86xZAe86TCmrAZDVl/g18AUc
oZLYzWpYFtYDa8j3UbpY9PrA164XxDg/vG2K7iWeZUhQkzdf4j0bmXmNcK7A3jb1GQRa2wfLYJbn
leFe5qz5Jx4rcp3c0Li2ltkOoI+VZEL1WronhKPe2J02rDrDrF87hxhMwkgPcwGT3arrHz08iE3D
7n4DCvy7HrIN1yu+9j6tV+Zm+p9Msj42sbXT5ya8H9kprywrG1YOcjBRQhjxWtu5D2dSQlxeQxrR
ZfQdqFsH5dnaSNyd56OHfkCR4L2whR5uBC3p+4xBeWoIwBkYsNz5OEro2NTqoTfRzEnvU0G8iN3Z
xWsH0uAVeTEHpV4IFRwcbqpBQ8Fx7XGbdfy3UQGui33spQjT6gSQD1d23FBZWcpIW7feZT3U41Op
z/nTCMrr0pWM1jpUWKuWZLMN+2rmHQuZILbHpdOsQ+xJ/sqd0uh8wFliHDszNKZV3C2kM/tNv/Wi
ptB5JaIH6U7alWu0HgQY9GVuYgWZvo009sBpf4413eaJKQk1qBqnBv66jHwGp766rIBpHW1skUEI
vgxCXxM+sMOUN8hxSRosXVMSk+qX2qWMPOdApZDtDL1qgmSCrQhvobIDdi2/SrJlr4wikvdjm4x7
+J/NN7eRuNhYCzd00ZECxEh+p10n0MSWQ1ZQhSG6a0e9YgGr2WXvK2z967qVKdaYOcQmZHj8WTmu
UTt/Fl3urbo2HK8y9lQXbVi2pFdW7a4xccP3YxauqRkuJkyMzPvsIjNCNvCWx7Rtq3qTlgN+v7Fp
gVxkxiqJu3xb2Dp8nDazd0u1XIAUJ2gSB9DK7GFQOHk3XC80Y1bZUHV8uQbvah4xRzZpN2LvyrRH
S/qXMMm711EAA2rcWW792o22fR7WK81qYGrBgCQ6aOEVZwZRWT5u+IJWV6WYcFj4/bzq9NF5sOpp
N41TtKH/dTu7lricEpOAZs9LdwyU7Fw68uvcaINqqKLXZprJauOTNzRVHgxJ2geTPk3HZDA6wvq6
8ECw8HkSNTd26DgbUMXpYV7c6SxMGfbBCaLFmRGggt/4GaurcSZ6ImzVWDRRavUuK8Y0Ollu2gC4
6BXLnhNWZHuyRSI+CVED8j77i38v3mD40xsY36FUAWD7BsyfO9j5k6cw+s5fTH2+2wD2izfYfvcG
3o//ovC7b0h+vobfkB5Omg6tv3jj9tv9eBsqlr+hqP6EX1QQYhz7Ah3me7NYSbDU7k3iVxrbbnIB
YpUQkBMceNUIUgM6lR+QqiQBozPkxajSBRJiBtpoxrvkkDzgDWQQgNSxj/ZbMIETd9foYuY5+lRz
E6n8AlMlGcxEGkAGCFcNybI/RpV3kLxFHwDuPBYaaQhRqpNO1HTlmrzDCT4aqQm1yk9A6U92uuff
+SpbwSFkYVG9WVSUF2ECYLGbor10jWydV/bPmBhnLAykNcxvwQ20pyn6YafJZx1t9UVkTno+qrQH
0+vsvQVy6kBA963ODLKu2G4LARGDzA7LW2zEstjzuY1Z8QTibfmWE/t30cXFTzagEQhPsyF+YpRK
0irJ+EgIpyDfia++1hQv4i26Ygyl3PZ0r7atQbIF5YsbmBg1boBIL2tqoBtLJWFYb6EYBliUo277
zUaozIxJpWe4PTka9LfK8+UtXKOZZX6VlY2A8KrSN/DPEsQRqkwO0Ht8CnRfRXWwNayoA3Lfe/Ei
FeYxRI5xgzXD+yYZfXtcVOrH8hYAMryFgbhvwSC9PpZ39MDoPSofZKgckYC5JhCfyyFRbsla+SYr
5aBMlJfSUK5K981g6ZQxKeVk51WowhWPUERRkr6ZMUvly0TjVB5N8Dpvlk2qZ+XgnP7yc1rK24mo
NvyKld9TKOdnqzygE2bQTLlCO+UPxYRwnrV9wT4L76hb6MN1pPyklnKWAn+lulVuU0f5TlvlQE2V
F5U/7J6NX7gRflxttRTHav5mXv3/XZ//UteHUCdGFf9zkeziR1K+/q6PITWp/+Lvno8Ldc5yHdR6
GiweChktpP+tj8Fi8aCGMKvBmIr3G6XFFv8B3VqNyaGteTw7DDD83QKyrf9gzFogatFIYtSMxKh/
AeRSHZ7f1TFPlS46v6PmXl1iq/7ZAZoZ1rPkrC18WIPZD5z5wkuvfrsa13/92H8r++K6Qhnr/ud/
/3gINkD0qxjW5k923igFvzWZwrHPKakRe3gVibfzmA1C1HK5pP/nmv9fHEX9Fb8dpQ19wAYxRxHl
U6c9VdOr/NO05J9O5N2EikgqEKMDh+iXk9BPc0Lu0fPXZwGD590Ynf02oG0LBul5MrCevLsjXa7V
aTSwm3G0sv1ZCVcfg0QfzUCMHNoJs/zG0nGn6nkfHq1O77dsx6bATSdjN0/DuEvqtn2gYW2RMUBC
DYQYcTIdtiYbGgnjuU8pua3Cllw/OQ1bYwgxNemmUqz4et3NTDCTKS9wKbi4c72qfio8iiPP6wJG
SoZ9j9PJ8ZsY34VvuJsM4PhFjhNqlTU9Ubjs3M/ctk8PsZ6LM91b3EetENgEYqJsLnSMY2d5lM/r
BUxzEGvOcCbVGB/inMQZ3mf9OcaD5T6R/N+YORfaQM1P1yzEMUwonz2tgWwllmJnm925nZnyfipn
+zSGvbHTepEHldWmB7tQ+9fesLcw25sVpjjjwtOzIsCsOwHqnYYbSxBlCvpLnoslnQNQHua8YnzR
uIA9w/uQ+gi8VR+fwnQYf/qymE/DgsDJ5N8E+GtIOV6yvI6lG36PazThDXmGy7074mDejIvx2rYT
XnGns+UvrbEnAi3SXD74pnL/TFT2p2HQ+SF1gR3buKhmBxdEQe9l7c6OuynqUJ7nbmgxUqG+x6FT
inrN35etfUeKdZ+n2mUa2a+y0+zVOMv+JV2me3sxX/3Sdx4nEz+I3WvJd0lk0YFtEZekjRtjV472
6yKr1kc3ADqSNjrbobzmJjgoYQ8w5O1VgWl6nU4iOxa+0z0k2HBw2DTijPmX+KIu4DlbTmvsqP7i
EyVReohKCy8s5vot/n19VxFXmK2ItovIg5qhO4MdQxzPvejoYIbaKxIB1ddCYHyTgmkqvGyfOulw
iy7e38oaxBCxmB0PBujLUx7hF9TzMDt6BKXQu636YPBxDXsMEserRvX/ipZpIZO181LivE4PyDwE
N+YNhffUJLgM+zY0bsDVRKc5SvTbtKTu5IufOFe0FtNdzAgabPs2fA6FY0H9MLXw0hz9KlxnsRCI
dUZJxzQM7SsmJWg/w/FZTwtkP3zkzXmjCQMX6oLdlxL/OtQs5qwUmVaw5zlHyX8Ii2Y50TYiMBIG
i77v48bFytmi4eEpzqd1lsThs5xocjMXhXpmab22q+bY+2WnGTz1CFhnp3XjWQsb4zlmMjGI+sY2
VgrpFWid9Jm18NX1CPXM3eBoeskhGJJVPUw546K1vqfUnZlh8s3zPIrsO33KliDEfDpwMMfYeaJs
d85oj989MxyeytCJT3rR6PsBeJbLbBGhDolIBmtVYLX4aWBMO1L0Fpc0w8FWsve7KHuQMZOxWHfw
6EkV7TpPCyaMsmejSY/SQrXaRux1r0m/K3/MsTOe2hmr2pTG8hKItUvuk5gvusZ3zjIqw50BWXBN
9Kl7W88WkQ7LDGxl1LxhzcAqB2hwy8V0GUN5aukOlysspnBuSuYnNgmNQkI6R/0XM1MSF0dexbdN
O6QvzuJ2zNuzCGVa0TGPbziEs/rOtp4Z9pUVm/VNVycdGWSxHfTMU5zlo7vghquaGJd1wU4ZNwe/
6YSxSyUmwrUpyuXIXxvdmRCajzPNgzOMpvM6d0JAM6lL8gEScOofPCqGLSESLpnckX9wOr/aUohW
QY27fddidiId2rV4JjyK5y1Vggz0uW0PGkU6p9F48zYkWCHAkaKSy8mVWg8hswMEQi3TykTpvi7z
tnkmpkCyjA3ZiQ2Et4tTfV5LVoGnJPEZMxyE2EuTUA6hlyAj2b+fmYRokbOOPoCanNY/EISMZylK
lSMLC+xXh2r/MHfTeOWDxDy+/XOzdJ1b+rjtYZ6iwlwtjhivRlIprt4MEYOHJhnwDC9cXeltbCPC
dPJ2yGRRxhe3w9PVzyZYOCuX+nOWye6boL29YaRc+VNaSwsSlQlfKreM2UXmjV1O4WNqx9XDkBSE
Uvu4MeivwZlHZ10BjSjWtLt8NO0+O7pV/8PzLXmAAuZlGARBinthpu/TMcNUMrfDJZ55Ll8ZO1rQ
QtK/cLNpuDA0Gfkr8iWnfaX5hMV4tWEdWtNis6t7Q3FMO5hsWKpdRCzGBjCzgHtvV/rkLnsfOefW
mDr9uyTV4JTYHbeuVk4dp/bKnRhd+vJL3XPYt4GMaSHLDzg5hhIwoXd14mKG0ZhyCzy80eeVsNpD
n1vxi28wvpHlqXtbtK5zFhJ/uYtcpTE37Jt5+zVvRzXaHqxayx5GrNi7smzcW+ZCtMCxW9IMpCx3
kbI0sY9Y9p1vdCQfgn56sw8xX0T8tt9ZKwIBp2urne0fdBXzoKx5wN3QxqPCE70Wui0DWiTlK3v6
/mB2eneHkX554EGKrt2YWRSZ9j5NUNIicfz7u6StSyiTlvtdUpBKPMVmeJ7DyZ/XTK77OzPEYwzR
bjktmj68DsTP3ReiZrRfytTYeJr7933KoCL/mknNCCaQnFvdro1LzABwVcOMRcbKyLBiPi3QnCl5
LPvOI1FymLaa3jvfrH62vw2tcpA79XzJl4rk5CbWNnOSaButtuO9IB35Yom09qaKizIw8ZAFWmaR
DayuuqSZT36A512Zmb7VSwAwftulZw54C8Z74mpd9rBrKx7E7eRU+pkgMzMo/VQeillaQd0Uxnpq
dZuXWPjzsSfc4ir0jOhgMJwCzk89ywub0pOv2cBg2W+cLV4yXYquVLnEAlyYLYcGdmeZXelNWhyw
fLrffaDOOxnqtrPyEj6G+mJz+5dmucg62lfoBUTMjz5x8/qcxSyBBgmVWvLcZvN0yaIwH8w6LK9E
uywYijAGkWpfzw+MHzgO7dyRZl8/d1thZD4mEzrxfSZSaK0xZlPLzI52Xzhn6chsjyFGLQjbeqLV
0vHpFjGoWtFUGnQskooy3BBtCEreiP2Ab9Nw8NtoYYCWqZALQDDEN5eirO5gcZXbngWHGqgU3RnJ
M5KdN71fWITDmqFq4Af0eo9N6I5byzSAUjdZqd11ul5BaygGKmbm9Fb5wLKhA2ttV9KBcLt0CQnW
3gALl7ZIuZNGyXhsz+NU4JA+Wn5iPOuRPV/YaKwbexz159n3TCDFONJWmo1bMO54MeEemMdlGpdT
i1H/6I72HHhybg8ES+HLsOahblaF7w4o60PFSkezeTnpLnBt2n85DaiQ/3PH9FtEKzuMh/Neauk6
5J9epxZcPUAsTbhHL7F3iW4th9QL3d2I6VydESNyE0hehkrI9UhMWntJcWtOGV1ALy3pfsXaTjqV
BPrqzOYTY3MezsWyubUGa8ablGhnUThc9/UssIs39F9T7dVrCA/C8Pzd6nNjRXpteM5pZJtcr1g5
nahrt57XjkGVR+YuDJOBVncoSQB3WgzZjS4CKsT4WC9OsZaMa5l1Uq2zzi1+ilL72S3O1WSiH5kT
eBzqtubgxQLxY0nuxopwhdbToj2r1Y4LMawN5fWOwqLd0pb/rpXgNogswC2X0IXeEHYeqekHaCOe
1A6lU8MeI3iUaa7awUJFzIPNil1eTHV4wRxkhMqDuOsmOW30inGB3bKk8RMz2M4+m4wcOb+fBkZj
l+q2hhmJdhnpDREQZnwWp259DW66/q5FCNp81YvHTqv7n8wwureC0cJpk2PHO/TDvByV12Bn53G/
p5PqTJsqauxr22uX6zRyGVuPkiwYCtwU62lqia5ZXDdgFjWkIx/HO9wU6XZoMrbkep4cI/p8SJqy
efbbpTgzfM3aL8A5fUaZqgib3dZjsjJj0uKZ8t54nNzSuzD8XpITZDrVaSAyD0UOCf46XGbCTWbk
dFq8mAeYmd6YRaHXtGu1WHWjuYtI4M4zfvJmRNVa5ivbkOmpdGiW9dAJHl1GgLLVBJD6cibaBtQz
SV6ZnZTfQrz6NEHL3nrQ1RfSNQoSeGMv3k9l2Z/FiWdfxEUnv5XScvYT0+qMC0bDGVCQ7KdkbAuN
1uDmVoQjXQ+iLl6KTujrAffKDyb1K5NXpBZHg3DN81bGzgqvPANL81Da7HU7u2fwX9r3iIZFkIUO
0x/JMMSXlTa/ZoPwvpsM96EaLx7O3XzZOl2OjIDivaLGW/gUxgWZw702YVUgj+IsTfN0n4J2WNU4
Yri9fG2PM7sKzCzWgg/W20RdvWy6pLjT8uT7BCwMD3AqVzRuGHvwZzbFRv0NL6+1ydx8TFbQGpue
UGhf7irfhcyTFdW5XHLz0LYhpRTZAHMYWWs7q71e21vdqBV7tkuu9kpnVPVjW+eApdR7oAsLtrvu
PSICaBibWsLQkKXJcz6K+TWlYvpjMqzqPm2y5nvd15PY1SQ7omswjpDt0BhCZ5VllDSo8OXJtgzG
H7sqmZ6y1jUH5nrG9DiY/SteS/Kqae+cT6DOziwq259lrbtrOpYY87TskviTvFp1lpbvZCaa9cit
Os9QshiHamp5yehLdIn3012ldp52gec5zUUbueG6a1Pzhvf/RZYwp3q+af6qF9h8rVAuR7/q+muy
U9h3kKD6MLWdxYdLGIHBdO6pq63q2dLqJxvx4Ylhl9ulNzt7K1zkcK0cjV3aLKzstWaB0u7zW8Ii
R7mO46a9cXRGh9ah223duNe3y4BlwOGJ32teZe/i2BXnZubOLC44Mg5x4bM3Tc3o2ZmdDrcKOdcM
TkSoa5O4Y6vD9yTyi6ewEDDPI/+bPdnjGbQNc8evoFpOjby1E/tF4LnBHyHn52gJB4LNRo/OrzWn
F76/jLsBo/XKhwqya6J0giHjc1GsUHwTQ2zfJUPVbtM+4YVtfTLeyI4hVM/1t47m7KQVE1fkiwcW
5Oxqqhf32DDAspKjdIM6L8MflU/mUN6O3l5rrPQSNM6CTE0eF0I21e3UISdGJEXflEsXUeFqp6Io
5EF6M4N/jMJeiwYWjJu65qWBCfSXEZXEPadovm2fgGsr4/6KYbz4HEaec4vI75fRel5CrX9MS43I
JKhF0PvSgNHOGjPvpJ/CsHf3+Qhcr8INv2MGL78lcUtnzod5Vd8f9F2b93cR3Er8TLp7tNRAthzb
J5QcsU+jmC8WheCRhVTbF5Y/nFPKieNoF9FlFzUZ9W9V/upxUSfkwdXPVpPWj50n+4YtQBNnz5UO
Tu7MYIz1jISqdEO3BIBG1Jl3valN81rzmV+4TPI2MtdV2TQTw8ZVTQhyOS1szeLWvyznNr8rC2Yf
id3wQa100aamhXXnmt0reQKEmC+UKm1j4VVbxp8oy8XRYZxyTVHFJqmBmYvemB6KxDcCthN7rG3p
kfffwSzvPhQRtbEdVtGeqjBn2Nj72ZnYeyt9Rs0Ee2JizNv3k/tDsAUhL+/caUmwk7kyUNEm0nrP
+Gn7+XhmVyDd3AaeBN7m9ioKjf3ga+GvGDfqtQP45NRN/q9msrWHiFfvHtsOnHqng96w8tsp3HQI
wSutdKod0XR9YCYNc1hAoVYe3eHLrxuhH7ugJtYiDGLku8CrfI9wcyeSnQZiDvejTf8O2gyzTdiD
CxKm2Y//Kf30Q2fXU0fzDVIzGIT9AMolVm6iThLtfq4iZ6WDUF0lBXlPeVT/Haz8c/of0Wv1X+lT
cyjyaeCXOoQDs/T9s0+td25N+9HgxGIvumPGl09GOhgXOnkHf8AcvcM40UlWh4LGBgiWuZz3RCXm
6TASWByqbMv+PMtltnfJ/CKPnhZBE03Frhp4uL6+cZ9dSqwJhqUSkIFCv2uSOwk+KA02zH7OuIoM
wfKVbmnZsSe1/3B+792r6vx4oZEwBFAs+z18K2PxX+paa/fFHFvhKg/xkWgNUnZm0tHMaX9c1zN2
CPKt4gtG5aY/HF914v+hnajjM3AEZtdTGs27Tv0c2QSzZVG39wpMfxRdNDKa8f7r66meh/cHsUj+
UXx5tCJh/vN5AdQqZ4mFbE/WhUHPIKaKiIQVXuYmw3jLbE4r1F3oJC1F8teH/uz5gb8OJN1HvPnA
afUdezIi02pVk2QOasuRCP2qESw0PW9WVkQFNscYgL4+7GevvqVi5WzuLLRtxe76TcmxOh+jaMJh
BVTKo1EM96QtL/vI5an1Bc/v14f77IEF+YpxCUO294GBCfNDNzRv5nCddO4as9mx+Z+CJhT67usj
vSecvr2QDI+C70Pcc7mh/zwzf1n+vpcE9I4/u7dncw77l0nybGpdblzQUtZ3rrfoP+JQNZNGWvFf
/xGfPbSWisBybYuMhA8vDdrzMkY6LlSgHiewI3TzwdX84SifXVRuoZKvdITP90EF9hTavV2w9Lyt
AkMaIkX487QybAbH//0J2TgkcNPTlfeViPr745LhI4C1MbKgYr3ZmCMcFa96+n87xrtFLXGk6fKh
BtBqyovFbXc2E+BfH+LTh4Pnz+Dm8Hgw//jP8/D91BtbE9MvsBQehF43j9jzEcqGMfkea6ww+Bh1
eDrILHi19QM5R39a0T6+ehZzl0govH9QkN9rj7ZT95ZWEc4UGYotVEmml42sOQcQgDex9svN1yf9
8WHkeIKEN+ooeLvWu8WtYVvlMXXW7Avc5Wf4604iNsQfSomPz6KFhs44Oq1d02Ik8d2FjXBxMJfc
7BMZ9YAksJJV9XAuUrSMr0/nkyNxEsDJYRg6li3ePSZ+lwA/I0J8z9KGSUXrzgBC3tVt+vD1cT65
TYawTd3gXrFy2Wrh/m2FdOuCXNmW5N8lYaAg/6F5OfyOcp0wyvj1kcyP31joiL8d6l25Qo/KDQsV
MtzDCWLC345WxSikXE3YtYJmYBBsdqjHgGuH7aax6e4zUBs+Ei+jBZKU5iBF/d2ZHW20orVogBf2
kh0dL62P0pq0QzTGy0UIB+zGbhihxcKjBeyrJNGeMpVHZgCmy7Hq6WDPvZuvabNh/MEM+YcTtd+x
0Vmb+YKj6+m8AIr3+u71g/CgAdDtuaZdLL/5RalfGoN3gxk9+VEsvThCgUA/zcPHdiI/koRceiaT
e3DdIkgclFmjqZk16+9BBjD3Ql4zzKubevQusI2TB1uBv+uykX5jYgkmAFPMftFIflY7mOKopRq5
rSRL7NG2x42UnrnmOOmGFp44z2y8DGnmw+hmvd6A+FovIoLKQiXhc7VMTYFHOv2ZYOvyDx+tT541
xhUNHBx8syj53z1rBC40VB8z1yXVuvOBbJoDd33CDwzWgqgDa9x//ch9LHjwOQIddWzmvy3/fcHT
VPYwjEz97X1PErubVEUASo9ka6smqNmL5HlM6/XOThiw+frIn7y+VHO665p4cT7uOfD9DVrcu+We
Ntf8fXBH46lB77mDtJq+fn2oT04SgwerEb0O/ve+dEQXZb859+W+GFpUkcFAxEMJwvyalu0B8gQg
/A6BfV6NJk37rw/+yXlSV1kuWjg7A3wm/1w+RBb1tJ3Kco/DPtk1eOIioltVwnX7r8sApt14nwQO
I8HM2rsFkR5QF1VGmu9NzwMnBl3P9LC1trll/evHlHIDwxTGKHYf+vtYwbpjQCZiPAxfAZNGi0vj
1UqvxtFhqDdzX/7tBbR1YpjUDB9Twc77zxZTNpCr8obTcgprr0E0rdAQ0XQ6Bpn+BKv9+AJyMEob
SgNyPcz3n68Gb0js9gVnptl3saV9axbvhYmxu2h0/1CDqHf5n3sNDsW21OXUWPPf850LK07mUsOI
odLyLHqlPgSRlcgHjIflcKRN+adq9PMjAhjExqZeuvefF7sWXqWO2BjDMfPrHxWRwVabMb0AH4dh
LvMPPO+Pz76tU3hbb1UHR3z3RDod+w4Zimyv9f1xVnQyO7tKXP0Ph/lY2KjDqERVT1B9vCco4+IG
ys5P7wfN1O40RlsONSix4Ovn8OMqwlEMhjdZmUkoeY+2mDSTVJzUyPYtIesrOj3rPO1/idI9pY1E
UPcWxryqP6yS79OQ+FJyVBYOMAIOAZ7vX7WwWKTPti/b++TMKhMubTjwFdjjfVT6BUgrblY/N1eE
d2XxWiw+UKBOFzs5NdEhR0fejpRFYGKbG8ZFIV3WNcWBKguairEtbHHuvW+OLkOF3d+zy/9p++XT
GwMdnCfO8Hz7/Y3BkhDnKBv5nu50GaSznx61iT7n1zfm06cMXyUtJfAmH0rOwm74jERVvi+lALZZ
DXs9g14o5J+qlk9eWEjZ1LasQ+4Htokjcqusm5KFaKotjCxhfJhcfdp+fTafrUAuJYBnAn+n2aGu
6W/l5pLq5hT1WoZ5CLzHIPhMTQ60DnLAn4fU/vdVNHtGxwDcIjDNA4j65+EgnbkDhquMvWP4oq5d
m7inog2/fX1Wn708hLGR1MAVVFT7fx5m6rISWiMvT5443nU2G0hsofOC2FJt28jxfo45WCO6hd0f
PlWfrXk4YslJ4OP7cdND61SPLSC1+ygyr2Sp/VjSaFunD3W63LJc/+Fonz3wbHuISbDZWX5okuWc
owB1AKgqqqFkuI44jSYxLl9fTKA8Hz8dXERChWzDwub8bl31e3CxDi33vdeP+kNCjMxWw3GMdZ/h
MbQ5Md6nhleBNJbDFZFd2aWTC2sXe3g6l7kmliNK641BGl+QM9+3hbKZ/ml3q9hGH75vjM1b6s20
SIV8d8vbsNMZpir42kw2MoFsfhgSfg2usu6QCO9bD8gEEG6MiFFayUM2Dh3A6+opxtFBmIM81iMo
S7pIzFzNWg3tnPP4+kJ+ch3RtClBgSLRXHz/QcwFf0MyUW6P5fJSL4bc6jVmyjDHvzL/O8y/WsiN
N4+xoxq1/4u9M1mOG8my9qu01bqRhnlY1AZATGQwGAySIsUNjBIpOGbHPDx9f6FU5y8x2aLlv64y
q7KyKikRgQDc/d57znc4df/6BujaDO/A7TjaR9qLSsMhLCz1GZ59uXW8MgXFa3cfnDDeeek0jYkd
Jxp2rL+19Ycmn6cmrvh6qfUoklgJdFQ7zDEajPL6XN/XzVjjxiuH7e/v6zs/vca/IKBystGMt1ul
qXjIDd222lKrHWp7hJba5Dd042PITvGn2bXiD86+7/2SHNloA+ga1e/bJBjelbFrTfCbComFwQw0
ibRqo7sZaw94s00h/ftv+M6ewxfkDGWwsXFYfPMGFlFjiqTi1k5DzOTCbMZQras6NFDE/v9cygMe
7RK3SJ//zYYgHTPpyMcE/e9V5dGC5us3TmdfJr2mfbB8vfe7wU/m8STt9NwP/vUZHZDElQudgW1b
9He9qF4tq77DS9r4uNduwMl1/7g4YgHDdKFbms745O0LqE3M2vR2KbeLvqDxc8ZT0zehPJvSf/97
vbMw01JXLcOg84yN4/x7/rSrymVEARZRAuax9QBMYOMu9d3vL/E25uL7G/7zNd48E56SguUyuQaC
fu1M0JIXrdVaJ723Iz/KR1y/sTr61thIwDVpfF+NjYNYiFkt0CPSWrQeNWQJbLQyJxRwEGZWozvD
dDW6Bk6VKW50D5d1OWM8jqRabooWcRbV7QyqN4a0YbkMKbAeHi2tQaubMr4/LV6B2KrU2mxdFW2z
UQGiQbRAOnqd5iqnwwoQFEz45lpMjthoTUuQhYVEczBEcTUozbB1M+8uqbI24Ntn64JeUeMLhIJb
xImFX42LXAF3thALw92qTCMBJZb269/f3veeTXZxR+M5gWb3dv2067buII2WW2TCz/XUPbtCwtoG
RFpUq0jBKfb76733hnPm5rBH+56B0Jt3wRJzWRvxDEy2Fuee02HUs93YlR8cXv/e8oPdwdSQxh89
AgJPf30wYcEJo5m8couI/EbKhISj0f1aZ/cMoa8QpAS9pT/FhDf//tsZ71+XLi13lOL67YHMk0Vd
yNGiJ1LNy6OYCPiEXqDcYHRR8xWaGWocDMh47LKhDvMSkaDSlyzktT7AYEYNmY7KzlB7Za11Jnxc
hKE8cHLDvJMJtpd+sbSBQn1CCpg5Sxx6nWbTe3GWMNYgmmRmG7iLVcM8S0lL7RYZr4gVKMMul694
PrRj6ubLRmIRXuPo4n8vFisQbZeuHMXRP9WG9dFP8d4vbpOh7UBEZKHQzrfspzWC8AQyWrKh3Krd
88w41J9HFa4Z8ae/v/fvrUU/XeftwWiQQ5FXHphi18rVoKTfAIdXrH5/kfc2RIzJVKs68zbyo379
Mir88ao2m3LL0MkNSGjyKcYfqkygqW/nD0xn716MfiU1C8mdfzv22oBWyzLnXVGEXVCJLpsBoDUK
ULTUXfLB7XtvIbBp+7NbYNn72+E3n2e80KioABM2N3rr2AEhAA9V3rx2CZoFYX9wJ98GcX1f188z
bwpYJATO2znN0sqc+8s5LZ1y8l0XXbsASDbudHrxYWUoYmvKuoNK7RmnBHbrdo4xNcQY+K7c2AXC
Bxz43sEShD0jglL7wf1477HldzZoI9G/9d4ujOMUtUomOOaMtXw1vPiT0Ifb3EBH8vsn6t3rOBBc
OFHaZ8vcr09UOyizkOjxtlSikm5O91zOyhhWffPBRvresZXmFKIN4uRJnn3zHkI6x8GB9nLb4RkR
LRLXsbxpKusCNOd1XtV3Re590GZ57wH+6ZJvD6zpYuZo9NRiq4yk2/XVq2fmiNvti6YaPqg5/oZI
PRcCVKQMyTg+Ugu/qYu60TUlyVYFy4w+P3VCfhuhtwdDroGb0c4hFlJJgoIVeQVPHq+Bop2VmQ2i
P+CnDyZNlYcINse213Es4GrDZyS65hamQxW6ZZ7DUW7d9eSM7ifXYtX07ZJATVKeCEvNzq3NSv+m
jvAzncoNJ6k+ET92QIojVx1HvoSob/Ar+Pn7YtZvJaJrNntwX79/mt57i72zU5cWB8/t2wEsaSQt
zGHJyU8uuwXnt9+p5oMlrUt6ptDa5/GDC773E5+dWQhlHJqtb2+7TLV4rjkMbZPaA8Mh+0auF6rf
kHQ82OztWZP++6/4XTvxpsOLYkbnC/K6UGa++aVjBeY0wKBiaxeLF4ixt29NQdwa0G4irqscuJMO
kTA1UU5+twu4Z+BT0UMT7JD0bZRxRLn++w/1zn3nsHG2QHsYA/9W8nr27BadbuTbzIvPpJDZvgL8
vmzntGof0kaD9wqA9vfXfBuFfF5BUSXQ9Tmv2oR16r8uHfFkLcQC8Ua3S4SU1YjNNYJUY03AWLvx
QPT5PCkoJ6185cWNCGZmMjgvTC38/Qcx3lnDzr5w5BgaZY75tr2vIo2wIboABShT6LTffQ2JkS83
aKtBn3FnnF2XokbGYtX6Mc7+laYUzFHJSx+OozGq65nItEdBzGFACpT6yLGYDMiRRwrHVLZG1Gdt
kOS/zoixWbIJQ7RTAXhOMcNGKbutsGtnNYneCd34Uq8y4zYD9nbNa4sJDVzN8iDc3rvIVeezCr/j
g8L8ve/PBAwPOhyoM/rw1x+Cdluat5C+tk6eTbcCWRpw8yl5SDRFrH9/r9+7FMJrtAa40dk23hxA
GDrVdXHelryK4DFZu2c33wRB1yOc7+H31/r+u719087dX4PqlW3wbfkPPjHvxyKhOBisyPU7BsaY
vRZT24A5HcLSybVLrVKjYzfp40HXlfhGP/O1TCOXG0nI5u77B/oP4/wDxjnhnOdV8C+UQPjcPf8X
oNukmw/Pxeu//7V7eRbVL/iGP//GD3wDPZU/VJPuA+8nc0Ve07/wDaxYf5zLJI5gdJB/pjd4fyAj
gMOHOBGNJ+rA/0dv0P7wPBrOxL4wPWHdN/4JveFPqcdPjxnLF7MsPhZuOYaRf+trZVpU95YT2QdU
sYgponKqL0sSXcgKc4mYcmJszKhFYAWqnp3fLom0vC+IRl8FCc+3ppMZVqBVxh3Thekhc5Tk0jIw
XmKnddmCZGm7xVlawD6uGMvcnQhDiWtIeoit7tUSp6FfDkluFJd4CdsNALY0PTi68CDe1bm7TlpR
7opohpub9nVQzFocliyjIZ0sa00upa6vUq+/QVtEBZ+qI25AaF/7tte7zWwP9YXuNeMLqNwns+gA
c3mt+jkfK2ejykQ+NUWmBqCpkGEY7TPGf43vS9JB6jt6Iy6XWUxbVVbmmh9KOcAVjwhtcoa1UF38
Z0Hj6fHQ0PHtURme7SCotfVkTK8VIfSHYZ72Zo9YXUsmGbT0tE9zewba9eieyd99yK3EA4M8zddT
ORkbqXsP0+TaqwGPbWQMxY2ZKvXW7Bv9AAYb7yYsSVqdSbIvhmpktCCSK0/Jn72utmA9oXm3yPC6
rIsMhnalDF/azIl2c2QZa2YV+WuRJ6gEOHK+wtp368BtG1QSevLa93qzIoNleqR1MJZ+nKSxX0s3
Duoid590vSdo3EkxB7vVQ5EUD7XCpctakuYqxoGcasVa4d2uVmaWOLhTnaL0nbEcMM7BjdB8I/GK
W2eZiM8mdUbuzk/kfT209pr0HpDKAESzraP3nPCF43R8+sEJSwV8Es0dw54JRT3Tru1Mi09mpmXH
eW6X62gUaiDo7u2FoSv0otTJ4ipGBeHUMTdmmqN/KBQjuR3tNt9bRIfuBeyrK2S5Kc6NaDyOTd2s
y7advnbnesjHDtQFfabIb7DQU6jYIwtu4aTjHsJWsp2sst13Ef4uf7LH+EXouRIAr7C2QoOsiv1L
OtgB4Oj4Seeoh7GcVRrF3pL7TamrZVDbOFRit+0/GdPcjxjYZp08vqzGyKU6SajHAl+H0MnwUwol
9atC9y6HooDG2EkacQFALrxs47RPaj6UU9t05Ja5vY/BGhX+kOniWwV6FY9M7m0dpAv7xlJe7MVS
fUOINPVxbBC91CijjpOSuGlDGnLtpKr3AE80g5/uXOLhTI6FC2aC1qL6ZbC1fK2DXvya1dGCW7EY
RGAPAh9hA3cOCuL4SEFoHJUsckIG59G670i5C8psnC8rJKhd4IIJvnDtbJRhESliNRNKeyQ4s1pB
Cyc2zZ5oh0yGvmsJmznlhHNt3HzsP5HtV5EeWpIWnEaZAuMwTi4VSUiUhau1CFxADb6NM52sndxr
g8IZieBrhnmlLUO6mbpoXiWju9wPE+aLYaw1mPl4q4SHf5EouuhKuGVztO061CK3uUsyxT55Rr9t
SmO5HgE+BdXkXFg9rzWMC33aJVEBm220qyPhwpylRg3GhCvd+TajiLwq2kG/0/U6fUpUrQ4VG/Zi
P1JauzNwhl3JMeZ2Sms9wCERGJQqV2DDICBW401s1s1+TiVpDpxzD23Pzw2lleF4kRgsCrUXYtZT
d0utvYBKtg+SvvZO1wZ9V7S97ScaniScL9if+JE3DWkBYZRI1ANyJl9XN7pbGHnzK249AOSKM3NC
hofmzDXs4gZTTsgxVwRaYmUbxkgyTCIWclVfuktyLaZ7fEvmupbYcmx3sK/UCVsO84Jx58ViDCMC
2j4blUqvgEzeQJlQljUmaCBwl5b9mU1w2WIzUF61tFb8aRQGZ2Kz/5ZGSnUwraQ6gW7QAkn7FQaW
+hwvRbyqtRxJbjUMG3dolSaQpCJ/pq/e7ZsiP501OxfCgztvNI28JLKtOy7YS9YjDsyjqiXedSvO
WpCuj5aViXFyU5ioN3VjckO4LkPYO8J8pSM6rEZn+toDQg0y1szcj7JRBHjjlb1QcFjg2RkfJOG/
ganJ5WS7owddtrI/ExjPu2HYOJIsl9DBJJsoPnqFBSsmsQ3C/1OWDzQinTo5aCj7Notaac9jEZtg
cpd76G9gH8ZZ31oDskzig4n2SBJtIolxcXcQYU6Lqu04Pah4aAzNXmXqzA9c4isK4WjcjDKLH5QJ
r2zaF60/26U4ciCGkIQlePykxnZ94Rm1cxHTXHZZQSNvy7pJIFqn7ltHMU7L0h/7OCGLjt75Zc8N
gznT93fprBfnAFafVyLZlJ5GNOISi53nKqcM+G8wjU3l+oZx1maXsbtNJrtfx26Xr4g8xSLuRntC
jLJNZbf97ky2xQJOhB7aPHPHCyXWfYF8LO56PMXw/bDNRsU+xgPPVhSNzyJR5UYZVPtyGVrnq+bk
+ZemlcrBapub1iisWyKc79XZbA8oG2u4dYazazploVhxkJZaznDfYsi8sOziOV3wzouUvPs6S6rN
cK5D+oVa1p+UuL2AItDD5Y7NUxuX1XE5B6Zi/rYGP01viAvUPxPuCPqIXRlHnRYNDxpW/22+DNa+
kEmKXxcch5HWgaqTfWebnwhxMSE8FPkqKfGWOKA+7jw3ltiS3fqaODYM/DgQ12odvbowngMAvGLj
tmhdRsCR27bKl70w8QFKK4sfB7TBvtMOVSgXsvlM21q+EaN9B1ygDPQsdW6ziI/QaRmobZqHvp0a
VwOr6koK7Slqob4VlUm4qqzAJSgzuYTTfo408z7H735RgzVamQxGACwIb51MWfTU9PO0MaekeQIy
B4HQ6z14H7TKnZFJSG63TyP5NNCkC20dQxrMzpChvBfPSm8BnZ4N1XfcFBemR+J2FueXU3cJ54JA
DLMqhoOZV3EgXJXMOQyn96lil7ccqoinqF22ekuDZ5eMGTSxquo0SupYHshkXBfoODcuqTtXo4G3
u5wsBSqJWaxVoceIskuWHT3ttzHQP0CrxAIfa0tOO2HmUHNdZnFzmloBiJqnVmOtxbVlyc04asu1
BOIdZFajXVRLU64td5yeezdyc7+tyVSNMKFjec1jjLM2+OrQApXytcyEfLLJN8EX3D4XsReFfJBv
MG3qdQqSAnlAqcA1aVU3KNJM2RLLkNmBU2dFip0hK6/wc4HTzkx7NQ4FJnqSFV/ImdRRS5OmExQ2
UVgIqaBvZ+k1596gS85DLkLE1iq14GoZI+0CDErMkI3TpqBjtI0MRf1GDWv5HSI1v++gUsMYiVdk
vjc+R49m1ebZjUUSs0EbfYbcibgBcjsgJpWf+qnS2hhVUBStnLKXNA7mNoOIDr4K5HQb1mMOQrh2
IucRklfjrbXeOad2qzeOZENiGBenBDF32tdJOvk1ofEsCIOeA+/O9HVULiAabt0p6tOIsE5XVF+T
vhhw2xdljvfRmUSWmReR5SbZZTe5XnU3zgN3jeC6SQHS4JWclP20IY/agPyuObSgkASEBEBnTjiL
uAyVLsJJjUFtepUEC7+MCNIg0LTWI3+nelLIOV6fIQs76FKYZbXBnUK1dZOLfnDrq1rypytSkz4b
vHngQJo1V1SuMg/+ZA/hc5M4lqz8WE7lSxOp2hXWZ3dnk9LBGwyK7+D09t0iCAqoG8t+MekORv7i
LPIysrzxHF7TnBoCdPzULhrg4LK4UUchQrJe8Q1XtNa2Zt6559VgDjn16SGEBcg8Y1sQt5ucrXi5
uXJyS79Uy5bkRLXhCICmcAXPewotey4M31G4nprJ6n5KBvMB9pc1kcwu4Qu3mqL7tZpngcqdO43Y
EoIk7+bPoxVdx6nLbQUKNN1OpHSGQxonUdD1i3o1S7ysaQcsBjX+BCofp1JPVp50r112YfRdoKkJ
VUQ35LeyLC6mIk3vYjfvPnccPamZ2uEwl0t8W1hLu3bPNzsqRLpRGKfFvqUX4qBEAwP6qoSlYPdS
3c1pW99GUaF2YEX4oz3Iil3WNuUJug4h67VWf2pEoz1qpNU+llUMKstR96YOnAvlqYoRXpey90uC
aPx+gKfiFfKW5Oa2DKNIls4VQYXmTSnqZ2dpkOnTzY4BbAgiYNxRZdtPwHSRGUte4HWWz/lDqkIh
d9Mx2pw9lBiVe8zalELdPY7v8WUg9zyQmBeJ6otlyCcq1+jdeQmnpkTsYHcWSOaa7NsOvJgeRsIa
vyyc+jjxK7TpcFTPx9pxMwEFIE9OTexxEqsXQPBD2usrkFjaSkcZuSMIIdkJfNF7SwzJDhOzcyDL
kgJ2snmYVOVL7lbLvYjha8BTsPlyML2rlWpl80PGUqHz5I9qsKTOcq3MFZDoXkabTh/yU3k+JxkL
z1WzQMrWMHBfRHoGSZmTbwAAqtqWaaThLNDO5PbyfJDVrGZvneEgSameEx0X4ibmesSY3iZpUT9W
DAuKa/zKrUHwuk0xVmvsAsRit8INEO1CK8ZKby8vUB7V8QisIt3aApJ6gp93fujKSU53y6jA7feV
joK3O/Zqazj6qsf57yCqYvg8XnJLGpcYeGzaJAa0WgVm+78Lc2iFCQ3+sMTTJlIcpCB5MX3UJH8z
7cFmiULYYp7HqYzuzlvVuqynMcU3S4qb0lohHnDhaxARCCHYKS5JCPGTXhibIdUvjMxaK2aztoS2
ch0YI/2yaisSwAZlA8MjzAC1/NSbOv7Z2fkNTPPPz4ZyTTNx8GGbetPDLLShLtWIjqGUzcGRnBWj
bfLRQOhNo/T7RQiEMR2MCagw394AK+0mit5hPCS66p//bSv5unSqP/ux/2lJftiSZObz08/+95Yk
rfUSj/SvXcnvf+lHV9KFD8toFVOARbgI3Uf+eT+gsp72h6UyUTBQgdHqRn38V5CQqfN/EdnBuM9G
kAZs5K++pAGlFuGF65IHxMgcbd4/6UsiA6Nt/1NfEiOjjoCR94isIzqGQGp/VS7YCe0brRUXU004
ij/KykKfQXKzrB1aPfOkmdAEU+9WZjUB8V2EcZwThgsrJ24pILeNVkQR+NHcvlgWx4xWjEMhRHWq
Ot305JiaGy11ZuUm89LmoSa+1woGbJHEu0W5TdiY3g6clAucrXlEteL3BTQs8Ii9vfdSDG0+GjLG
fNrSAWVKK29FNWE0q0FjmBkYYxVdtG0kAXC7CtwddEtf2ZeHsHM9gqEX1TjDV/KuDVAO6lao0WjS
957eibD1CvtqNMlNKYb+1Oa6snZaje2Yg5xqsLFrya1M0/lmEmp3gCxRnM6hMeXKmSqFHG53ioFt
WWpMtZfKU25JIlbisaYjUs1bTB/ehS6b5JJldwMDHrKPqJJqbZVEq+itIHOuQxekhZNFtLTZOfpD
7mWk2BlNfqvpk73yhPkUkwN/bVWzF0KrNo69npLAWM1mKDT9KOylDa3SdlbKDLt8kkp+NBwlPxjl
eLJUzrQW5nqoOKizvhKLLjemUxkBHazsUisKctDtqT4NDYs6No4E0VDfmgf09gafrV/6PUTbWq+q
QySb4ls6wDAZMlhohBdC5mmc9oQq6asFgo2mDtxOWxE1iED+g2zoB4/gJuSGRRkwnbsYxors3sQr
b1PwMCdj8qZLQzrjMWnV+kZm4kuqG+LZqmxcQfF0SWtqDq1zgidpjCY7uVRuhmoqbkmKK+h45e1B
B2gWAEVsgsjLbpo87Q7KlPVBwht7D6w7Iu9Bnw5z0hahnCx9pVl8UqhBcagOUXy3uA6Rw7lbE+Kc
lhWVNiYNYi+k1C4NUasXs9q/5Pz567g38xtnKElaJpbKOzmJJW9c8m1pgUUp7fd4WQ6mQkszlewo
GSC2zYLm6aTqPNGO3XdgakzzcsZsIRvDXHN0b6+qyVg+0wckClLpOnFhpkILpZmdLfvGYIY1WZQb
Du7xWqn7S9vw2gtV2FfD0NZkT9tlDsLOTbGDTZy7SlLmOCNKWP3qTBBeRBaUvXSfFHYEYiZOLrFF
QOwuzYHEZZIgCLPo0yMCsmuFwbE2N17o5eaJswf0QFd+baXj7Iq0+jQbxKTAs38qnCZfkzLczUGR
6JeWSfeJ5JbLfH4BeCr9Suukv/TqgwnmIBhmL8K7MShXI8IfRH4yDlPV/Mxi2F7rsgDxR1c8yIFP
7GbycT6ZtgJuNQVVhEIWZjG2S7Q6Fw5HNp9w7c+DE9Wr3imaTe4QZ5a2F0uX7Luig6PYAQQj6qiM
KCHIZPNh+hchvdxiNY4yWWdjOkFqStsTVuz8BmJLvBtSbvNMVbYDjTHdFBOKsbLL9FCyYW8WHKNX
ZjOQq26MJDGaURbSgBxvRhPurjYrW6WerQNNa1HyglWtOarQExUz98Jaoy4+ztFoFPuxsg5F436p
6spa2fZCrCenwrWpA4wTbhIdkbQn18QVPJempFtD0qe/JNqzzTCy80Wjdk8tvIiNWggZNjLXL+O8
pATHz0bjKs4BJpk55zsBSYpllykp611eNSTMO+X8tPQeSZ0R6/PQ8wwm8zQ/4e5P8AYnKnmRDbk3
qg3YxC2L6wouqOcPHufSY2xFRO9gvWmZlpgc9nJrUEkuT6udzIaIrnsJ9rmSpXfqUuebrOjfxtBS
1qNwc5oKrobMT7Epq6SN/piszgR2NIVzb9HsB5iJ9G8hqtHVu2I9C8LPWdxpZ079J5GDTja3sMK6
C8y9omdvUeqvmZJWsy/MtFeZgVOUX2eNW4H5rSZ3m/U0QPaT2dg3Exv2rdGQC0n2JI8enarBemy1
pLkQSzFDWloM60vH058EWl/H9GGVyIHLbEvnVOeKS5Ggqc1FpavuRT1Hyrrz0jLeRnW3mxMjvhb5
GVGlpJiDm0FxNiJDQRqAhRKfpWu2q0E3i62WxOL57Cf1/MIljIA4u87cx0aj0V3CS2f7y9hHu0FS
6Y7GMED1nRbiHVjav5WZydHcMPXxqhva9jhPeq2GDuDIBgARXFU/taD4+ua09A9qZNTPdaMmn9mT
STAbi/4KcmFxTWSy901FLbCEIo+Mk0KS+YMCYeVQqM7OoUB5LQrDfrFAUCdkqBg1RDVrIKXCo9Cx
qmFXsNoGLeeHOZzz5jxejLiLNOqE+wl2ngXzus1flBRlBGAnXW99WybjDRG19if2EW8lmXuse0ac
Cs2fMxtUyzQR75pkmr5mVDUmi1FMRE1WDsfpTK1COySUY5LarfR1o2g+wzTMDkYuoQcCzTWdQAc5
TnRhnb2YXZ3h2i5v8zYnlTZZymjHwKogMUnwssqqq6+XmszgoB1h2/p6y0BhBblWvZK5GD9b4zy+
Ri6AXfQHwzrB+Nj4kUdfCQj1rFw0WjocS4v1xjfaRvlqqnN7PTcgFH1DOSuoHGDSW0cZ5RPC6hKd
5BL1O6l1BgmASVrTOnGK9KF2cRf6bmV0p9Rk+gYm1qiJC5L5jneO3PZeV+UczCYVPp/cWxlOo36O
vC4yV2WiZlMI+tja9LmZnCIPhwmDLAdqaV8SGueaZMoYgoYvglkmTJnu7GfcMheIuuzQlqYazgMm
sBx/B+5QSc4qQt1VrYIQs1Ms/5YoCQjWWnmj9W0XtkzCQUgMBFs4ZG6Ek5PKXesgBfWLvGw+Z03a
0SyM+1YL+qmtHqHSyXLVQQypfQnF7dXmAHUVqUyfDN3+YsbCu4coSmJr3FZrQ5DPBfnKiZCrDBlp
L6OHPDxlMKti61GdK28xnafBanD9CUlEmh5bwM9mYza+OCNz4i7SjE8eeTkQSQtjojHWMPosK73a
kj3Pf80A07vb1BDzyc2ieggmXWjPgzfogYQ6+UR13t1YHiFIMNN19TP0V/IUkNb3PEtq20PIcrQX
D7hMugKnECsXRIhEj+SGlPcobODQGaWYLvu2n6krFUWES9MyLneMbJfG2VFd+uSxLp0DFnXgg5Df
BjAJ5FUxXIIOdGN2nnroQUmHsVcwhrQ8qV/bOWdDoLLOpiYIRvoo6M0vnrPoNh1cGX8qzdlhLFeM
NJc1pP1zoLWJuvEAgx/aTl9Wo75EO+Q5pNOZVhcu0sjXvar2e6Q5NHaa4lWket8ESW87rzb+GvKG
SJgDddg19zGqhC+2WUXroVIN5NQm/dVANmZ/JUCU7mKOWUSNRRYtnaSJU9OPMzN9kaT7lD7FJ1ks
ishZWozxijhe8ZBHU35Hg0xs1MRSqA+ift8w06ELm9nuZdYUwG1VzojFGKOGRVy4Lpu637oJYQUM
XOLssXUdDZ9ANDIFEEBdopVEPgrqZ1kuMwWM7Ij8Y883zPc6Zomv0ZJ0hG923baQ9bCOPaPc1Xls
hHq2PMiZkXagAbJ9jhnQHBEXMRxTk/8Id37Ibz6okg2cB1SN/7dw52Emo7OMfy6Sf/yd/5XuqCZR
KcAkbMpZVdPO+uAfRfJ3VY+FlNc4myINhw7Ij7Bd0/pDRbd8tjYhkDx7nP6qkU0V7Q4yNUBcaG6+
23r/QfLKuVPzU4X8o8lCjYwjzTS978LAn7T9UT8yqY3q8dAXL3FL2EX+gcbxXGL/7gJvlHXNBG1F
TlzATW1OhRzevWdaRQm6z+Llpxv/XlfqLJf85VoaIAsDrp1BmI1J2f9ruT9rrYZUkhSL1MrJeZDI
NmCa2exWrp7V1lObTrH7VVSR26lId/RWWYIqt+akvEDfVMfFC0dZ14nPJZFgxr4hmU7dzIAFUf+q
blLs+4Z0QPNStRHn5q2XRs2dC8z+0iYLIrqb626dMsS7wI2BT6Ou0oRI86jGHqbz6vuuQUiirxNa
hedpHAwyziyc6CK7rf/UANlmOThVyIcoYE3bM8eOstfZrmVyP095f5kjtHKAMYGaWhd/Sp6cDoa0
Ben94NKYH5+USrWZtsaM491ObwI6a6ZxbTK/Xy7TziPqcySJ1SxXsHEjTyGqMqPTFm0cold/mIz/
01v7YNXA8WGjzv+/V43D65fmuc2wyv4pAty9/PtfP/7Sj2XDs/5AS/cdQEMINb1q/nn/u2x8X1GQ
htNes0Aq/rRskMqkAjrDmUWzC9oUbxtTok78+1/0xv7BMoFj5e27xfuEHZ7OP2FBqNPftHxzo1dg
fYIGN9BsD+JqyRo03swBzDqdy/3gJOYsi10yROIV6QIdr4w4gTvLbexdu3TRbV64EfHcfPwrjp/2
tU5k635KaS77HWlDdI3obHEybpR1uST9o0lG2aFB8pCGg+71a69zk4M+uUbAcBVOOTly+krigwjg
4RqkPhZWAC2vXlMrFMcsU8tjh0785JU26X7JHGefGiClFwyoXQjqjV0+qvUYfcIHf55huZV3ylmf
TtDPPpHOsOyoDqaNoznx0a6t5aRqeXOaYiNaG7Turpeom1bKaHRAUkmZm0YjC9A4TSsAvg4qsoy5
ep+k07PjFEC/2grGrUm44bGuZXukrS4ekNj1M/mhWM5JLNXXnnC0W8eqxYnXGUSteg4zVNRy2jfx
qO/dur1HfAf+EHuxQxzFYOiBasiFMLmeAZw2fcngeBNeMWTtVlWGZF8nZYrMQ1rtU8IYmGYCv+F9
nqXFweX4sVY6sVw0hKjovkB9HpJ+59AtYqKDUEpJjkRhALPM4+sxS1P0XVMWLsIiyYWhwFYdq3E/
CaCepaIlB6EVNgrjYpxv547Qz2wi6LyzM52J3gSIU6/LK+qgcW+25bzFCGI8p6ZRkS2udbfYQUgZ
KTIlIxhXdueIIB3hCmK1q4WuzbrWHCUso7y8UTrVuO1ms/uMcz3/xhKp3ulDn4QkZZTXRWspByNx
1kjOukfuFeVHPZXesW7d4tFoyAjUQLGH52zY1Vhmy2ZUidpQmPa81GPbXtPmqfYpKMTAMwbK/JQH
55wo6f0Pe+fVHLeRduFfBBcajXg7OZDDqEDdoCjKRg6NDPz67+mxvZ9E70q191vlksslk5Mwje73
POec4E3KlG2magQbOWNhJrXG9pRtbWCZh7LVVcVuoLrtTDTJqjCrYee38bKCtn+Fd/DPZU+VNemB
9cVu0Pr6kmoQw1p6vHvRtJuEQXwmCbPpTY2jFTtu7R/MgYMs5/P03iT1jmsqWu4oV6xrDsmh8cbB
i/tpGLUiWKnRzSHIPKc/l4nrsX6Rfp9kjG9kQaRwauTO50QU5qdmSqcbN8jMbWy3/W1CB+UEmaSG
h4bWzBeV11hajLyeQEaS6DmwM+fOV8wo/TraD4NX3uMH7B4t8MJt5tDahhSKe4ZrsvRWTqV65jTd
5GzcFtic8XZpjKvEd8OjTFP28YFojg5KbL7ylcDyFULUgWQ2YfGRZaS+n8t8OZSRMrcc1JxtYsC2
kcZXMiscAM4AoCgdjGd1V0RFdNfEtrVxlSu/5AnzZULEm+lTG8YaOPb7+cl1MxlxOMpJhElFfHCI
kTv1y0BVbGF4I5Mjg6KcXVnP5l0a4iteG3RZFBcjo6vWE7CpzDersF7bSoWsJAk560tRfcv17mzV
u8V0KxeP6PYkc4jETonu+hgx1gi2KZIJtbMG+WgyESnJDWmpLNR/tdC+4tfTg5Wb4hPt8GW/Bg1q
agUNg9VquiVnx58SPjjaTCZr1wx1pA8V4+z60XYy+9Z8CtvZmt0PkVfU3SOp2/1wqJiusY9Z/tzV
dH5awN7Zg5WNT81122NHWRiX65gi9tH5UAzpiOHCrx0j25FC1KXfZo/ZcLYn669puHFxc/vfPuAX
+wDMNPpG+p/3AcfyW/Ja/rAN+Otn/pbY7N+ILPPJcOI08OcR4a9dgO9T28hJwCUt7iqVfbcNEL95
hD1wOvC4Zbskyv5rGyC93zz+Qv/YX8Lcf7MtQIz9cVugo2oFz4JKKmYe2un645abrPs4WWISFCnw
4VJXef7qUE4W0aljWvUqpnl7oL9lXtZtbwzjOosscePGTUGAaWhPa5aNbBuayfDNA3/nrjqVXwIC
xWFigiwil743is1UhZyAy6Wkoy6UR6KorLsmGd1ulaLvcIegPnnNTQ10rA1y3NSu/+QRtvnYTP1w
Zw6vRdVw4kaW+tjR/f1SZclgsIvOywU5o55eYe6LiTYPgygpQ0ZWuMF5zhRSdl6UbWtXZV9jZgAR
yHMRpVCwTUgz7ZzQlK4m5gd50BOaSwwhk4lwgelqLJ8SEM4SCFJsF8Qq9VO5V0EMATbFYXwjU2/w
t4y7Eh1mnrvsaoyseqvbun6pOnO59O1srnuZt+coaMc3OMLyxe4Sh6m4H81noDb1MNPR+GrFFrpa
alWrgrsuqybNfczdKH31x8viTNU9JEVFsoE/qWY1k5u5z6cku/iymB7sXF7bsDZzWx09b6RsRyEy
DWWPo92e96OVePeCxh5rlcribSIdmGFu4d8TnQTzRDbmk5zHdpO0bbu1x1kewqUW+ao04AFJavZY
E5f+7E9jEh6XVqjTsHDTXJmRE0SARsq78c3CKtcNnsCPsqj7p97OmMP2YlxWfTaIz4mXhZ87A/gO
W77almVg3IwLW7qOGx3FNLO9xuq73CyR6D/lBGIqiiGL5mYMG3UGYxv+CEDnU9izzsg2bQ6/ONhl
vq1BxtNNOQaAeJzah1vEsIYSO7fPXtW10bidKHWPkgJsxErH9gtNHJhIx5Ad3CojA+G+xBwnDpxQ
k8e4zuQni0PXQ7A4PJo0veZJ0Cu961VsnwXtZuYq7quYRMAuQnqm6tvqBnUYyWR5jOIiX7tFOr0Y
ZdScaNYMfgf39pqdawL5roSko2E7KhU8svek1Kntosr4nEbSvY/pPIG490OjXAXtkr2Rx0nkUR/T
XR+ZS7Ghp1FgwRDlM59j9gGlJ773prS9bcUcn7zGGoKtqEb8D2Fpw5rPdM5xuVbPvlQ66berCIRU
/L2oIvtWDXZfbUFp6ksKjJFwkC34llM7QjtQSlUNfYg6kxQMqT4FQ2Lyr6oU0Z9hrXPqAlwHk5nf
lCbsN6fh1uiWQzFiY8AJaYaPMwfj+RQ7cXpgU3Mv/JSBt+0RIieRdma7CZ6mnG/PtqWi8CUMAUNF
HjJ79Xp8Oeustii+Yh/41PcOVSVzIrp1Z8+KrvrEvNiIczcdppc95xZn1VZtDqw9wxeFQ4YrH1q+
4fvyGLY4KVYUt+QfpqvYhcxppvde0i6oYBiVe/PJXtqxYIfluaVzsYQyDmPffKRvZ3xgAxFkYFro
axKhjb4f97bS2luhVbhc63E1NuIHTvrWsddqXaV1O39u84exkZgX/lL1kl0og3zL4b3YMHdaYWFO
VuxAL0XK90PrgyZC4ZASCpXwm6RBZZHWEgNERVeriw4yI60hq15V5gr/dcuv0VqkViVj/GbHUCuV
QmuWDKrauwQZM9B65rhIUF2tcaaLCCFhWa1nBNBSK6Gh1kSz+VvT0py68B6GnXlOr/KpYG+5M9v4
w3TVVhFZfW9GbUV2dfjEttACj6ZWZEOkWUSjO3dM0/sO0Ra4DDRxPntazWUH/TQkkqTeyevWo5Z9
zTEbNtZVC8ZY4B/YF2bg/0jF/Z+qMfoxFZvtqZHtudPSMm1Zw56aPJxe7QzCb1t0o3hBFp+aiPgg
Xl69vADwtbfBNNo7dxQri8vo7GpR24waC5ReC92TqvbsDI29zZx83QG4XearNt7SRUvLGYK5mufg
EcwN2A4MPn/ItLTuBs03r4rNU5ZE4rwUgaIfE3RtzaZb6GVWodH7XH7PHr3dG0JXGP5oMX/Rsn7k
RvMl11L/PIjmw0JiKvtTSHUrSB6cxlB8JYAEGjRzdFjAAewMxdOQh+GDo7ECPF8UPVLRsZF8TAHK
xSbTGEI+ha+E16oHSyMKloYVEo0tuBpg6DXK0En31Gq4Yeq5dGgx/ORo8MHRCEScTuGaNMCK+bP3
NiJMPPpGwFCqn+adnJdg149e/ofLzvayjNtWoxZjh6EUVzEABmuMcZN2CVSGigv16ORxvlEa2pAa
33A0yBFMbfxmX+mOoGrbtZf1j1yE+SWozPyes4+27gOGJBoREcK89+zW3mhY4lhokCT3ZbAxeg2X
kJ7rDA3TdWFkTzToWCtaa/HRg8Hu2iuhwnKoaZWBLiFcnOVuvtIsjnT3QgMuBmDIyWnH+VDSfXd0
O26R1JW6RyMX7l8+7P/tk3+xTyabzPzpPvmWDYT+h6CfH0Zmf/7c33tl/zdS6zCg4mqVfFegx/4e
mYGj0aeiZ8P/v0vWs+6/hmPS/A1+jbpapk2E3HiO/9/sil1fD7W/G0QzfXYCQt7IYJEyIKdUD9O+
m6rTTYv3g7hDzZgst+whl51htZA4S1H7G6eLTdKTHEBlS3TsJ4WaKeUbKqskJaqaPyC2Ku4IUcvM
uMpAtFeBmGkSzEJrum8SO9vAnNUv0PrNYq3aNOmXc5h4c78t29raSqLmb7E6mAeeJf7ZOSZN6TLE
JQWrINn9WpEQv2timBu6sKT7qHSdRpOGpH+N43S/eLoiFZlx7w12eKqciYZQt5zKG54mgTnEe9ev
xJRDOJjc5crekMe5n9nluth/y/qQg3f3bH/CpUdjBGgQq9kg0+TbEMnI3Y2BZ1gfNaWUbIs+mlil
Mjq4Xxi5zziFghER9Fx1MvMlmwtVj/eKVZlm8Mgfo8tCRRxILlGZ0SMVEu4O+rxgQJFEhenvAO46
cwNzLWkos/X/GdHu6H2emozOT1cxG4+MDE+HS3tytg5F60UbgbdP+ij4riBVeVW4oYmmrMroa7HM
0d3gzdW2Mpec4wg+t3olIuV/Zr3rjG0pxolBkvL2vbtsOv5rVZlD8+akarjgXDHZkZiRPLDDFw9L
YlWbkXrMzw1Jin6Q74umMG9F6+ccu3d1M0A8Dbmrzk0x7pSt6nvEAYsLpsa51fVUGBqQRw8DuMSH
DEvPZzPGbenl2PskeUZ4OjLnd6Oc0ke/7WjXCSYF+m0Eu7gUCS1agXxJnZaqWbIkN4nXlEeW/O5k
h2S3CpE/xnmaPQxTx3zEMwjjLke1N8TIzaAqj1MwP1PMTIIg07D2q1OJ8LEgInUzsTM7ZgRIbM2x
K84etWbbFgsertok/1ANbrlShoj30VQFb27EZHTVED1/Pxiueo0GksbICJrNSzD7HI+QTowT4U/8
1GyW5kPT1pxDlFo+Sit/Tg1sVNR51+jndvaWWK5gWsuXysbIsyOwxD5GWTEQxwUnzfbrdxwp/usy
ZWIbAPLQrR5H3WuztNt0SWjSiEd7ldXjebBj5y7HfLmT9KsXKzcKq0MT2dmxIkXqNqw8Gg2t3r8I
rxxDDBTdMUiz/Ih8Hax7u6Jytq+iOzk61SGThTyPMW2mOVFdB9h9hwSzWFwYYaUI6HH6wiea76ep
l+e+WvJDX5b1JSNs562OOhrp0J28U9LIBddRN9wUnaJ/NcETswpr33uc064AtsALvzPklNzSGyM5
d5gupQR8JQ751GCJr/0kOZVuJO96vyc0v5HJp6k1J3AcArxuQZ2S2y7O1HOf9SN2QUzAEg/Z1piS
4IVopvRjM7jdmUoqQjym3ktpDvMWayeKuLh3zCA8YnAY94R9gBymgb9r1OD8wd1WQWK686cptUhV
DmjEzBAGOie8pbIOq0Qfm6sxcKatKCMGgvV5drRVPZArSpj7b32JqVhmxAmb5BHCoNYAmKId9k1S
ejsrpgJxmVz1tQaoPTPBT3a5PSdrt7THh7Ry1CUm9+9QNb18COdx/txXyQLGKQbQuCS8m6q6/7R4
s1gP9lhs+J50mwqa7jDmACe1nUKMFX2VfSByLt/zsfNtMXTWmpfV3yTU137xC878U4hJBv8bmEbR
dPeeGEoLYI0y9pTZ6MpvHeuPhQgCY2W6Yc+lPFPPa4nnesqG2zgs7uuhCy5WZUWfLWzW+8UJ1G6S
szGszDkxb90kM2+DLgsuBvbth3kacDiyiw1uqkrk8BHTXa76Ogea4Frpe6ygix0U9AmOHf5izBSn
ukqpLfVdOiV7KtF7RbmrJ1lqyrw8G66D4VDZ4gmPj4OQ0BnQRMqd3+J0BMai2rxJVn2bpod2btXX
jP3WZKbU604ZxCNWoi8pE21UUCffKziFZ9HAIEa0vV2sjpIdo1cY1rFIqg9t2QeXCZvY7dDWxmtd
9fhQhRgf86RSyCJV692U4zh/m42KZqUsUg7lq854QsUc9mErCF3sGnmyqGPb+YlSH0fHae8nZw43
sz0se5lM8QN3tvrFDfrqq9+V3h9zklFp73Yt4/sg+jZmU4o5cyEMuKsJd/T78zxhrEBo79ZGxfNc
B0ZrHBFRUzw6bT68UpItGLdYo+RwvhjpSWd2fyQss9tWXl0dfacAF3fcNPuD6k/2k8GgPsGp0aJq
V1HxVUaRvy/B/257bOHnwcfqzHa+OcaBfyBz3MqZJHF/W+V2l186ynDuUr9obzMxd9vebyuSyI3u
llwEmt2Zw1/G3BtWBsOZT4Q5uSurJvdqjSsTE1srx/6hjlr/ZqEh/HeT2tx+FfQJt+uA95jW+M54
jmPHfVEJ6c5TZlQ2ZCdFD3rRrkH2Flx6nelXd15Wygt5bTRQ0Gm0yfx8Zn6Fi27vddX1mhgTCazG
+aMQZBJPlee/ZuZCsF0iX+2+rW6NqHSe/Ig5hzAnyfY/sFkGZ+uepClzTT7Irf4ATwp/y37pOAgB
uG6CVFm3vd+lUDnUGzcxHtoKQOeD53cDvbSwvgrSdG+4aYlBx8Wjhrq0ybOE+UQl6+O8mO2D50T2
Wxc3lDVzUF02/TgETwLRZFeq1sLf2VClEaaxvS6M2r6Ho6Lv1Rqm4CGPSm8/kl7LaVPe+GEDAuzS
K36r8OV1tjudgs7y8T4aCoWTs+7KmEd80J3yQOXIbG5xTK/LcG7vsdfWhHnX6pAynTtMZDKuFyeB
CRuXYNmHovE+sRewnieGgygojvT+oL6tfykYA+zCrP6MLRfwPQ0eJDppyuszOXWzT2kPFkselGSX
xqexboyjW0L/raFIGgzChlreEnh2HHVJOJ6sHg9fxe2NLNSIS9Nud7hHnfuQvelOEJ977l14p93o
N17K9HZh/zGxCF9k1KtNq5qPRAAVd8M42PU6XEx7z/2u3DECoom5M+adkQjvYFW5f4dQSrwq6RMv
bNDcdm1gIViBmB76Og2xe2aMEOGeRHZ08oh5VAXOP9KAxPnVnpjEeGbF9nVoZwLks/HRbeC4GEGM
R9ecy7suUyPfE+k2XByB942Nb7yl2cBifsuyQiCizlxhp1quUPbGp8HMow9mVuUfbIs9oB21i83Z
UmGazrrgvGS6MAcO+GgSu4IV0kylucoq7mArfwiPST80ywaxNz2BTBAjkwwi6dliYlYrlBW1v8sC
mBvFKetmBMWVVP4NUCojn85vKNaM1YNrtPLWtpv5EqhGbAJGAOsuUtMpLsdlG7Hx/7xAjKW2+xy5
FH4SDnEpE2JOcmmfiswTXxIPm3MzM3OkWBz9jyJOXKcENcxUOWBKjuVG9Ua7reXyiib2NfGMB79G
VAviwd3ki8AupxKTXlPkM5OkLZRzREuOCOckF9isidrlY2FoPfv2OmiDfiNzNje0CDMiTeRt69gv
orXpPR3IpImyLN9kmU+AQpHzxhRjQDALBUTgTQDynl2eoljJXdn7O6yz88lPhruYaK2PsilxiPoT
kwXTLZsdjBSF4ca0rMOslxscJR3N38XeY04MIZ7Kl9mwpn2aLPWagI59EDreHU7EbA1wnd2WXH6v
BvmHlueEz0XXuofaCOeTgxZMs3OebAaMMOvFb7jNoU8ck9rzd3PbLWvssw48KsNGGNroUho5d/Ys
ne8ckxdHsuo2WbqCc0Ld4DCoEfK/U3f+DaKk5ZAfD4auRYQqiowk4Y7z4Y8Hwzi05zzp/eSYEjms
eVkvPDWLzyrt9BkpeIQZvdXspZhC9ma2+fmDc779x4MT+USfEZSUK96XYi5J2bjzUidHMVXN25IS
nlsneXznZ0H2+POH0jTIu9eJLsSZRp9+UZ3fvc5EJak7xQUPVaP7b/mOYOYs56j6/eeP84+As8Ah
MZYKAw79pCW572sasmpmIpx50RG/6byLIYCPLqrpNi+T7l41WRbcDEFsJnzoxWvtRZyoR/In7iip
0IfrMObZ/fwp/fMj1mGjpOUS6ceZ9n0caG92pBVyyjjCHSy3ZtHMe5mOnKCxT8xiY0Zx84YsxedM
+NOfTRz/mx/9Yn7EpE0XxPxnnfX8WravPzoZ//yRv2kr+zdK7JBLCbQGg7R0xvG/aCsLfpMiIrJs
fYgshxy3vylNAMO/J0g4F7E08pFb0r32avw3EyRE2h+/QBCfuh6CODUSl33LfR+RqcLOZ3me3HNh
1b5YM7MS9MELuH617luj7hThYsyJxlVWyCq80NEoHKQL02CyvnRcn08kwppGgYHQhW7ZGsvU2OHB
D3vhoisO+MM9lS8cO2Oi47xd0eC2GS+dmSXxxL7UYwWFdSTtYde1eeHeDLZq37JofOjsxMPuYBne
2o5dj+MX4Ry7VtE4bS3zk+Evi7hZujip14q8F2BonZS17GGUW/OmnGA012lrgoV7DUO/Q678Xt2T
ipY90dkXvLT5ItkVtKoX66YZ0vrMPSNGcJ2Dz4YE5uYhZnfZTrT7JHucXER0y7kstrJK/LtMlexx
kTI3RlCNXwgsSO8XZr47tvhkE2Dw16qxRSYR8YsGwFJl1PtsKfJjSnLPF5cG8s9WK5FTRZUEb1Xg
v+XTfPHNBphzyIr5yB/h7dC78i5xEvOgWd1tl8pgPaHb8f/IQD30aRmPa3OezU03RgNf/pq0gFXV
Vw27/RAkdRTOcCiNpbjvsSd8ZLGEjgFQ2+MznR+C1ppPwEBasU2sieZycKwD45nkG9eD85BmpJpt
mRgad4S3YMF03Ia0l0kge3blc7x4CefUng00poP1QA5BtaZkw7q1ncH6ZFR5q1uCLXlX2VG/Ceq8
AvPHEzckYjnnnQPgn/R2vxVW2W+NWGdxkFq3k6NcDpyTJ/JIQrV8Meai5kCWG3sCCJajHVvLG3Iu
ZfWtqJ8WYLNLb6jqpjKivtjbi0FIXU8RuSBEZbA7zQ/+/W90MRus0HB0xsI6MTEQqJUaArtsTmnd
RmN5Qvsa82rjdaFKgx2eU4QHQbICWyG6GJatGWNuersuE/9bUX+5ouLM/umKCrjav2Xz9+N4AWrC
D/09jidkkuopMqQ8Olr04P1vciX4zfFYSSHrr5Cq3h38taLK4DdBjiX4lCl1A6LJOvz/K6zNTFSj
6hjHiYBw/7sV9scF1vYt4rotH35WBtwK3sceM7mPG38JoxOthx3jUym8h1FEC9d42e0T5QWnwfya
knt9rJVNbEda+cHjUA3dAdvvsJdKqD3aq2muv3sb/80W0fln2ylyCL3M3EoISMYF8I6pYSoxOxmE
8dEbGH7dBQiqdz5lgjwHgr2yleirp4Thtr1NOPN1EWq/UTMJKKagD7/5VBI8tEBkqtnWs1d4n5ba
iC74EMeOBbsVL4Tqd26Dlb1edgswur/JnZTEKURzvzWIheoM/zBm4bKxzazETC7y0casVRHU2XyI
5yE6VJNRpBgDaV3Bdtrm8wbolbEp2Edw8pteaDwm3U5N8MzqHjc9aVy+vF+E238IKqZWY6OY0rKC
56BCY6q+FnNhPtqhrMh+sUmAWSexHtf6ZM2I3RBacX4iKy3PdgQM5jmAiCRqhTrXbIxGLDbhxymM
DGaES3NSUSr2fS/bt4Tj/l1QYOd30/ZMvggzMbdlip1MZIJMCBxt3xFaFA+nyRgMRuILK24OY3FR
tpxvyghGNiF/DHRDVI+GHbyYMm1XBjxvRWh4Hn+2iH7xVmbvjEw9KuMBjxYGYS+e2+2YDNNN5C1P
Zh/ld83cJ4QlBmCS7YjQsPMzw/7atAQ4BXXMQNEh3I47s5m4j6af1Y8DmV9ElgMzO8PiESqHwTK7
hTtt5YeUNOgVzGhytyxqa8+htVNBPj7PQBWrMsYhNLm1syeXpNzVHlPetWioU2hxQ9CN5wlGEmG9
JfrFWMnFJDXNZJ5lL924FipyH3jX1ZnpSrNLwQVPEV01J12mcIoFB+tNWJr557oT7XPlVekfahQe
UZO9UT+pNlkw6FvTjRxM71vkxe4OV5rawiYRD2gN3Tqfh2ZrJbQ6r3jf7d2ixgmDXVbHrxmXPQVM
zbSGHcUPyqr/aHokgCDbDWdnbKnlonEVdCPOt2S0lczhCTVcyk4+xh3N872JHhY1Scwl3RReuBtB
oSmvxrX52eGXrAkU5F7qB/2W+CTxakVpTJ7WPP9uqSi8JZfZ3vgw1Af8ysBqXZq6L9yJF0z4wAZH
a3DTZlONco7XS4cHec8dGBLJc9rWX1mq8CzYI5VXKypl500e5dFCZEBoPDsM3j3w1BzZAMroHNQO
numJ9/FI8wfMdiHy+CbK3PKMXMa7ZxM2uLaHdJu2cNr5bDnpqvRD+w2j3EhEE1Xjz8tYlzdBrucT
9aKyWwfybicruFMLrwrfrliDuxH7jWEPSSwJQeyC8cErsa7tvaxyj1nXfAjicfnqDcu0DcfWPgYu
hbpYTwI82IJQRVbC8WWIZ79BUHAJIi2ipRQbenEyDaWW48wYsfG+lKHH/MDBdU36ENLocIHmojlX
YEJccYinMFkMXVzczJXXWatgHoZjFUG8YszMFcGDJKSRBVG5zWpIqKQD1Bof3GYQLdlL8cCWtGzz
O5svBlCaT1sHrcWVsWvYaNBE3izuxWU5OJOsjUzXh3nxkY2Qekx62VXbKbdwbmqGyVAaZ/I02ZRo
xsljC5VvRJ/YG1MzUC7XKNlvmowaFod4OCuO7xNrRA/QBJWvWapo7jHg1yNxtlfUCkUte0ujDgAr
ucJY4OTufZvMufGZMBBwrUmTW9YV4vKuQFdUN26zszXn1SxSneZCjC+EKzJu1jyY0GQYSsVmMVyD
aCrNjZlXhIzSHfscBwM0/jg0T46sgM1C4cYPFJ7QYzIUyaM3T4U4tE0b3ePjgBYf5i7L15YXt18q
NLViZeO0dvaNptxCzbvFKlACn+003HaQhsCXYnRivKk+aEQ2d5yXETuzjTPgkofx6oY/WN+B0YwY
ndIjxc81Ah4iCszlBhe73KWzTI9NZtEXr6k91obpmGqSD6e24A8uOtZ5vuQZDAvqSKUpnoVESZIA
wQFTBzJQXCFBb7Y0MNjCDgLpgBEOuAvOne+614/tYPjxueA0Ea+gJdfWILxtG7tvDPTGja6UWGdq
kh+hwOpjymHhPpCx4FGLN0tprDFwMnk3GfUNPi2WHCe/iWY/hHSsjoHHaJD0zmkdicLY+CbZyDUK
0WV2iH62OTjwA8tk3ZV80THZa+CSkBdzTdQxLXbxDHXV8AfeMeNLqoHNxpLT2XaUna/bOgbodILh
bdCQJwnY3qbBlb7X+5KvuYZBuUoducYfCyNqX3nRWaOjLUmmzEYxk52lr/FTR8ZwpqJdPHvbzwb5
KWBpgdzNjZGQFQaq9tFNu67cKg2yEsYC0zpf+dbI1qxreuVeuysD68feyFka3XJfXynZXgOzBGhn
H9nC8XGRzGinw51h2tnjbLpP2RQ6+/TK3kq7AdMr25jJ4ZXO1cf2uzCjdpYtVvVl1hhvp4FeCFc+
L9I84XxpSC6/SMIh+J1gwJYGgpHMoM08jQnjehE3LcsZ3yKNEUdXoph9F3Rx7hMGt2IEk72KwHtp
DeFunFlIiNA0qKlFIZxrxbfOsDkgTmG87nPYha0BK/9I6nN3qXQCjq2zcKZrLI52eEcUQ5OW07eI
WcHIzZqMrlsChGMwZL5iN1pydjYgSoBJI1NSRneFDT+oc3lCndADuae++oEitqdBjDkBJxEDS/cE
8djwIAHTMB330+jkH0yRhAAFOg+ou0YDMZAjVGUyFo8DfpoON0osuKbHa6hQcw0YYnvSfLJSHTs0
XCOIcEOT8XENJkKhJaQo0HlFQ9pwJ0CYK9WByGV72kxjGJO/59nsv6pc+k+Tzj+qrlFItk5F8puM
hTYOdDZm5ebpLVPljF610CuAPf3pY2MF6hEY1fuiQj/dVy50qPZ5kSAgQm0n91S5V21DtgLSnSlX
sVi4ZSgv7vdJUYt7i+iI4uTXhOpGvUc+dmnS3JqbkXmsfWrXqKsfDMSs3jU3E+Ss7M6uP1vVX7V3
/zvW/epYF1g+86v/PCi7qfqk/Ycl4c+f+vtc5//GgIuuTmqlEfJ/wKywOtvktZH3RfGS5etx7d8n
O6yJuArJ9/dp3AwQaf51srP4hQEnR6LESKhgayT+m5OdfDd7xlRNfAgDLkebHzznfThdMjcjmr/2
GXHh0iKTGuLRjBUq0ZDUu0qlPkmoADVfW8MLn704IFe1KMOT0STEbXH/X3u5J26w0Zb77NpnMgia
Tnz2689+XbB7iLFGAQR1wVpAQ96J0uh/TxuMDVMc5R9tCxcY2nGC6sWkqDJtkjRLyxs2jZLNWkRm
AzVRGIv27LhPfdlPv6hSejc85B2wbY6ODm+Djmd7P31P2axxUK3rI1vN6d4NW8qS5j6gmKXTr4vn
/d0l8u+OrD+epa+Px7hS2jZDUgTzdwdWy0DlRR2qj6PRyNUU5V/Z9AzrJOQ9+PkjvbOb6EfypCVw
vXNyh/N7pyssPVGt3N3zIxR+u7FYvtlJkt1Lp0HyRDKsvZ/jNPyFmPFON7k+KDl3zAu4mOiC1n//
Hc2XmhacN7vPY+9q3MrQWG1rIj5t+smhHODnL/HfPRr1xUybBUXJZOH9+GhR4I9JWaTEgJujg9jV
FMtuchsx3vV58PzzxxLaEf+dTqNfGoG1uuFLkpGH9ejHB5tIVI5pr0iOKp5yuZYxZ/kN/TQUZlF5
tIqprrjrOc7fjG02HAin6+pt0rq/ksX++Zox66OV2CYTIY9F5cenkUPhzUXPjlH1WcGNFuJkA4EV
Pgcu0NYv3uB/XkMOMQzcqikaI/7m/eSn4aAsu8ZNybNZlofKb9pNZ/ANJpUli4lYTvDTe2WQ+b94
3H/3Ij1X0P7ruozETL1ufXcZZVGKcO/S5g1VN7Ap59McZU9VWZmA9vz8g333WACo/H4QVJxerILm
e7e2nRijGOIA6ZPzPEj5jBezNpv5HM2j/PDzx3q33l4fi/gI3kqSSu2r5/z715UWHWcU9m7HZV5G
sanYLZzyRA6/Kqli9Pf9tfrn4yCuBKh8+nK1fnz/ejdvG7eaElLgnSFlN8N5YgWOYGEckc5TnCSE
JkzYVUjrZYAUbjlpxbc/f63vrh39HARxHTbfT4/arvfXDoezDLS34zkMLXqHGBTzhsWIbkM5F6cq
8jnOunL+xXqubfvvX7qFyEmQLYGaCJ3vLp0hctndhR4ZvWS8fWpStzghi86XGplh38i6JPnLqIAf
RuprPRCwfh6OI8juN+Hmqnmrh6A4ZWGJjUNLQiFpUadwSY2Hn787/+55Av6xNfDYHRDfqZeb7y9x
R4bj4hnGwUT+/jrPvd2sB5VzzCIOc3TROziCrebU8IBbqjG7Jc0bYViWYXjss8o+E14UHnGuyYuG
SLwdBSFVStZQ4A37nz/Xf161Pjq4RLIjpdT9h8Bmwr3i/RkT2hFM2K+MiKWMs0vbbX/+OP/8JpJw
+n/sncly3EiadV+lXwBlmBzDNgIxMoIUKZISuYFRUhIz4BgdwNP/x6OyfsvK7K603vcyB1EMBOD4
hnvP5SujC9Hr4D+/GzMDPUBs9NmpUc36GGYrm+C6aMQdKxjx9T//XX8+zrk9AxN8qs3bUTAr18P4
P17/BdVhj5qG47zp0F4G8RSZJesU/FLFHmcFXuiZNBVrnP03o6qTAy3N8DcX1jJv8vY/vFX0r+Gw
vTQxhfJFB38eYJedNGyejPjoj6pbTn5pc5gO4YxGKxnl+sgWz/wh0hgiNsB2VlwyJd4xw64ObbQy
xV2fTPE5HMflyzCF9oiMJZdY70lGInejqNZrmfbxOQV6/bSWTvw5YSx6RWKwXtcSbvMGxY331W/n
4kyOoLibOpMDt6+U/XSTWXipRICPGeqSomcaI1KcDAJO1Pq4JLEzbtBTTw9VR9xtGS/mj9WgjGPn
ijk0nOv4swoMIc911WL0rycZHzE2oqzK6XLIdfB1wrTRwLnb4Ph2P1LIcj/rsXJeFDqZFuHoVBGc
ARTws5wGV0XVgFMKGHeeXvHzVWdXcLRY3ZT9GAmii5o+EZ9MlgMbWxtlI+2YSaYS2ZjJiJzNcw/K
NSmGan/ufwU+XO86b/23oFVd8ERuJvcbT39S7Ism5K/HhIZKyO45O0GC+W8rrqsISWdy9fWf7Wl0
sbIKkhzaTPVq47Pdeyaqbrnynilf23ZRD7fLG3tq2Nl1aj5KB5U6aQd+mZ5iK/EQaoJ0vBZQwEjQ
WNOcSfPttIItedcNKycUaA3jvW4K7sjGnC1zW5YkLI6Z5Not8Pr7bWea6TPBEe63sTPJR7ITgB4a
AlejheTnINRLr6DmEmRqfvajMwkO3sRdtyQwr8Ny3bDIF19xSDovQT3h5DJsrm3l2NmPMqlQMXeN
+8GYySCXQfQleLysWh+FYtAFEaebv5hTOz9kyEvTyHet7L30Bo4mXEiv1mLCpXT0fVhpRG8w5gp4
exoMGdJk5NGRVTXrvp6ApiDawoyRqAUfRkzrtWyGflofK2GwONLIxmhMEbhvcz4AU+BcrahwucF2
OOjkR6rV3DAguXtF4eL9iNO5OY7k6NxjwDKekURxwczEXa6JgSYLreYuXBnUseufH5DYtXsIlha8
XsKc2pv2yWi6x4Tl/MnU8iiWJ+4205IpT4unLKdezyMmiaOjpVXJ4O8aLbZqtexq0QIsUGn+Q7X6
h0KLs9oaz4ipBVsgC9BUoeEytZjL0LIuUwu8bC31srToK9TyL2h7KMG4qvZriDos0zKx3MKfoIVj
hHo2xMwgJksNnJuFFpgRHYbuVovOyHIoIf7pcDQtSRvQpnXsnK54bh86ZHcbNuJzNGkpGy8cZy/a
7MWLkfktWvAGF2prjoXYSi2GK8LK3BZaIJeimmf/jWguC9OnHhUd0LoPqWV1uVE5EelCbBm06M4w
g++tdrWx4ZfldpkJwgb8ar9X6PWwj1jQnqGgaCkfKRzP0xTfNbWffB9QRcDaWBD+lRUHsKtrpMpe
7r3Mca6YJ9tHKyv7s6Hlg+vqXQq/XZAUur8rDDlE0Bu25C8cF6sBMFrHUwzdVYsTLexC1iZGAX4Z
Rckv1JQuQsZpsdcXsbrOflYlmTTDZId3g2W1DxRKbhopQuOjAp/GSweI8IWRpfq63MSTTS+DRKN1
livh5I7GBPp7tyDzLq9gys2lRwZKG1b8pVTRV/BYT4FQ6slXy7Jz1nHc6fePQIqplZ2ZbKsv/cBQ
0OdJK0+sLCkF7AJkaocyNCmQiNZFjVrUuwlH3VptgBjyRvCT0D/KnNYHFUIRVVp1isHBPSDnZaTb
Sbt66M3h1S9XMrdYtN27N/Fqguc+j6DOIGplp1ndGVrpCgRHfDGBOu49f0y+DXmi7hyksYPWyObk
c2FDJozp3cln4jXETVA7cU6e6rBLz85NcGtr7e06VdyYObUDLUJpPJZL5++qpSMtAt2uWQ3T2+jW
weeASJ70nNqyn+1K+N/mm+zX1Apg8tpmDQCnHiMl8SjXFWm80XogntlUOU0jt8aAopgOOjyGs4XM
WFpj95vEJbCTKl/O7eBcfa1LDm8SZTe0LsyRa0oY9MujX6JkvomaYyd2aP611NlKUT0bGdlX1lCG
Z75UTNQCeiovYYTSZOS5P+ebehqj/Wlu6z4KGhIlUPixINBy6yVOxEFpDban1djY0d2XAmjAl2To
HVzJVn6Kc/TbXMEsckBDtlNsHSat8jbC+uoxPtjGVWh/SdpSHJnuO5dQ68M7SQBkLForqgLVHEot
Iy9XLDujxlhy0LTbqdd68+CmPS+0DD3FaoGaECP7JiE4HI3y7NyPWrpuahE72qrG28ibtn256dyz
fCoPZVH7b6LwGOJoQfxsiKAht8MtkdOimB9oxy+DVtEPN0G9cxPXs8/mne6GqtOTSXFPx45aCKkM
DYDVnEut1B+mQV5VXpVfpCeGh6Cf56PT9mm4zdD5V1rwr7T0H6FBcNdoO0A+Itlxk6n6UeAcI41L
hu03NxHt3tNmgvDmK5DaYoD7mFkSEYSvfi/fK370rmsb1gehWMnB6eN1+jBZSWCe1+aFRGofQ6At
DW1ak5yRA18gyCnTlKkd33i2Kyr7pzJCctlQTBZEAjn9rk6S5cr6rvkB82Y6r3POtiPkHcgAdj0s
2mbB4m34YplT/yPvCs7sllheAs7CrkgGnDQEEYmXwRxrv//pufSKG9Ot5/QzNTDeDxloLx7soaZN
GozP1kvr6yykfZ8pMb7A155+uF0WvCVjCI1VEx4gqZJcxuBbLFXpV1smIvXRgEhxZt8K+77ypm/L
AHXKxPsXGcEElyJv9eZSFdaWKgrBg7340VC2TDXsNgb6W84Ov9UwH906N6+uykq8A4p3BquspdqW
4+jBri+adNyQLjcfLZw0Z6uDSRENrt1wnC3kzQRObhOzKOzxJMKZ14jFdGhTgACBg9yvxjMgIhNN
MfkbkpfCwTHlcJYAzX5KeiO9HSnJpKy4Cl2QvcdwAZEBU+JcU1/aaLzZfh8904lfF2E7H4YtjU8b
6cclDnCJi3rNCUrlx87uHL5YdQYxbRTdeyzdjHLSDLds4F8ojPFyxB7EiaJ98pzXhJ0tPHCOVxxy
3FTVqylqc2MSwuZPc7HJ/XrdIkfcI9Eip6WGgu4WZrWZKU6IKk2JHqk7+IX02JvacZttOGc/itKG
J2TQJwObGBpelckRqZq9Hz31GyDq8EAv7wLMssN9Qfz1tqi8s92DabOQ028qMe6DhIBHEdhG5Mfc
zmY+W7jBKqJ5rI9V8oPTZgwO9tIWm6paygMAlPlr65EviBUvueb19AkgytkAVSJNa5rsM1Jvc9cz
zcI+t5TH0GQ8YM/TsnFkNx5kOpg/igFeFj0+bx0KoTM4CxdsTNbuKzX0F3OY80sB+a0gS23jUHBt
aao9ZHzzg0KWBKV79o6iI2LLrCaMN60k7CbAQ0Ip+GW2eoyaJW6TYOh/Gzqj2UmjWQ+Wl2k+S/je
LUa17xbp3Q2S2cHK4gO0CFkSxkfmuXsEyRDhcEtBsDhXRvumqvVhLOLz0HgvsouvHLkMjKDA3Xnd
+pm3ySum5iffrg+SahrGP0GuZoaKEJzxxh9I2RVYUNdOq/wMS7w0Or3VbOwfc2hRWBkJh3xqn0qv
G6LQNvf5KFEg+GozJt7PaiJIzq6Yam+EQUeQqBHvnLP+nDF+efmI6MQvM7VdwiX5ZiLSI5SoC7CI
dey+lgUsVpM5B2vdTW32fZ5mwNJDehHtixlMI8KgNtylffbVd5L06Ctwcfgvxu+G3QW7WSG0muhh
LuPYwdkl7ZLHfDHPArrbd693axZKrUcCY6q6U9Z6jEdVrtsJP0znQ6MsSmg0Ci5UcW+9gEk3un1a
zU+CVIdfpsf27GzIkoHOpgj7wDzY2ud1x/abxFbIBNP8pbQ7/fPstsg/FobOisEFWrFTQhp6yPq9
YP3LVNMlH8wkZWRP1hmJrQX10NF3Rt+4H8YBCnKPpw1cfMjQ1OsVLScZxaj77fgtgMj12cceDyB/
KysGIrppROyARiqyg4a2KOG2H6OG44U5k95pLM0Yv40JDUKM12cPHVrA3Vjn+5Z33GvQxsvVIAdz
C7fH2A1L65n3uSGyaTeEC23H6HMsqT53tkT50p0QKjz9lq+2esi9BeiwhfPbSrrinBYqfkuApIko
cX3ryerFsPMEMDLmXQjjmkZ5AvvopFvecGiWbSpkTwTKROlQGp55kJbTnajt+dGk8hkgY2jQWc8i
sbt5hUz4Te9eWdlR1lH+bdxUfhEdHCeclCdA8DkSm6Y72UXPi7R34rOTCoYCqIOvwegzI9Cbmtvf
N0nX2C0oR06x57CzISvzYPpu9f32vxDwCnDEw13R+Hl48IVYj7ZTyI++IsZlO3c2U4LAUQ9qpewx
aDbZ9ay19zUsuJgIhgXxxEO7vw2KSRBmjTI3QTQWzI1LTLlkE2VpSPAYv2KVquJMMAVO80r035ps
4ANkOT+Rc2RFlTfikcJ7870aTb71uiBgPcZteepEPX8pZurdFe/6cS3G9YonehkI9OVzuaTQPEtB
29dOqWwgXubtgVKN3n4cS7+LpiJWBcl5TEUYXnIYjCAdYxMteONOoj0VsVlV3P/malzCJpEfDP+y
g1nkTBSD9S7sup4IrzIcGMmgPYdUnazNfiBkwL2U7WDeCwQhd02+siFbBcOreC3Ot/vOACy5n3K+
AWcF6EIiy/qYYsmhTSJjj98vlfGnwfKYoQht1mM56mtSjmzZ4P898l3N940/cdkYUm51MOrVrq36
APdjAB6ChcInbeJhLVUQNVh5957LHYBZkp8dTvoHlrn3FVOYQaTMFERImZnn+zjC59o3v1cmfwQF
Qnfya/1fm4GrZXkzN6zl+Mt14gftEHiFgjRCw/yeEjFLYha+20PWc9+nBuW1RSAkT6Ru+Mm7iz9X
y2WolHM3OSs/lIiS5oNRYg2Su7anl8FGhx1aKj5Padx8xFiWv2h0qiQLjkfYdUZ2k2qIz7G0mo/C
7xGFtbPhwEmbShPVQBlbTzQHfMIaiajOxUsKKmC0CwcYhPaFvqX7NoT68lbQD85jw2Wa+sZ+UsUA
6Uo/sHZfpL8qeBMfUPr5q+exn87lsMSngZErGObA6D+gG0ArZyI3tPy5sCMnkcP3xyj6aZviD9zI
Qf6swdBtQ5Z5h37CsWIOfDvDEPOwzzyB8YgBviei8jB007BLGm+5OozAr7Ka4rdOoWXdrt5q3ZWJ
bT3Ujhdjj3P4zQc6HxHVHId40wTDD9aisDH0XaCwPFyEFIwUcGuQphsg7sMzPnKX+Kv5A7ue/GAV
aRAEkkqe6aYTcdTQnaIA5HwMXa4U9BzjWbtaP/1Y8oHhx3IPdiYhm2QuxmdEZlVMHbCsR8Mfg4gc
NnyUgZdOvwUefTLwA2v+3hPI+D5PAVuonoK8Y5Qqk11KWcGbkVSAi9VP9X2qhvE5M1XwS0LM+Mya
GfWwSMuF6G/eTG6GgXwR/oIVueYOmMI2fss9ge2rB/YUR37DgDsqZdYs/xw//5/Q4W+EDrbJNuoP
0/O/pJtdP6j/Pupff9Sv//6Hftc5+DDYXdwj7AZcrUow2cr8rmD3Q4LPTIEWHUcrKgeG/v+SOYT/
8NksBlS2OHccvHb/X+YAelHvWS0kE77rMx53/jcyh7+shDT+mfLCDIE52sBt/n3UX5tj3lVpsR79
xBJwVCe3viRzsrxUqPi2SSLE36ze/7IwASfJMJ9pP785fe6fVsXMDVIkt95ynOe8ewQvPG09T/1d
suBflnx8JK1ZwGfl4en784JtED1zV5HOx2UgtVDZc/tYNB1aAlRLO9NQ8A76TkXA24ynnrjtlz/c
A/+dkgGtyZ9Wbaz5TVvv+Ii44tr+ecuIFxaFuT+A9YOoywCNIJ/S5508uSK4kLjRnSHodv1hYc9p
bSRTFj3FyIxs23OOfWUQhBUZxPxyRfaVUS5ZLrDbVRV7Irf5f8tmgdLglMY6EWqW86IU4FzFdgiW
5bMdluLJyQMmgaSPH1NXcML6XsvIBl9SnLXLQa8Pso1MLIhoTesACkJvsx7NdraePRJK7zta4Gd6
nvnL4IwxaRK9/AgqMpG2KAeXzxQq8Z60r+m1HFEww8SvL7FllNsuznCaKU0hSmOzeU+zRb6hVuEP
KpAgl57zfsduGxDuxFQ7guVgNicuVV0hkGTRto3ZETsHm+UNp7nf2wjMM/t5aRZO17lJH0S7asJR
iPOVtwHRbX7WPTblhOZu8nEn5INPQ+WlrHHAmhypWVSEsKM7F6PdPlKvxed19OeDR6L7iVwsfh1n
mF5zGrHXNl+9r3w7sNPQZkCRZuA7kgD3c4Fht03gc2wzVS8v6RA3b+jE+WZIoTePngp5hhQvNmeo
w4uHpv7YtunyqUa5vJgdf2Qxu/6b1wRYvOfEPbXJYD2PDKm+5YOqL3PThJeqgtivCQYgEN1KQXXz
iLkl5rmUu17GUCPryd4xUiuepJeGm5E1CaAQbLhuzD8mBaKmbZITSn+E5gD13x1bNKg8zoExLAcv
G8sTqEB5D6RXoYzL6RB6p+6gN5BTdJI9xO5hZYDsM7wC2RMXT4myCoZ1aXuP6kIwE0+m3woTNV49
DMW+Kk2TQ8Nq3rO5nV7jEE5V2E78KM19ktgONtbMJw6VIe9j3Gbk37XiwUjMaeuSOLPz3Dxkp5dW
2wl+YgVXB7wU2/HlgGHNfUhcvol4CoONC105qmgfK15wI9e1oPxkSilgpsc5w1roUjUr3jh+8sy4
/UlI9XqtVbq82KrKDkxWYQ10LZRivCi/zNyznlFZqwipFb2KwbUlbd084t7jUutbtCTx97cFr8R+
JcIHoOnKN+F6zXJwLe5/NI7yrUwwXpd98aaMfmSRCOQgCT5pvCm/MqPycM7HlY2NTbybjB+0y2N8
TWzuzY0NPupgm7QArlu+u7E/MTv0Jbt4wU2pS6I55YvyfGPYExclHyQLgodwUOJhJCv9uc56+TYK
j/Boxkq7VcO2Ojtu3p1KLHe5Y4ivc6AXABAUwm1Qq+YjoTSptxlwGGo0iFu3DxekPATwK42neZE1
eUZZvl4VBMlvjD7R5pJ3zk4k4fpYgxWf5zKvtp4ys+PQ2D7EpXjODoJg9p+y9IBZu8Dofb3Ear9b
Ga7p3Fx8Z+fZBDoNnp0E9regCCFkvU1NrYafWTe6b5lVV0VynJy1do/ZsBqESpjEDV0XwPrirBJn
dJ9IvV42rTsvL5jAh23jjUTuWWLu0Bmt3p77UDAyQRlYb5p54Gga6/uxYU8wcIedXaP4Mpi98Qj5
78kQ471byWqPSlk8rjRNG+Ez++1Ewgw5vmdgwtrJ5yFK7DU9VXbxAsLA2iH7HXejCyEhYCPpTuOv
IrWJ0a2Tn0gUUpKPvWRTW6O8kCmvdsTBzYxWk+GXlfXtLsl6UufbeI/nwjrPaxFGJAr62xLUSASI
Krt3VxZwzFSnZdvRIXl5cDYK2UZZ2ZLTLMO4PSERwH5hzMzDYN+SUFegsq/K8jORK7srACHM7nt3
2WJ4fFpqP9vZlRHe5Wkir72Xq72X8sC2eWXdZSSN78YwSBDc8EXa1mSeTEb4x8qnq5GDE8C1NMiE
0nT4CSzrITV98hWMyrxTIguPY2J9hQof0kr5/cWqQ6fc2Vz7n71UytuKNjQg2OPLiTGPDNPRlgD1
8R6zsI2Zx/RM6mrbHE+JCi0mrCEuThF7bbTE/U+nUeMhgcECUhFW+36CDbtJsdvu8tprn9AqWnBZ
in6fMDlAa0zyHeks83uApGdDhsJ8V88JEI6yKN5CA+zW1pu95cCykDmT79HWIT5It/7kOlSITvtI
dcbYUhNUTpLzlVAwDhGCDuDA9hvJc3V1y17esVdd8aSZ9smeJQzUNOWp6nc0Vi0RW9yBTJPFWXrd
/LIqJ4eGxw4j6OujKiNnMhoGwd76IQnuPNlLtT7LXDYJmvvwOK8iPFVjvHzJCmeNJth95wLry9az
y4rbvZg2pUJx37uO++j3bkFxsFjgNDoF0lQG+9aYqp2hV9YK8mxESE/+3fdgXwfmonBPLROZOZOx
x/TUMJarHkvL4F1Ou3HKMoehtjtNUWIk4WsZJNahzLjjyX9PT8E0owVXsXttwsbNNoUynhAbwDBr
1+WsRaIlW3KCWDEGEKPlJrCz4tW/hDPO3K2rFCNfkuEF67e0uMp+tU4yrdjIZKnX3ZVr7LyNyNBd
/E8Ke4+NC/cuJWcj2OZWbv4mK53C6vq1N8MHM6fTigsGdojRHUY84G+qHDMW5kWWX1yQyD8rJ/c0
DA+gExEXIIPFWziZ5lGlBcxbHCIM5kioLfZ+KqYfTW7BuyuVrgtk+zjPRDZ67VQ3uwAPzB1GL0LK
48XPfW6/KoUFN3WXsO0bd0scBfkDpFdmxxlPVb/Ns0Y8LHacHde0lj9sSW/MjnEp9HdD46dLpDx3
eA9plQIEPWxXNiCRoJbDL6BiSuKEsptibxYa2Sg5hT/rsmTcsBjxk2STyjOA/OLix6aMo0TodjPN
KpY0UjysWWY8GdCB+biZk+5HBPVBlEAqgK+0oCYAPSR/zKR6y10q+JKslbfzMlIV/rP4ajPbes6t
pf8lcwCPkU3kJnVyxax/M5NQuKMM9b7OmAD6jS4Y652N9SYCTVSe0GnVl7Jb16Nr9mhRGsVh3OVA
KSvIHXGUip6Xe1g1xlOdhONrZpMSSdQK2Efhyftkvf0WYfsdNBplKYQdfSgjbPgccmqSLPQpT8K2
tb5wDNa/HOk1U2SgZ+OtjcYHOh1NeNXx67CmXw6pZYyvacZQAyimAQblxs9IKm+5MyEB7Eg6UFGS
8C5vKLbeGDmT4rjo8jf0mjd/mMsT6xhz4ySu9RxU8/IZLDI7wNBtkMVkIQNPhQZjETGR9Q1RcqcC
S8PfyeD+ux5CCwTpl3wEezdoyR9kcCw8iiZJjOGYGHZ7jkMOQ8phv962GPofWVFT3kMMiia+mPd+
6YKoBiEZR+Mg/q6hsXRb9m9aLPoZ/Zsg2GCgRUj3v/eJY+OA6s7b4ehmVP5wzEbx4HuDvUsGBlSL
S0GYhlzZIWFK5SdNheNQOEdmr+9wurgxa+xpvTMtd7WS7fdxdN2HCSTBi6Li3v/n7suiOf7LL0ui
gEZoCDIF/vzLBn5Q+JPh9Ecj0zKGninsAuePbJscC9rIXceriBvMmrjji6EPIpP3lN6kNx+5pG72
2Xj+jeTz1nL++xXEe4XwW/9SPsL6PzW+kLC4R7KkPxIpyjYxZNAb9cHYXlZlQCXsxjTiaF53i4MO
CkkIFVQuaV79VD+m7lQ85cptz07poXCKRfMLj4//GMCw3IVDux5jo2tAHQzCiP7z5RTWX29E1PIB
wwuaasf7i/hQQGaV5aK649zyTsNIJvNdW0HraJCvcC1rFYUp7DFUmNMR1SVhzJb9EeTym6oTZ5cJ
yiVDECk9yqq5Tp3tvk1S1tdsdYo706ycdyCc6XyViaynuy5NA0bwVhFh6ln3GQPsQ8VRckzCTDyY
Vip3OIOoV8sqvFBAsr4AeHjnplTzXTuqqNEnjO2OxtOUIOAzmJghtktMsbFrl3xIp+eM9Vzk/71q
kOOPHGBMWKnZaZbpS8huNDYAL7hDOjRe4HV1rQ6Gp32sy1afKaEu2wsKekzh/cbFa/3VZRews+cY
EgpIo0sOtnAPbpuecUqnVy3uTTEJ2uV754yFdx7K1ceVFauEi5RBYjPmniQokRQpeQ3SiUvyqkkK
wukh7MGAS80Hqu3XJnYtloWOLE6+t5bJCXddFsWr/hcxBX0cmT22m22ceZhnN4KK+y403f6XXzoz
ATSKmr4zU4iO2NX5xEkd4mvlEE5hClLK+6joANJR5NNOm0e6b47YwO2/mTmtJiN1sSUbiQFmFTJi
nzsatyB15Y8lH4t9lw2ZDtjheSoUdyQbjCFKa298HbLy3e/oHxG2ybdAlU4WdYvW2+hrFxYIQc7r
ysXnpWM8dbntnDTy6bFwpuwQQ4ett3hmS/CfQfMxw3f8cBfyIQZQjvaGx7bYOxDTvtCJBpelNTGB
Kpp+r6z7bzXquG9Y1Aj8mDmNBt3b1dh7CQ4ccAO6awnKdCnVuLfWBNhrn9O11L4DuzXzHyunG19N
C0kjM/nmQ/Qd+w6XDktadM9RV6+8AYbG6rHSMVBqCT66Z13n8wS7nCZDXAeREwx0RrHrDv62ESvP
SI/EwdrMFv+RkI72Z1PPXJUK0GVPd7gRmUt6Uco7sZVkhlES8cqZQ/0KTQH278UCUYyVV/tdLX5w
sRRjFoyg4SWxZHfOFr++eNBiDh0v0ENt2mLbBPX0GgDG2AxqyQ6BngBhppb3VcF8yM9okwNVr59s
HZN1lwWrfCu86ss0+/IH+0fabVMkOJRcxIUq1Yhzfmht6MJZ/9YzyFALgH3DjdGU+jtwFM4T/ajO
+nw3SWmPUC/Id0FO037uqtzb5Kayd+OUMRnRzWs2mzTw6ey2jyZ4YLWF4cltq9/Fsk7qWM96Fgyu
jNZ10ctcx2EXymCVT1f6y92asDKYJ6Zrt9uQ5QmFRFK35nEejeXqJkw8nH5pH28Tn9rh9iHEBDYj
YGf0gXTBJXRjsDQUVGXgBZcx9sT2Nh4wEoPL4LZ0tgwcufR6kLdmwbIv0O5vwSB/AgFZriuPW72d
l4RiRM3MwoKE6ZUp5+Kple6MYZo1BX0KJdnYwDlsybw6pvXAV5woPPzzyicyiRJliLPyCDbABZ7t
GJ0xox0T0eGIEADbJuMMBndqV1c8MclciQe78LR1wTQ7Bl9TjzaNYDrOsKL9vuKnLcHVq/ZnArFo
h95teSFqjbmN3ZUnQw9XkPNxrNHRsxnVkxq9Ioc9C6Z5S4geP6myGfa0K0ecY/HX3+Y3t5fkXDC7
rZvURdho/GZCt6Zc9g2+vrKiWGp7s9j/89ZEUrMHhwDrWBOficEDG9eA9m2FG1yQObTfG4sZGutv
ZmqjrpVV5eiQFTottksDhzvw819NGTbvc0Kx05lteFE+52yjUi5hKrAomLXDF1IUoEN62qdd71Ge
A2AIL/p+bjt9DPdx06ObL5lIhplPzVt0/HFeouThYAh8TvXUm7pEvwVo0N6tgFvCXcf+19iyiEut
OHnwEaAj/tX3T+HSAHASbUqPj0Ogcnm6lbcBMT37pKiLpwp+xH5Flhh5Plq+27vBAi56Rn2SAkrl
bkLLBQaCWIYHPzHwzEMvDy5tSBnSLoX9jP592oYVSywPuwGEJL741MutZ+k5pASOfJEhA+LTUpr1
ZSV+5CJsHpxKfwcp5eFb36tO7ru1oThXFqcZurHXRVEmy4L5nNmU9jNSfg5bzrHvTR/IN/xxrGlj
jv3bSHAaGFoGNiuvBCgV20rKz57TRG5pc4q9Nj7s22amOBlodioe7MPgOExBwXrW28WcmncM0Qyo
FTNjJ4tpFQYKZ8drVWQzXNZUXW6e2zE7+1wNJkfovCFLfaOrX9AO2jo0CfEaU6jOQcXM0OYFKz6L
N+AQCwK/iYsJ9RhlH89RgSTtm+lNkh7P4V4zCIWZFfMyIgIhCtb4589KlgwR9VHpmFyUrnCKhzWw
C75K2O5TgnzXgX5O28XIhGeyYzpdD+x7ARZZz07rj7/5Wrs88Ksj0y94cDOi7vT2WP7oq46SoyXp
5ZTXPGSZzNIHhOfv0yS4ahhcnBMICh6VCSwpExBIjfWk2u9UJSRIk4MBUhbWdUjdMorsnr0yh6xC
VPLaNDEV5AJWdxr5wpegWK+FzUj99o+3B3Opcl4xBprPn0LxTsVr6p7qdZi/zDbE1SrNM+QtDQ90
RlWZ+IJDZhLc2a70VwHBIFuv0lvpyJS/7Oe++BzdtfFQ2tDA3gbFWkro2nSmpI5XCJlbWjJEyuOB
QQKfWGHYyNVxDNw3dEOEgOtNDIH0cjcK1q1gUsfgPMRD80/P2v+tKv9mVekQC01P8T97sr/91g//
9Ur8eFZnH3/cV/7+J/+1ryTazcbJFDra3ei4OjP6931lYP8D7yoZ07jXLEy6f1hYEift8YywxqQ3
1MGxLLz+Rdzy/4HZzWPv51Fp2jRk/6uFZfBnKxQdFExMV0DGxHbq3Nxjf2iLk8VVZZ0n6amv/PGO
ykY4CBxkf4d3zo2AYDc8/KNjPfWWQVBZQteczVlETqI6FmlnkFofj/6+G8Luaxjw/zC4DF+zYCgP
cNYJZ8vGsLlrZnS0o0fQEijjVJzQyJKjNeYaqCMMDc8JA1GKDUBtL5rCBaqJrOYjhIRzHRQj8osl
AblC34G+sg9jHq5OB97k30OlXq2+jEmuZ2P3sg4TiB5VLiCpDDh/cE8eE9VYaPXqDDpT3StEmEY5
bVcjbp/E0mbo0FZL8gLEziaBRWWxzHtKJx63zmmb66qWejP3jvlthXzIMsBcnmO5aJRHn+o0VuD0
4ao/eVkXPSNiL4tIl0SU7Yup3qRqqb4mqRB7W/cMec9/9s0W3JCVvTSYzjYJ4u1r4C57FLNgz1uz
iRKs4gm4aHf4WjA/+hI3FuR8bAQkWXida9ErjnziMjDWCL4Y0kmGrztbIuH0lraM+J0L6rMBXGQT
kpRm+D6pns63EUP40crSi+8u9sEaUzYs6zREtnbPRP6U2ltXkL5QA0lyL4PRTfGGhn/YBAioNnE1
HHH0DC9uv+T5RmartTMm4qwBVcAZ6/pa8H2I8cKpT5lgvpGAhx+bz7Ir4uE1rpEKotp+WQry4UKg
N++d1s5T2PqbagnSSBSLhjCLCMxm8oSe0KkjsrfLK8mZ7T0OMBjaYVml/v9j70yW40bSLf0qZb1H
GibH0Ha7FzEHgzMpiuIGxpREzJMDDjjw9P0hlGklUVWpzlrX5t5Mq5QiAoFwuJ//nO+sOPp60Co6
7zZ3jIhuEX/4FMkIJj8F3xz8PH0JVfdrjzI2wbidPej4aXw7j1l3oUO6LjLa/VCJ9GXh5eyGLQ+l
pzKiO4aXzzHNGmsB7uqIphrFp7E3i+FOh3HdvkoM8i/m2Kq3NBusO69s8PrFrfOQM3zb0EelLgFP
tTzmh5JLNjalvCLL8TJqV13Tk2Fs7dH86lbliz+ONXw4UbVHrFoE3JBXbiYoB92mlFOAEzFRj7NB
g0g2RMXWa6Ni6apRqjyYaOvZLvIA9KwLIP0vCc4wkwkIYa1tZ7SdXuUZvXmMQOyt8Ptym1bdYN4R
WKVZzUzMy6aldWCtrYniksa+HYX1ae4AqUmFG4eOMembZXMIvbTB/+UnrdwP1Jvuzdj2PuKIfKRq
7KtpI7BjU2bGJ4noH0QxDMFNUrjNiid0us4Sz0ZmYO3gbwAJ43TJNexrGGbhCIMKNy03MxyGtYpp
fbrqKMqL90GkJUW8svlUpkaj7mU/+bwlknyGim6ZQ9Ur5o7N1TQ4w6YbPI27KNxPrpMc83we6M+a
7aBE07FKBnUU4HDIoSGBgDyNsytt1gKCthNt/UWMBwVhbdumH1dMBo2N1XjBR1eWk2Bue6pM3zjE
fZfsSXDFq8gDQCMW4Z9sKnQ7F/RorIv8WS8DgjJrx1PASMaterpkz8OEYJkrYPkVd0ldLo2VTB28
cTnjD7m7ztqyvciW6UStVLMfXIxOg1XGV+PAsXGtsnl+bJfRhuAsfqXN3nhC80lUcQJCHW9KBigF
8PMaW67hlLuFyDppZqLYomuMgxx/GK6IZcxSCLO+wlnapji36FNcteeZjDjPZ3JvCFipZHvnhNKB
pcUgx/MQHRJBD8t6ambcDeeZT7iMf+YsVCtX++OJGR7SvxxeCIJlq8Vzqhn8hXJnL+MkPQ/XxRxP
b4rNNf+r7++QydFckbvUXjOUArjasoNPwnyVEMrZMAdSxwhD+Zr9mLwEufPCg4Vior6AyXoefBVR
zRCsPw/E8E70n+3zmAxjT3eJGzPcDQzRYhjfB2eZq6XLhE1WMHEKn+F/MkNjbQIK93jAbqlJxG24
TOhsWTGrW6Z2ESV0R2909RYEhHnyekRrLEYBZy7TvlRUVZ3wL6ZbbRf3kTdPa7+LaSdo8CqTckzf
VDqpeoWI4CLUs/aOFg2IIUmHI8xdcqkZg62NqZ1byZiEaDiZBQJh01WyzCtTUwfrvGhIIy3TTGGn
1gV+G3B5qj3psmy35kyYVNSQ+GJAZ1uKLxvCMfg05mVeKucQwFFfHmMhv7TkULcqH38vS4CxpjUx
b1U8bizJBAoG2UEhGm0wFFwTgLnvO8olHBBfq0AN4g6AEnZ4o7uOp+xeLXPeMcluNdf1IiJjwa+x
uKbleCFg5AyIdUqvN0b/ztuJuZNIeWHMuGFQ/ZrA4/QBaQ+yLvkD9x7eYOxdzFk/MY7uzLje2jw5
cVenmoAhJeITB0qX44e59apgpg47Qhh7wCYTGs9jZ+sJGqQfzJtUdLSjDKSHZorfrKJwtz5ZuunQ
WvFDnmMq3syg4pxVlxfu9ZBbktsKLX4FnYRAikmC5OtUWxobsZrbG7u2jWTTZHL+6DRKfyzJv174
lB6dFLGrfTsZGGGG0tdoNVM+XOBcHln6qaoFmZv0BzCZ89YqWTGD3PBep4y8G/u57ILwh3JWuLfK
+2BW6UVpgqqBOrVlKDDiPQriL62tjD1HP3HbTUG7G4PW2jmyz5AJqK1YOk25QCRK9S4x4/gJrGSz
8eE74G/KOzYdGBkOqZxdUuWzUEzQlAWT1HPmcVW7jXOSdCkk2x7fPNEsG+IMZ6dsMHeiW8opAswF
VMf7gCAXcubF1FEAtJmDblBHeqzUiWJY42i0rcfGLyKsuYI4E95YAgg1HQZzm+7AUtJJGYSz3CQw
ojY0xZifOpEl1kZnZnYXJLK9z8Js7OgHIfWEMCH2XQq5WAaEWgl8ciRsc805lwpKn3mBnPqPEBRp
o+ww+pb0r4hVwZeP+pJSCNmJvdMz0cVa3StopNVI2CSn9aWrneEQp8ZIIUvaxVsHIOq1O3nZIjoD
1l6XwGePbuqaH9FriQY1JvyxWDkBYsrkVgO3S2/Co+77ZxbveetwkU50Tf0OZJUMNKRypsPst9pV
gWtHY/zIky02U4g3UtHX0/ceAVzXS8obuIccb708IekpkqtGjM0uHMv+csQnf/SSgHxxRSfAHTFn
xSBaVCRpKgiwNLU6F3RDtXhPCcJ/0VGQvITsuT/QLu6fIhcJmNTT4F92JluzTRRbcXhFQJ/6l8l/
7ksO6lOUxyiuwt3haKOUSwvzKM/ITKqDvE8OyhF1tUEjD6njsw4UdnhVnImbRkQhBn2dr6yn6UU6
GtZ2WkCdw5nZmZ/5nUabwvJEaiX+0AP4nBbUJyhWZys88t41AuQWGSekMpJRhdDDcEKeH6+nBR1K
xp0m4WrU4AQBi5KPSV5xpkAbteva3VlnBmmD8rptbcCkJWwRAj/ASg0PbKk9ADBF1NCXzQI1Ddq5
eWjGhXTKep69Ya/pHsGXFc9432CiYskPL2r4ARfpgkxlztvu/AWjai5AVbzxI7UyJPrsGdyqMQtj
ZS2WRqweFnt/sKxCRIr0ysJqzRds67gAXLPCAOVqshdvQvCutSycnWHKLeGhjPQ0EFjQe8N1Bn3i
xCIxbPgB8mPxB5sNCyufk8t0nRhtQ+4v87aTSzJ9nQ9Tu6opoGDH4GanJmWPUpRmywaqLz4nKJIo
y7TYbtNWeW9DX49fPEJAwbopQn012LYmqy3d+tv077/n/1+c/0PLgdPx74//lGf3Mv3c/6N++weK
uCp//1EF+Pbn/xQB6CFg1s1Rn2yu/c2a/KdpmeO8RVU89l3HO8sA/3QtB7QXwAtiSmjBRPI9psR/
igDA2UjMwnQJ8C3bCAx/RwT4ua/DNIXpOggU8Bc8Z/nkPxBKoDtaNOOZhxyGfBm/FbFxg152xCyw
DMEPPH8vOhPbSqSerdygdbz7xVT0PET+cZ7LAuXBp3P4zLDG381za7HsOZkq0hFH6aAKYGmHPJJU
h6O/BRqaGYyh3CK6aggh7X3brbaj/ckdqKxJNhUs7StSNETbgl3PhrLxres28SKcNMPKajiXDWws
zObzMjZIa6ikVQIP4SVjoLD84+RSzMvopJtrEmzdqiN+IsKDW0N2ZVjgXbbmUE2r2exrxZ63c3C0
5Wo9OdUTauFKcjcctBesSjZjru2cYtp2ecrOd27PBwgKHrmBcQUKmOFAT7a3yy9dQ90VCSB/XS1P
p7C/88JPlmNs2VK+zh3voMyW4nNYo56/JqVI4CnZqrrYDJpSYZXfayN65NQht3lXbok7vyiygnv2
zbdx558yq/p9ppu4z/I1Qbxiz3wzWI19v5B9qs+lds19ngXYLszxc+VimvPoI0Qe4VFrNuvG63gx
5kiAWGPmxd986/9dVn6xrNimcPFX/Pt15eq1614/J4ocat99Lyv+8Sf/WFG88LcQ2DxLhxCOD5Gf
YMCfK4rzmzA9RwhQaiQQhIP/4I8chGufww40prBTcYMzA+iPFcW1frOdgLYUvDF/rEP/938+6/8d
f6WOoqADqOre/fs/wOPc1mnVd//nf/0kKvIKJgKCIJhFsP29Xz90Jg+vpcF2OC3eEhwEeyOoI34E
5vhNn/7hlX/1SrbJ4oUeCoPQeZcMYIdUucsU/BDYbHhLs3lpqlqvgKqqb7fs33olXgMmgsvy4p6F
1O+FUqoYZ7bczaEf+elHyrzpBjDxHh2o333hf1zMX3wk/Ek2HU28nMlr/bgaD36BI0LOkEUYE+RF
/kbLyFvG//9PXkZANPT5xn/6jnoc/V0idIPVZQy3YUBmYYE4rnOd/geXjns1JPwTgjW0ftKYG7N0
64RPNIARudTLKSKqbUbLVfaLD8Ujsfn+MRLAoPSwJcPYRMqm0evHa+cPUHrAqTeHZCR66anpfor1
k2VMTw3a1C8eWssz6acX46GFGEA+GQrdjy9Gcrvmt1kjk7HX3/hMqA4ZYd9VbaSv0KAAJLjSWSGx
9X//Vgw81yHqBJeR2cK7m96TNSYbTJEHHE31g4JgCjLCyJ+MjH/667tkuWA/fUa2GMuYwDT5Vf/4
GWck+inFrHYwVCsPgFamLa0U0cNfv8q/WC/OG5k/X2WxTH3321qCW4NBVuBghFqQdtRPQ0m3DA0S
/9Gl++7zvLt0IyTLmpwNN0ihpo2ns9cZItP6/+PndSaQ/njplg0fYibgPde23/Mz66gUQVk35aEZ
aJhuzMHgCNkwMpzdcmIvhcxvhdLatQTaDqbU9SYrUF6dls4+4lZwL0ZsDdtA8xSX+Ps/n92pfhY5
QNBNa6f8/A2wknOMZ2u4anwoOYBbOipIKRfFR8l/Apqc/ud8tEndOOLg67a8m2Rof8x9uz7SuBm9
DCVzz7HU4hD5MzboidAoInkAikh7MT5O0OArvHwYI1tG1n2fVAhLRYWi4FcPvZG5F2Y4j5/biFXe
6j3eu2fxKplbn6DzDNk68YOk5pRT0NxCpTi5cd6PYYfuaxnxoXO2Lrs6jJsb8gH1pheE0LBLRRHd
BMBV6at0eqgVEQP31sRkn7UYdQ1oduvS5NPNJQsXVKZ+TebJJpfF4pIwtNt6Ho8A+GvWriedjXzD
Ju3CLZlOI/PUJ3As8FRLpqhBCL+N46H9MU4GcdKxlb3EQV08eSNGtbZzmk+tV9ofIz57s/JHLFcN
qtrMe0KXXyV+E/aQxCd+69pzsckYWESeuhHGHbP88o5EcP8ScWlOSdY2N57K3kyL71Rlnv0RIvGb
7sboAeWgPo7L0ph0XX2aisW6LJlig3mgMD65zVJP32ew146s6P2axFm6H+LCWbENYLJV2KoiPgtd
ceUq5MQYVg78gLh6owXAugZSxUVUhagIPIyYgM+3fdHFYLLMKLgEkVVtcwDuH6mCJuXvgrygBTd+
DGZ7cf74af4S0iwNL2OE0COSjORQzzxhXc/SK/Yp4YPmysKuFm68JBqek6gxwi05iC6A0gOYbOVh
RLo0SIt/DIxKPGIaL9+oP6gv+IzTtkLqXMgN7cGFT/BUA3R/dMD7ZGshYTQhJYohpz0jGeqd0ngV
pW4cSoRtvoI+0jl4K1CKkOvj3IBZ4oVPXSv52bmcC2Dh8IibJ1ore6cZ1EoUY5M89ZURD3sVVNlr
OCLuEwMerkC/ExVMQ+BE3RBpxvHh8DzLOd+LRvXFDpqynaK2O2LezmQCW8ZeIDhWACOs3+ew6b4w
gKC2he5La1OMovswwOf9FGek0/2pYA3FXyeQiwzngoxrSrZghEBl5XwTIonzlza2qwt6cyp8mYic
zA/e8DWExAFh+PFGYFrE5bQxpg6bQ0Iq6jqm3GZLm024zwy+IeXw6INdgicvwNgjYB0+ZAMnhk3S
6ORr1YQUOSP7r2DHQeFwLfXcdNOwd8qaQDf1xNV2ho10gQwMCGMp/DIQxbql31rGX3sl/U3S6QcQ
aKSWBniIE7pm5XGSiiCo8Cj07xLFj5IMi0Z6LoaroZfhNs75nVN3Rk974+cfA6ACJzPUO3BSdFTM
ukHsGfOOiUnKZMXpC25qVkV9mxRk1SqVhTcOm0rc//zqc0W70QDmEftpNm1nyeoGKWbYW8tzt3H5
3HaZvaadEdwEYyZeC90Fd87QW9d1PGJSotTogsJHXo0FlZMTiSyzoA18qPj4opv5GZWgUG76So2f
O0OCAImpyV4nbh7cWZ5s8akWr0KwUErJ+uElhn83p4TZbSmnTeRD4VsJRwV3UZ1LTIWKley80wKn
1ILUKtUmmzIWMVvVG2/kpSV+v0PaBT3pIWv8nIgKq15RreKwM7mDyU/KtLhxmr7eJaPDgIaMxU3X
Lvvq2q5PhdVwM2FoQcotLWplfa5OGoVYlDz8W+dVl+zrpz4PrK/myGo1LPeIMGfrmulsep0JHe8G
UN2scewkqLLvxXUWi12Hf3s91JIeHWdmRexrvR5mr/6Qaq7Q7EcVYCifKbDRjWu6olm5C1NKZmde
9Tg0cUSAv6pg26ryrlOsPUbM6jGG/OjzAar1QNXCzgFGh8FwSK+dyDZ/Dy3Vn3BwsR+tFWWoXXHo
PHPYZ0kd7sswNq6QZ24ciMbPRpZ1N5NOKOXO5o+p6Yyk4ki3BlOdUm9nicMM4RWXKm0WjSGj2yL/
5Ley3JDreKtjBE8IRh/4PT/JwYSWFNRwUeISRJbpNDfuRLSKxyJYVs/93RAIALbPQ48hBy69NIG+
WbHyyooVx6SbHOKABQxk5ittvi2ynts1u5nvYMfZCyqVp4n0BW61pjNLq0NpC1fu8dCubAbh46rv
QrR/6rRYzDIOeRR6Q9cqF0R9foRSbTLsJ6MLp0SWEvZiO1OO1ThpSb4CKAipr7FlAlnaH7rSLi/G
1oGB7Pec6alXXxzvndooq5zsAncdNeHeaRptICc8fArJ+lf6Y3TfYpId0TiyxNi76VBSa52FDj0U
4BmG4IK0Xg3Y01Oox2v24hIzwhxK/w1fQBLQ1pyXXxtBfs9KY/+oA78hwzyFcjGACRMfo2ZdnwI/
ZxzQo7bfVp5PxQdT8JA+rCDO0FIT6RLIUNZAmMTqXoLczBFRdfEwZo4mpmx5+NfYXJOhavxpuKiK
LN9AfvndDRSUQvwJxmJKcIWR7GyP3xcLx3CHBmNcQdQ0yLj6peZZbU97fqe2s6ozQiiK+hLavFWP
1TZ6xaqSb/3Rzre2iUmdJg3rGdCQvqaIBMYjxklzU7kMcNaAF+drfq7x55gJvlrlFrOZwgdMg1ps
HFMU+GDnxyXrm+uxfLsM9+HF+XTYjW5YiE3DBz7kGK0ZD0/iV2DlnyS+gA4HQAemGQqSHJT1/bjD
7uY5dlVnFgcMb6w39jhc9bGC8BNI9gk9W8vryTFgitkz+4o8lHh2pC1OvVMSerPCXx3U3jO7z+8H
hQA9XSyH3fcHNTp/+Q3wfmRpPSkTa2LOmjr6tGAU6j6aeMz99RHjp5NhiJ+KoyGU8AWE/R75TIBN
lDEORfhVbMKqSEU8oHgcV1VSnwx3qo9//XrWT2ea5QV9gf8YpdZxgncnp0qywXG9vGBBAWKzYpWo
EZVBE29gRLxCBg8R7hL2gyIYb8+PHVjUlrdP7NHaESM26OEuxGs9t8NedzzX//r9Of/q/UGIJ9y5
4DR+OpQ3Oq2NAI7nIWFGfKGGrnyrHVr60AjHjjkXzE+9LQD5MNzPrP56KStbWTnvuLHYaJPOfmUr
U10ENqGpyebk2aUN1IFiUuLk2rAJKplJjMJdCI2xxYbcE7Q5xBGrsqM5uG5dv4weHNd0XymQxSUQ
8n/2tIf6d0SyeQBHky6ezDTNXs5Pxaoyw2A9zrmd/OJaWMt38cNRje8KxpgFvsMTZFXfqc/ItRH+
5C4/9MusUBhdvYI4B8/ZcZ9boF0HIjvkXwnn7QRUojUNO99Kov+tuvTTOZsOTS+wydEvBRrASn78
ffaTx2gpxTEfct7eC1oLT0Bpf7UM/KRY8CoIFbbn+K6N4++dYqFSNUReVacHjyEjA0IWrqphkNsS
jmNgmNfgjjIODxjrh+e/vt/sn68xWxRCWwFuR8pg3h+HgfS7gyzG5EDzUhyRDCB6aURR+FIqtsYQ
9MR0ExoifGLo+ZSHUwtFUGDWmwbBSLKuEooaY0m1UQvZzyEp17CdpKzswP6bjAkC5pc2WlBwRtRx
cD2/+//q1b/Qq9GYPG7Vf69X/0sH7Lc/9OfwS/xmL9gd/K1nyXl5NP3pgHV+Y/Fx/aXuhMKucDHH
/hPZ4wosRCY5Oc973znL38aC6i/C298dfvmW8/7Hz8sTwuSv5F3wlHz3KAoGr67Z31mHIJiqYlwN
dbCWPEfXczW1l+noMKKJXqYKgyqArjj5YCoQhK7p1Kc0idW1U3tQz+QA3drnBsQ6J4JbItfNidRI
8VhXE0cByw2OMNwekQyw+UyqfWVzyRx4I7EYf+ikUT3Zvadvm3LkQDvYhvwiooqHcMLNDadavNLZ
XcxrbXfilcAu/xH8ofCp92rja67x7udkSvXX5dnnZxdpR214UvtbWXbkZnR2wgPXBHtviCoKTtx4
IZIZyr1WPYeNjZ3ALQdR2PQrwtbDltov/HqtzOHzp627gQ2kry2piWjlSYDjC6z1qeuHgMtS2/bB
0mN8mTUWokbuMTJjIai3UTCOYme1pruKOiruyrk6xSPPARHM7kZIN3+WWcdpy4rcjQGgaV1EzvgE
S3a6LzHrxEe3U9jqm7K5jeBM+9jGSMaYejA+0X6ebhTk3Q8JTHaKL7PChSkytP4TxgB8A76nkR84
LiPZ6Cwy210UxkW69me3t2/a1JnbnYFR7VG2gfuqGjIgKw9V4JMbE6BhQmI96pHcIGBsi2vBqcN6
DHNBPG3i+fwYp4svumgWnz+5C6J/Eu/BdQd8SiFEdU0H27Qqyi1hC6B/nN95MhqyJSg/shE44Uci
3XD+xwKr8Lzm6Cy9Vasq/rspKfkzuApz/7JZsmyYpNgWir6MnjI3yNO1UCSq+mERmwqsn9Ym1iyc
QZ07SF59FD5ZyujZUAdYb7k1SeHYluBjnHMko18jXuk+dI5O0ovXRhdtB8U1kJTB6g7wILX1fM7S
qk92DHxynbkzH+ic0rDbxZ3Q5zNeIXJNvIHRanW89eOMqwtdDowLe1ggFRGHAAwY0slob/ULOlz9
2rOvo6EYo13XR2Z87JsBXSius/4LriyUwXzm3/GM8dcmdSvhQ2dZ365rA4Il3klCUZS2BxV//Tel
LZj7bF7Nds4VlGTEmBi3vnNkh03JqV4SmXOH+HJ+0LlGw4eI8OLeApPyYAfwih5yod4Nhuccx8Li
3mwHm+tLdUD0NMq8D9aOK2IfjcYeZmLFlvtKfzySlhvr+uSZ2FRb22Lv0sJOwXqUCfcuzhRbO2LH
9TF1Us48yznJ4Rmb8vfHDjDG/VSSEoLy7X10+2wyns7vknpHFR+KibbSNbN63qwgmE+vMfv5a/BM
FUGaHL4QmbSR7zkvOfo9MIxCJ6yL5StlTsYVCLLJ7K77Cdc9eFOURFnz7+GUsrULwhh9GPYtW/za
4IYIFwHUJwEQUWyIwO+WeAV3adsUbzNNq8QKPWO5pywbzEUsjKDc16T965NvlVqtKWfSa+3nxMn6
0J4PHcfee4h7+nbI4FQ53GkOlGsF9IZ5BXkb/A54FgM8NY1g9ixso8V0ZbNFVDSfOGss9f61Z/rR
KQun8Ikv00vwy4FOzJKpn1eF7JpPPSeZaOdntn4YuIv32RiUu9mxFkdgLO5U2nefM8OxHLoo+VkU
YaEfAs8o13CcubFtOUo+DBfgEgHO4NOVy8ZnrkXVkafCzbOB3N61ay4ZiULNKe0wcqj43OLEd7YW
8CNn60YjJRXwHN1jjLZ3dKrl+qJCRE8Sh+Klpwjw8ILleDMyJN26AyeerdEjAEBwgHUMXqE5AtRy
9iS6kmQteWLcVVZT3RdDTUZwyAuMiqTZ7A9goPydMcrpKztm5yKSfXrIhsD6Ugh/fgpipX0yoRA7
WumlX51Wj49KiOnYlBVFC1kRrevU+CAzQz4ltkspSZuTEyqwaO8nC9SLTbjy0tKAqJHbq50ZMJ6o
YnP+mp65IYRPuxNRVp8S8DNZpFwgI1NOeTe0AsgjVMpbRzXL/KpcwCRUD8Aoic68EoJp/uWCx5AL
zEScuSbzmXGip3a6qBbwSQEBhSpXWmlNHJoSsOTQWZfF2cxNXUJyxES57wec3vPZ8724v8fFB54v
jnBqRFhN8IhXZ7u4VVXPDgofW8aznXxQqXPZ5MR2P0SNUz+NSSEfaE6/TcTQ3gN/i1dj3Fn3EaP2
hwqj16pQug9u2sXQjmkMvl2cmM+xPdIRi+99XgzwarHCE2mp5V6MVR3y+yD6dhikXn7440E36DWq
sW+7DhGHiEAitsXiuueER0lFhExz1yU1UXGwftticepD/5WQdyhjbrbFaFbmhlbZEYS4LmFFne3+
SIZY/0l3EAMwiCduB9Ip60Cb/aNd5cGnlB5HGiSWFIFa8gSlSW3AAHyXSlQne9E83k/gXdR1v8QR
ZNAu9Bh6QaxRN96a5F1/2Xlzthnc0H6YQsM9TTqz7nLL698GV8uX6RyA0OcwRHoORvTo4scYiP+6
aeUzBsPoLiHQucmXTAVGKH2J4uqsSYfCkvNIaHaOccMe3tt252DG5JdfCyDel+2cEiQSk32Xpf3w
KUiJY8Rl4t2GqNU3Wo2xzxBqiX8wNW+ufSOipipqbSLOyjTuXGI0G99V45bL5a8G19MXDfzTl1T1
7lrUzQdKQcwLyL5PzCyGbbLkUjoCKpYdg/rOuktjEu7zOEI+4Tc3UckQdRY05ySh9siNb5ygVlfK
l4dAjZSr+hRAJKaFhuDXjXYvx4Tu2IGjz9pOXCq948ZWPQ8/49pbcjYmgZtyDOqDXVgfOWn6IJw8
8jI23Bu4XTlzyIK+6yW909mNu020B37OCaN5E7utt8IWSuQnPMd/bLtx7oLY9W4pA+gfasm0Bzg8
ok6X4TLMZ70zfPJEdE2JVaPiD96SNapoHd5YS/4oriaxwyZePqQZk9AVVKBiB4kg3eBqz7ptY2pj
pXoPNRa+dnJbkg7dEaGYHpF0h9O05KBw/bNAeXF9xQoEo4J6CfC+ZXjn9Ei0De0M/KvtNicHEMh9
IvBArqcleYVqiKqfLHkstSSz0pRKWRl5xwAwzWXNHOiDec5ywbh4SlTynEVltBbCCthQ6CH+wHip
Xfmd7nnidgxQlpCYJpSycsOEGIPy+B4g5ZAnK0vGkmuql6j0npbI2XBOnzVLEM09Z9KKJIRD55fF
vhnd4KkJ+eBDo+VDlNX+rkP/y7Y8DsdDkFGfQWFavgoiZlRaQiDmGA1hkhqPDbje7lS7JFBwaGGY
1osJczz7MfkzmlaQxaW54JG+MLr03oKzifPs50wWayeZ2/YQUgu8Lc7Gz8UCCgK9Jbyz+EKLxSKa
LmZRwPqgcFWgrsbGsjfRRFgM+XdgUovRNF8spzOeXucDz7f8qq8KJxkAS+jyNuvp6uhyUd+rUsfe
fREazpK7C6l1J829OKjd33PLNuNdiFLPD8hkL5gDDWEmqx/iodCXRNu67aQYNRFhCyKE/GG8souG
6FY1OfGzX4J5QrDN2GO5Ia0RVn0/R2PWrCj827W5mshFCXHdosMzZWpbY6NqoS6cuuhP2mqnfVCl
+tYSffeYjOUFvfCnJpj1pg3t9qaEqfcZpKa5H/pWXlhka/cyDp7YqI07n9DB4Ev3LkNRJ5wP+zDf
ZZqs4gVYTdS0NJxnIggQ8DO8nFVN7tn25ntFDcTvOi8J97DkFcMK+WpxxykuiBPNl7mSRvl5ApF/
SxnJfGOQIEm3cZMK9XvQN4+AE6uccFKq3MjelwaL25H4zZ6CDp+Sr+IjKCOdnKCc+NGlU5mv/Rg2
dGywkaPmvlVH0v5YyedsyrcBUrt/H9quMD+mJf8kx5XMq+i2brp2B558JZdhTTN+nBOqHlxHBrF/
G9tNe8vT79iXPEHHw3cn+dtv+tf3RqT3kmloOnTGMRbHSWP9C8ZOOCpQjexrfSnd4+hwEhVpYj/O
ADO+4Fz4FWZWvJckCbRidcWF6iydlfa5wu47Gwhl3ZMnzK4+VFSlX/YJW3da0MVrbvQQt+xafU4K
03Wv4yFQzlFKz4kmhgNGUl5lIgMMa/DDJigHWfymlIMFexA//oW0GSgT0wi3Q16zAXTnKmLbVnrd
FzqunZADvdvPD7ZnRLjONZJSSiLrUw888rUWw9g/dEQWut1MwmTs1pVHzePLzHmC5q1Ac2CLI+Gw
1485i+SsGI+lj2eADGr3hVumegvmoXpwcDhQCNl2/Pdkj5tPZulqfUnQ3zeWtdPkgGWRP5xhX3a7
MOPgsA9iJoIT/6G8cWsGHnuZWJ7edlZQfzqfhUuvtX5Ra/leiMQBuNgGA7AZIEj99+WzOTvkyOvM
+kApACc6kWacDUDDcVz767vrvRZ5fqHQc9kGgHGy3xOcAolXgnxbfSgSZG7EibLc9lXL98Nvz33t
0oCzdVxrDiEzT9lPf/fVl6ZJYFYMGRBF33u3GmPC6zTp+iCzxn70RijnaZtO9+eZQK0NXtXrfQ4B
BrzT5ld68zJt+V5vZvxAdhv+E63JDqDo5dp8d6MzkCZRF8n60DG0hRQwxsq98vPWfqwyQBsb11oo
JQNTiVMfN+xRTcmQkSRu7BeH2NXW4/lq/Ffe/IW8iba1ONH/vbx5lX5O0vi1+sGJ++0P/SFvkuIH
iY2sBnCcAmHh/VPeDM3fXAjLoXC5vzD+EtX/U950g98sRmBLfN+hOOjcz/tPJ64XChOqNz4e7k9f
/C1v/7tBG8Y9PPUsqJghWRoRU3+81agwAJNadGwBCf2gpQxU8+mDFPigQFZVbEPrZCrryyy3jJGJ
foVy0kwJNSpd2IhXP6XXy4LfmTlMf0VG6lECQi4QgWJ76WkEIMj9SUqO9eq7K/3rxw99VLzhgEtr
MhcRTEV+fOdBR0YxkrM8gc7S91ZSGWvBFPqS6JMJvmNCnPvrF2Tu+OPvkpd0TQ56i/KMb49r9uNL
GmnhNASu4xOmy0taKYxsXQyMzvaZC4gTdHRrtAdLsnqHYxu2JJfdwXeJSTNX2Yk4seojhcCLDDX4
XJXKixZZpkfXZXODdlBTK3+bLFScwrb6ee8uEm/WWTx3sKwhI1l5xMrTSlpM10Ir5MJ4JGl8MrxB
31Orh63FmsVrXzUIQ1kb8FIhbqsY0TlaPBUiYv0cPQOFyuMbwTvQd0rtIh6jVEWm9qO0HG6C0WHJ
lQ6T3sllF7id+8a6luiHCKQxp/7tmIZjvMWzRuVm4hZggZPYfrQsA30u9Ts+WydBPRqkRm5jb+Rt
aDsNNIE5G7lyGBENPUp6kht91jKpg3eOzHQT/UECkp9TPEXAAm0ygt2JU5BvX885RXY7z5+85tkG
uZNc9BKp24/plsEtCErhfpaV/Wg4JAE/NpwtjRfH7rlyaUdjOqjYWtdHuTxG1oNcBMHIM7gYRfP/
2DuT5biRbcv+Sv0ArqFxdGZlNQhEH2SQDJISxQmMlCgAjr4H/Otrgbr3VYpKk16avWHNlKYUwUAA
7sfP2Xvtgb+temINN6Yc2H0nhZtjpelSxgvijIZY2RQL0XO0ltZfWtgv7/2/fkbSMfSEqcEPwjC6
rhPnLkZDRypXW3OTSMzkW3AESv6nGJZ4tRdKZxf70Ye1kyVQIyHuEza4DVPwflYlX+tA3WOcIuJQ
46NavhJ3uTl+nbDuj7QoTn7N5gSmuNPcQA1U2TFJoXeap2OwRv9Hjh0cTQ84WmIQxkJ2FawkINCc
Ah13dNflYGa0p9xondk1Fm06F/MDbMnuzHAN6UkuQ7hjWEVBWMvOvp7nyPmkDThmxqHKbi0rjV5M
tF97dLHCCxKzcF+KKB2oZokCA+vGIxuPcCmHcaA/GstFspBnIQF05uTYUPdIe/qkOXXb3ZkJ0WVr
e3B5bIbG5faOSe40N3qHaX7b2pEGwCDva4tY+1l4sbIQRQmNMLx84rtLMCqO32c5U43xx1x+Jyl5
uiRLjSWdjPKkjHhGWgyB9CKXFj0NHb6eLNU4NWvhyHcLOo82/HsFwZ3h5SI2hpcyrcqlDU2LpH0i
gnW6YNHiRdCUyw1OzMp0dinFycmGWV3RzGrp7g6SVqsMzekWbXa9x9k+T9T1PbeeRidXQQNICUjr
gNHDNEnui+svKNXeRk5BqIrZPKRKadonrXdVfYUnV2tu5wka8DZDfTE+qhyVzCP+1Dy9hIMEEZkz
NEDraVkHRa4O/ew5514imeFeTvoyTfHf5xpI7Jt9mHkUwYJVJT5WNUObH43sdNL44kpoxs3aGZaX
omvAQ61+DDgKUZoPSa/Rp0FcHztPU+b15o0MQXgxOjLS8qtrjQYhqstQyFvSlbBORXLau2HUyOfG
aMAuruweNLcVel36uWGFMGJg5nSQb8q8KHBGTZEW+hsXZ1mz+TFS0Xmcjm1NoCmwpsY4S9Lpps8e
5tr0zXYL00RiN9dRyBl8MM2bnP1HYRLtIScewsIkQGpVlnByDrFpIYGyjUW+rCWRDjxfQfFKIu9c
kFj/ZA89HVBl3LtDNI0Bh+r+kfgDbQOrNCblpWoDqweAA7cmJNkgTEj+SoZxxblottexm9t7hG3O
SEiCrLUElTD9561A31RIZNYz4bMZHtIKtMCnlgDFwMr1ZyYWpOmQq7tKsceuknicvL2RmtFr1obu
2xRZIXDzprjpMueqH5t63qRZM905pRs929ZQbHI2qTVTbeuCp6B4NkSc06fRUdO5Cj+03rnNrR+R
LOlWKeILE/v2dVJF2aMpWxdGRdttldahcBqmKSAokMC3fKxuhkzlVzYCrg0eteyOZb16ln4f3w8i
ux1dfZK7pm7Ftp7riQi1stgNBMbdMzfIHsdctBGonwLUMhsYSY21Iq7OT7ckd5BoXY80RTIXcVoy
WOUDm071VNi0P9dStcXWS/Tyc+w4y63NYTBiCeiLZQQznStnsshSG/J1FLrt96QhECqDars3lYy2
I1zKs42rTaxjMhLn1TRTDqyXJDH0pnm587IabgTy+fLgxpO5jWzjToZltdOnuF83fMYnsHSI60gC
cA4F8pJhM8M7OtedCO/9KnZ2WqvSLS0RJ9CkprztPDvOWYu7+sSCPe/1opgPuKH9gyKAi/jipglo
cfVBDWIE6mDrPAzJoL7peiZPWDrVqSkaP1v/vkL5pZgj+gZJnfsuYbKQFv1cn9RlbnkyAxo3dXi3
aQ+gWh0tNiGhoXgF512eiABu/tAH+HAkpCpymYyT+LiEvzCsX6qmv5xWRKhiNx5t/1gDYvtCzgML
Q9WZ1Bi//3Qfjv/v13GgZVEum4T06B+qryEusSD6mLUFMmDW1GW69s7ytKeQpeefX8zF0cLtNDgI
fjzn0lJvtYgi8OhlaMPLhbn4bn96byH8/lIf+ih8LiRg4ECpxXUiNT+eNWtikytt0p2jRZzfuVhY
fvYIMhWpb3lqXYSF//h6BucQg8dEdwjA+aA8ozvAa5vl9lEt46gfWxCR8OwYTLioRtpk5vb+/pof
TvPLZ7Q41HpsKhhcfynWAYOJjn60OKJ5oLpy30e1LKjswMW0ZHoJ7HtWoOUDf9aR7E7/+CHF52Bz
n2lamCY6jp8f0rIQtQ6NxznCOWn24wgOcDIYVP7+Y/76KnAV14CD7SAY42Ty81Wy0ByLMGmdYwRw
cj/Dhtu53vwnbd7fXYUDpWfbi63sFzma04GMsTU+y7uxzGEMBcIBJM/vP8vfPJb2MjMAMsGXB9Dm
58+Swh8ColjaRxN2zY5MRR6KYSa+aYNjzTh31cTI+/eX/HX9Yk1nNeFjCYs/fbh9JOOG85g54qiV
ofNkoKbBfbJoAPoMOWQBJ9VcOa3iEfn9dX9dWWi14AjE1E+75Zc3wkfNTIa1bZJZRIMwLFknO7hH
ayXRUfz+Un/zEXk4cG5Sg2PO+7hYuuSRcKnchKoJ6eldRPE+3c/Eou9dTnDT8tT8/qJ/9/noZNFJ
020UjB9dsAOsXyv2HeOYOQzxixxTWKZ78Y6Dzh/f9HeR4F+aV7zqNIZdWwjh+q7365u2uEp01hPM
KC0wGWnkNpGArp5diKhvziUxSGjDZ8rkaaSuw9owt2fmFFO4RWMpOFyU+DEgM38zwF9SdaoCe5OX
OlX2h9vy6xO+dJTdxQ6KQdP46KQtEntMCHvgCc8tLpSEoFuXXMiWQTZixZX0Ket//00Yv767NDZ5
qxalpWd5H2WOUUa/JGSPQx2jUetOnrVIhEjC+OY1BlsmyZvL8y4TCAV9Vn8ZBhv9jpX406VuzTrb
1VGPNokqCb4nVO74H7/1NB/p8GLDtfjuzA9vvV4zEiE50T7myqPo1m35bER4kdoMCQM8VP1PbZxf
nk0HZStvA60cHlG6nj8vMzU54xT9szoSwkhbF/I5Oom64DGdFrnw72//312MvhFoFmgbbAcfLoZZ
zdej2p+PU4RzSBZkJkFwp1Nk6xXHxd9f7Jevmk9GnxyRIrIulrMPdVGeakbVhvp8dMJFKvNDE8aL
yCnx9xcyP/SLcfqzXC7FA3ZttvSPlRGTvGRyKnekgmji9lbnDIcGwGu79DFEzdOeKhCBzeZduxZD
mJs4kbgWoLds2QbLerrESUqfQBs5LDExAUiuGOrsdc2hlUXXy9rq2dL9GBnUqd2IOP+2Q9hQ5v90
IXZsg/KOhqlv423/WAolBRlaLrnKR1Ph0HnXv0FAT3aRPvub39+0X15+LsUzgLqULq/7i/6e6Ayz
Gyaw0A20BFDLks8P+M7foDQpT6KY/tg/XHavvyyMSJpZD01efQb98BU+fkuFyi2jbmxxdOpJvKFq
HY6NQIz33hBx3JauTq0y4r6nyfzDSmd+fEQEV3ZQyiIMW1TW7AE/v2agUboEJ6E8GiSF5YpwH89J
CUQkW8QygxGK1Cvz3FSsh7I10IMto6XCAm+7N7tFoPouu9T7nC6iSpd+Td24y8Gib/jzO125YWAm
SQkyklu3mzXInOWY2HsgrylGnNSzyjtbtriolscr09gMdnPXGNVxaGZGX6bTTrf2OCEna0PsMaf0
XSeY1AP6Oi/CZHNt61rarHUjze9Gug2IhjptN4nEuS0RKqld6TI6pYtNfpfuEit1RVtaL4LWtXuf
CPgGaVlKzC5m3koRXDHXsBUhrh/JQzACYOl2j4LXiGugdX2doKdclTpithdLyQUa8UOJ2VdGZnxD
H5PSFNck74s/VUszFDFUfDvMSF03LjHf5cEpaVFiivTDeO8MKaeiolb87bsG8b34JAGazoufLXVN
XfGuxUVmEyhZtARnpWR6c3Cfm8lHRONp06WaVB7f4sPMyisoakN312JvzNcYJnm7SyOv0kupdPaL
pu+MeovhZbqkOiSFyHHK9OJWRvttwuWj6PBKW71ZTsFgqalB0wU/VH7EAvAP+ej2C9IlmpIV3AZU
S6YUV8MSCEVHAy4k3JcOYaRTkV2xpg9C56pTDB93aMMcC+VRyE/sMfrieR2t4lBPstfupzLh0vUi
Dl37OsaoehVnVmveFDAtu4uRaAhDUh6X+JbzKukGxuwS04RBWhyGAelfuu67QQtUVRAv4Jgs4baK
eIIK9J/42t0xca/EEBrjIUazFrKvGhgGAXDR0/KqvkXWmnGGhSfo02WMerQaD0Zho7j0EpsHrIih
R5y1pGFveK8D6Nnz9BF2QKshBqcaHw3HJf4kpBHiMZqfy+m736nwlhkuxv33Fpyd9fwyVswUTqAj
eknCOA43bd+OkCDeXytnMSVDD0VU6pIb+lIwv29ozs/GgzEZMSYPdsU6MDusY0Hj2DxFtecsdt7M
5r6abc5nQEnRv8JeGIfthPX79sdoBpTzC9PmpZCIBLWdV7r46A25dGIb2vOrisnxfjL0Rba7bH+u
09NkjOldIcRzmUesUgDOckvekd6ecFLymuaVxqQB5Sk3VhBaa22lb0bJXfs+jjWQjjfbKjPbS6EQ
+z6jN7Q0AtRcO00vXulP/bU9ZcaDI2UhQLeGyfzmaUwyNuAwTHE3GxVd4HimNrZ4/0YkNyubMUBc
ruA7Ls+KYJqD8V10lvuZwjxFu2w3HVFQQHGHColiGGJLC1jCbXlEA0q3fs5oSm7poCmUbwI/L2xF
faLVRoe8W4CBqh/k+GPH//9z0j/OSXlr/rL9/hrcnBTFW1t2Lz8PSt//1X8GpcQze0viFePQRVHy
l+Rm332HD+kOXPOFGbTMUP+DLPL/Ra4xtiH0IMvRzWXT/c+g1CLv2SeFnFPdYh75h4NSfFY/79+6
D4hNN2GuL0dFHc/Jz1uohesp70ShQ/7Vyrju0V062hpQcUiOpjGB6xMWwtnZGqpmC3TXIIqz6qy3
acqgVuYqKZgzze016DThl3ArsCNPKhPik+FTXa3H1niNPDN6RDrtBpBQ7c8DMTbXhE92kKlJVtwm
pbQJKsZMfh2N/GWA7NWvdpqM0/3CBD25kkwIaB13WdNZr9pIEuGJadREVqhjdleDJKry0Uoh5161
qlakH2XO2GODza3+m3wf3prtxGyM7HQSxrZqJmBOpe28tuA+w+qw+i/IE0ZmTT2ZxteplZDmgVva
rbYp3+092aW5E1gmTIdNlYXJI+Q4jNvMv5DgAxZ1UN/bJM0Qn3XviN48tIhqd+Ykv2XU5ZvETZZM
5jpBTExbfyfN5GEmKOLWkUww9/wv1jX5gGFOBC1xF11hdc2qwUO66QztZUrFtPJ0mY8Hdgs2Cvi/
GwRiiNIGsh/WNCpre4M0p73Af7SvB595lNH1iz7Z92tO/coPP6ncc+8r1w4fgEsDBIUyY2lr2VZ2
RpCJYGV2m1A+DSQxbDTLdIMUFxP3oEJ02E/F0fHL7NRVLoPwPh+TpbIJmQ3P83jq+i7yAi2q4o2b
IDGri0gk+i6MmM4gpCUVpqFbZHbjfpajKtY0j4Y4EGEtt94chhDncvOpUrD3cS5o6sHPcE6sumh0
k73QdC/Dj+X1xWPkubg6YdcJxNsQSDO/bXfMRma9PcSRXeQgUTIbjGfUEhfBN5cZK9vO/E3eisCs
K3FW+MQ3kx4CSoF7caB3ffFQNW5InsRzn5ajDBIbHbco6zyIHR/ebN/BOc6UZiWr1jaJZFXhQG6j
B+5bcx/SiUxK2zxEfXNtzyCh1aigPZdnUas6ICZuB3wvPLppsS2oTB81Lb6b8AevGi6zjdTUrUDR
fDH0UW0ZIYTbcJjv6aa3h5oMs41yagTuuaYfKluk2y6szaOvsd6nlLMwz8EWIKhKjoJW0hatbXLS
slkd9JpX03QyVPSz+Vx0HlmvBmJitLIavn85bEtU392R2Hh5oCp7bagmjk0iolPNZGKtVK5vSJ3c
MT4LWlH1W7ww3B+NINlcK4Ko1nwNM7qEIxvHb7aqn0DOEJ/K9AE2mE4SjmgI3wTHRqxbP0dXhT2h
5CHGe0eW032XaO3KKBMDz5cdBqKRxi2/vTxJ1MPNoqKvDgg8+jcE5vPaiy1uDi/bvq4W3ScbZBEp
YtHrGjSAfV9b2SX1kitlhNSlvU6atXpInG6HBcQ/ugt+1SesReXmmhzTTUQOZxM5MUBy8djW9c6b
p2tpaoBt7R48b5V1myFkmBaF4hNEYfoDQNvXRp69ZYJwJLMYHaBFcX+faMU14GIj8DvCYojNYxFM
vGtRQRSR+cQkyfMNFOFUAzpRwxtUxQXD0WHk2apADvN9ODvqnjbQYr/fe032VbkzMgFT948Oy+Wx
b5iYTaElz6hmJUEoVrzmrTDuori+GxAuax4fSpXFefKEfMmW1SztQxf8omy1U1WZ4pKYtXMsqy4O
+MIoadDpQ4KIn3QNdxGygu8xOsp95LYcUZI6WxH6BqGbweURU661aVnW73BwIEtTjn9IpQsFvLlj
DK5vWSa8Uym10UVo63SfWVf6tTm4IapSq5NnafZDUHdpt9P5orZ6WfdMtOz4Yk2Tf91MOuoGrVsL
mX8htMwMGMnBtMi3BbHnGNgqd6WK9tJCxeYOEYfW63JL+KnFr1eKl1gkBOXF7A51SMCG4e8S2T3g
GIKYi1vjfkzH60qrG4D/nXxE1vJoE/+3yrThpVX+kxORwNvbDs9xX5FCnuFEMMdtOzaH0pE735SA
omUtzqYR1bvRa74W9mxv7Ea1e70zH6rQTXmAUyYZeZwNJ7se9XNsWJcet0/Wxp+c1CR3jThGHaH0
ipV242j+s/BRU+KvCtJlLa0079ZrLcjQcrpMfHVALIaIXFtHec8plOOnzPacdWO5vGqa4MTqDteA
HzZDnR45HXdbe6hNPJdANuuhShib+2UcpHPm7eBsqENcdns0ncchCdNdl+lJEPlaxahS27KZZYEK
fXAI0Bg4FopefEWe2C0xXpp3npUu7uJ8ibBym/qajFwo7eNQbpCIxq/V5MB6N/urKUHaXIzZoyFA
1pNy7A+KjVX6gJDQ6g/0QXGT51+Hqdj73vwk3RQXB58H4UCZBoS0JKdhJqwPKMJWkFRpBpFtq/NE
oBjpg2FdrXtOYSc7saPtrFnzqu0j60tY9tWF7lFarDSGsxViYlamIbeK20gbIE6UTUweBftalUBz
nUtbrg3DqLZFX/VXJmlwqDxMDi+9TlispT3G2rhsz8QNlBgRNM8+j3AKPyHWKG70qBqmtZgzARdi
VrK/FFLzDn6bquM0WI9iQlSNQUCL9mGONgJT7GjhhsyMsVkJUZLXxz5rAiz1v+bacGvELgwQMXYX
ENi3Y6FpHCC1u3yO+xtQhJ/bxiIoZnLKI8Hkn6FyZw9Tkh5NDfELjcthbaKvfmZ5FZi05vBFwpPf
oINqMFdp5gaPQ7xzMhy6nodeN08FH7YdvvjEeGwKHSprhFoJ8T8ZEP7Qet+dngDxnjH+yo6t7KX0
3PneHTWEJL33xUrtKsi93P1EUFay1kJHD0BYyQci9XT0FDRPfTeDxGIBNpvE8hLxhckVgdDEeTH/
5r3m14s4wWxy+a1q0tdZ11B7+8Xw2WqHDXDx+Az0ywbswpbt4qmFB5I0IuZQ3IhVpTfZCZhHScRZ
L6gRiugab96+S8M00LDGgPn3ywviiBqqrBf3d6Sve3vlOvVnTfn7spunhwFLyxa8rp8EPknPV0XX
fatT7yurcwaNzvHXnOH6xwT8vVNY/q7yIRrZiLw2uFTZIDhcY+8gGS62TdovWilNlBYWahzTrq+k
0eLT69r5Khejv8frMa0JEPmaRbkR9FOWGLcVTpd7FsgWwVhvgaV1OnxZ4M8jdBW5SNm8Wq34UjO6
PEUOfpWMWvCTPjbWDMQm8xZsy2zd57FlvNJQcV6xTJIurrrIX4Ux5CLa5hv6XunWBBiG1gnmEOS3
o9svjOAeZotl3oQcVCze26LpwyMJluucygNkVgIqOCAXhL7kqUEjscVoGd3jmKCXdU2hFeSEPza+
OgBR+cYYy9m1Rv1KEwUMHTMzKFjRIlApzZWabH/FRrnjmzvaUnQrn9PsOisxIEyifx46AetJVf2q
qEJMhxkopyas2QPTch+LgpC2EEc2WrdsbyE2WMWNhHOjj5uwsc4ylhZSIafZZZXjYUXPkRJ2zJxS
10dqFm+zoW4uTTyInW689nD8tx2aiI3Mw0c6T/kqqzGRaMKC11ZV69Zu4PbIkAHuXGyA5e9VwbOX
4wjGNmoaiwm3gmg5rNEY1SwpCWlNHhQxQPUrT6Xx8+h3Vw5FPgZCbjOJpo/gQcoNoFjUQUl+Gh34
VNLwENJNlIfo24gDidyKfTErD8DfL/DxxY706a9Z0T+irLFv0O/fdaQxUDLb5KahhSQCvFtXYo4x
WNvNtdZMA0F8mvmJwRv6+izPH6eupYlC8h7hkZpgQNWQUluiD4kZqq5MWdJdy9UjeDtUUWi1gqQM
k29pY6yNyVVQvHjSp8yBjCzylTN54aNrZFeAtcS5EbD+yIT4TgFMLlbcbgypSmDuoOwnMSB3bOOt
Ahf+iJeHlCzMWVt4jv5GCAoes/bs1azJ7DqNWGBmaJRbX7frs+OFr3rbRGs/nSDAjOl0V8/IIcmW
MgIigah8DDA9eiXPxTT3Z2hEkPHrMSBvY+mb6PMZRtRRMzwd8lRpBe4wMIT33fGKye+3kjMH+fRf
TE+9RJWzI2Kov+KoO3MzMKRn6hB66bBBmbbL4u+aV/crAw/AldHKal+nzS1++VMxxSyRce0FCBj0
bVVxxEVQZ5HFMOxM/Pp0rOTJQ3BBrQBrP/UeSaazCABTL5Pbfw376LUsU56f0rrru2u3DB/LgYgk
jlTRs6YRjduTuUj4nwoiy71SvvfkVWDRfL/cpWyQKzPyqnNIpOJKK3TjSojqDuvvHGg4+YKuVwTS
pyDEoZmVIyWadts79eBhyZgU24IkTMNkN6iRH1Txdva89tDwBD/PTfxmpSB6rHCcV7Flts1qFMAN
ycDMv2SlzMtNkhj5mW1LoJorrYwirwSDZ8ZNcTcirdwP2lQHUAfTnUy0qAkqs9HjoAR598UcDaR6
NEA56FT149h7Gc3OeDhQWaeQPONiJ/xCbKtZkTSl984Wrf/D3ChU1aV/43u9vMXbany3k7Y/qThx
jpXlNXgJ5/TYl+G8JbCreRAFiCuvMV84x8vrtBAc8iP9Bu7TQJZjGV1ZdO2CHhX7NW1jsanVNO2s
Eq6nHDgxDa7QQKe74OwSzLsgwndDYQnAAnTf8gULBBA/WtPf0Fao6m4i0SMxrqS1MeMsvHGQChNP
ML96Oa343HQR7mbcMQrb66LPCmwW88FuBqSL43BGgkdp0caIUVP/GXIV9jqPHAqZxwhzK7ugFGrU
ekz58a0PU453J3ImSj5O/lthkrfcTSYwMPqYcalnB2rHg5sXqLWzfNiyXNkbVnTCU0jX2mRQPCXY
Ig5U3qWXmthxHKbrYk3yy5D6PtW00NNrtusFkM6JgaAK/1S0hbeqUklUdOjaqz6F30Dbe4WBqAbk
2JJ4gz9mjwHcCBqMZSvUhDpghLo7EkPyvVYk3CDFgqIRP5kqORus7puJTORb2fA1lineej81N2TX
jJhMNILbyqRbp2i6T6OQt4mJwDEt8+vIcT+RrtLuqLHrYKp4/OFebAtD30UjPY+MeJEAEMW87VOm
ChriTcSP3ZsqK9SE3fVMD3/VzCFd7sW2XnPWMq0iyMknXY0dtqqQBFRyTwP0xazKth7u4zJDE55W
NoXLfIQXEQZ9SLtd7zvWSNtoMLgOr4MrXxPXPniivp1QXx8SbNFrjpEnluhPVTgUW9FPG45bPMl0
+oNuaKGdGYl+VkZv7rxppJWi2Hjp+6LcNi7wEA+e7DdqcIDW1wAkOeyo4nMtNFon4zh6W5M+M2vn
xZyjmU80dJvUGTl9eSNQJo6EnaavlCLylq7A2giT8RiTx7CyRfFadKV/JyONL9Kzd/gL4zWqQ/WI
quLWVX63nipslVarb7vWdleiaaQTUCxrJF+7M5lernzIw/jNM+pzq3Bces4L0AE64y+dke/6zvve
DHPFUTfBP28oYnVyf13LIjAkEQRwvL5XXZMGGcEDca3Fm3pp/y9QydQs8eMrj34J+VrRuijoB8SG
onQBTilLedvELNBB2zfOFFQAym8geZhHjboevEmUofkfOJgPNc7ltmcnR/SeowGt6k3RTgXBPJ3L
bN85VblxAqcaONgjKcbSrN/SyUGFk/X2KlWGW7NDz3UPp1U1OwH60F9hk2gOSVYzBGFV61bMDxs7
pzyuQf1NVOXdgwZxo93mHopPgqPSsQFgEdNuczgnzCwfZg8yVfhGTbw498gOK/oO5EjrhGp54rUF
YJN2EE79lq7Fj5Hz/3TPfvdWnl/yt/Z/Lz/4K8UF61zc/Z+f/xMG/r+vu3TAf/oPALVJN9/1b818
eWv7jH/6A/61/J//3b/8X2/vP+WP3XgG6L/vxoMfZDD7czP+/R/9v2Y8BCMfY8XiWEJF8W8ik2//
i+QpbEmL7ei/evD6vxzOg87SG0eXyTP9Xz14y/kXOk0TFJNh6HhFgSf953P/2+Hz29iABfj01xE6
o3PXXERMVOQIM2Ei/tyCbwwHX2wd4YywdapMIJjO0K0EonteQEcMX/QodzEyYGVOqrk4L13zVe1h
CAgKv5cbw030ewmeZt405pTexBjL4cBrKLV9t9lNfmIdQboatBqTql7bHvqcVRn6gk0AAwrAbDs+
Qagpr/SIccGqNLMrwIzprVta3g5LebwL3dDdCWLFOmLYiJ5sQR7tVBI3B8YDznXfLkutagFdWz3z
b2LRYSWBc3Y+Jz0W1sAF5xlMaOcDK+4BmmpL+VCU4aWsBTRI0qumQ6+/EmZYvtAf8K5VaoUWZB6v
o4pkvDwyE9imGI1vRlhSDKYdP9ODOCz1w4LD3KeNqX0dy6b+7laJf2PJwjsAI2/eoskM6yDOK+M2
iUnh6yyruQhIUcQQujqT6FTOeWBJ803qJUdVGzMDbUeLAxUekXOkF9GprZT2tXAA4K3AnDJLVXVx
mJP6afCn+iLHxTcRe8NjXHXdve935K0QQdW8LoaUJ5aG1KcVTOHpQO/s6Wn5aKG8ArUamoOVqSfN
Ibb91KV8N5qXmmF7H5hi/OyYDltLX2SvWdJ1e18l3dYQSfJV6X12lejNDTlX9jFtOuy+oVKnKoQ5
UNhuu3UnrzXXkFE4MuhzbzZ8qVH6xPGXzhp3qeen4d3emq2VnXCFhsDWc4cPOvnstEbYXxmJre2l
rcc7mAAL0EvEn9MuIRNqLCqLOn4C5ZE7tjToCCA0onlmpTgQeADpXQvAEcJXLSH1ugUB3sAqFism
tVlEtz4Y2yJeZ9BrFs73NJIqavbUj9OixioyJtqVjIvbBGPNSnAmuIqaUq1tNYOhbbz8uoLAfmUy
i5oBAo00qGiwsVnZZRV9AuhuEqzbR+IVJgypnOzoFP8ZxyHo8PleVYrhN5UfxZhXGGdsBf5dFM5x
MHrapopzTvjzsHYa+5xk/vC1cK30oDf0kUZJ9349tP3MoT2eTkrR9mVo3BXAamT4pOVOpB1p0ddy
4xOm9Y2GYNuDzBj7y0C8eLgZ5tT40vlZSGVX1P2d0Rf1M9E/ZuBXo/GS0vWhbp27+dJiU/D2ggod
4ILnl7hzZpLkcmuCK9YRx74i69P6ZA16fKoxq71S9evFymCmHAVuo7J9FRXes3R19zq1p1k/oLfw
HxTtSpp4TJ0YjtG0zNYVsa9bD0zRC6oA/5EZwKumj9XaqRoLsrkzv9lVw6yrNYyygG4WFk8yos4I
skayvdIca750Lue8FQOs6uCFZbemw8XwrQN8cxWbEwfXrrlDBegDKyMiecNWDGbIa8TGQ7ISUDdj
dh76lt5RlawFrfCNGrv6iG3dPdp6iyHMiulvNrS4ATH1LGv0RNxA8yvICJlILuag2bsy0dNpTaZQ
CHjIbfQvZhoDQxOsqIOpEzwHjSwhRamrskM0W/WZrhjSGL+0ukvjJYQhhW4uP4MUqmdKN1rerGgh
6ZzRRP/Z08bqeXBnHAgCDdoeInEE61qf2xsByO5rabt0/VtDDrcwfngMIp++jCTNCu6DEMNW8+L6
GT7y+FbDwvhC8J5xbREIiP97bKFCWfa8hDuHVn0Tz36Yrj2zyulSjCFeH43wAEOv7qO0rdZe6o90
fIlTy/GirJ3CPYpq7qB4F9mdH7eEJUUJOVYpy2ZpiHo36flDVNj9rm1G6NjIFmlgNNhNsDTNBdOL
wdmgI1ffFHYjUpUMMkpLqydEoYwHzIS6J28mHaZ5fxJZ7RQdE5uxSj4rLeKQM7uiSPUnb4Z/Y9Kt
sYyue+oZCcubcAo1ghmkc2NI7F7KyJoL2XD6xTHc6JZlcUJInqrDEI2fKFaLS4308NIbbWgSuC0X
GpkD2QjZDN0it6CsRY70yQO7ziI18lp5wFdv9R7aB4baettGuR10SSpQejFV4aBNL5RBG8s2W14w
5XNy7k2/pyvp1pKqN8/P0tf5dZ1U2xKozUmsRcTFqw6UYmU0LSFYBr8+czqTJKsi5CinuvBeeI1z
kEk6PlDQeQh+BkpkS2nzDXT9Pt91Wl2i05rDs19W1T2jJxf0QqZ/pUMPc3pubFB0db+dwlo9p0KS
QKZqTe0jgwxvCT2H1kfXb2oCHzFs2axHfWKok9kp9xAnMX2QUd7WWY8DrDatm7Bkgssim4aXUYXL
+MJkulJGZVAosXC3+/I2wuS3W+7nQ1NOxpUvVbNnuXB3sm60mzQdBk615siM3Vfxt7DDC5n8X/bO
bLduJFvTT8QEg0EGycvek/bWbEmWhxtCllOc5+D49P2F7KpKyV3OU8A5F91ooJAFp5UiGQyuWMM/
zJRom66d4UV7tl7OF8ZTH5y8m87QKQtPoxj6xy6qy9tReOOR70lhOz3UHV0qn4FCP8XwwdZlwZI8
q/DVHWTYfpikXTJLzSROxaEv9omX2sesLdwbys3oavXD+dRzMILqcaZrPJWf7ToNn0UvnXqDmkr7
OaWvhxt1lJ/62mrOAJ9aeI2NhBq2X8Ih7RbS20rb9vFDz3J0FOvpa+P70y7XQn1x6jS4cRZkwnRi
giasFCc9W9FtXPdd5zj1fbWEn6GAQsMbEwQZoFu1g9jaVeAkTBim8EuKFNM9SMy+vVVdn/ZH6UNg
3axK5R5cU+QfLx1FU4cusqhsRIV0kjZmcM/K18663HdtvJuRBl0OMlH+oQmxO0vgDEbbLJ4+rMJh
GKq7osfTWVvJZ6+RXvrkKD7xLWxP29t3EyNu+vPK1CJXQszzyMAzxsxiOGfLOh3jobGCE/3URusX
ct/5E/Pb6jkbZ+cxBBzwINq4OYdP+9BW/rIvZVue/LZvtv6A+Lhfz3eqWL8QAF/cNHnKtPriD9Pw
Dd4VGYTbAdjoveGLH1rZUflBcduKYj+5pXXJywGXhmnUqQId+CJX4wevmxYvUWTZA2hyQ4oCdr3o
D9Kb8mVLT5/+VNMxnXgI1NDty9VZPyQr+Q6DqMkrrf+Z4ggZhK7u6xf9thx6TfX/VSv9X1RCAUIO
YG78e+GHUz29wTL9/A9+lk8oOwgP/WSmSgZ29M/qSf2BnokSCBHB0DOl1b9qKGlc2QSUEMhmoO9d
wOT/wDHZf0iFMxZmt4DJjYTEf1JDuRJVibc1FP7BVBoQsUIqNinfIYGXUusRl+rg3G7L+cJi2kon
zcEvUHr5d4YXRF1img9K1otjYCtRfi1l2X3BGRazQuiX1i0ICRvR02YZoTrr6DFfnci9aNN5fk50
msWnupVMmqMKm5FtS1frMAjovRFAqMfF09OHoWsY+nULvPBzEpbi+0jVfzli3fOYzHXWbdaC7HWj
6c3g7VHTjCDJOCWhm55Gbyz2WSJpQqsq9MiCS6m+B0IVf+LIjtpcsXJSzeMnjTLtXR5Zw7obcAJ5
0XItb5gIXtHVgIGyVGnGRyvbJzeKx09zDI6FzJH+tpQNlP7Yw6Okm/3bRo1huZsX2d8CvpoJux0O
yqimLi9+aVkf6irDUBhrsfh6tJzohHY2aVqMvS94iFq6l06S5Rnd3xVZRwqW5Gkl4zwWKur3Hqfh
F4E+1ryVQRmc9b5HfzwsVXEPhTW5GbzhhKVEHR/TqYjPUAUIztFHGs/sGnub3VqWijFXjF7nWiUo
2y0LaaTpQYLjTPJK0CtCR/v7Imyk3UgkfQpBk5wouHhbJ8rb8yHKs33WC8UAHr70tmjn8KIj+0XM
Y0FnkulMgEdyHaYAbnzSc7/Ec3ZJ6mNu2f23xILSvQ3TskB0alXNfVtM+hwgncW0b2ZxwqLQ9Gyr
4obSybc3QbxigovfwsDs2h8/F4j7b9Tg6uBCIEiM+huseaxQYj88h8YRaXT+pmxf9FV3UyWUPjgd
k3VKRXnuTjMYUZvO87nOSplsVDLHt4FuXiCxLAPYA/yndxbI85cppiLfSMj+lNDuqp+rTirrGEVA
pqJhzk6jrNr9Gi6ZxFVFjU/gnoNbNXXjrm4qFPEsSRKYyVYeRB1i4zmnYrpZdR9nj61NtT2izBSk
dbEXsKo1I5QxvZsWH4E8J4Sm852360wu1XWXsrYzZZHVX9prhwnJta1Qur+O+zbcIarrUJugcTh5
E7p3i3AAc3GNqKf1Vqz3bo+a7lSB899qIcbqGCEueYAvV24qvtDtiNrm+aKBQPVlXvJ5o5i5AKVu
4nza+FDK0TJz631vNyV4ExEdgA4uGyQBnX06hwN9N4lzUy7IoEJxVds0OWZGb7YbHtGd9C7Xhgn5
Ync24LBqOXKosu7DPDflZsR7fFcxY6AUrVqbNky9qF3fo/Equyg8pNmqoVp15T7NFp/5ezhdDqCG
MKUp87PWGwaahygCXiiSiHMnG8q7RWDgiH+N8s5UVuk7K+w/rAkfZl5nL5jwfBQWYaAI8u9BV7u7
DFOvTZ1m/YOFAx7KoehZAFJONunsiXsUpYlaQVlRyvQuhql0OTFRwC4gm0DljQ4T2HHIb6VbPYLK
Mq5DfNhWLY+Zju+UqpJ9WYtsS4+82mapzchm7qk9u1WhGpIrs9r19AAbKNnZ4xKe/BqPcKdQuBY4
mXOnQKDvCE85Zmedd/I9F0kI7AZmvBT64Yq+BtYnczZfLqW3fpIAQz8jLpDtkrwrNnOTJAyotf/g
+95w0UwKFE6INCkNWHpP2NZ6kfVsrzO4Mpia642d8/WmVZwBSyc2MlEMjvUKjn2wwuxyEhbuS3Ef
z4fIWbGBreySXgNS+nGat9evQtB+VwYXdIuebBXifAL9niy8XOlDtBqg4GjnfIZV8mFidryPVolW
BzMPVtuRGR9qYIXhc4paDGsuxxQ79lnP9KGs6jL1kv4GmcDp+2h71n6sckDm2rH3dtBUu8z1h0PX
B+Xntg6QSkfiatnGvP7PWeAdHG+wrr18rm4E4q3gvGP7AYZfgbeMq7/4Inbv/XauPgCMivcL+eWh
aOixMEkMTpntAndB/iPfQ2cvCLpJCjjNlfV5ANfwSfZsaSnb6XJ2WhBr8LeOs+WJm7738u1rHdIj
wXEfixLNitIS6bUeGWvbYTRe9l4RHe3Ey7bAzfJd7QaEzCK+IffNjikmnbdWTjt7k4+Bv6WsjkH+
aMcxTYr13C6YOZaINF6nThF9TKp1SjZl4/Vfl9RBcWK1xvTSGfP+2NOkQ59FzN9KPeQU/M36IEc4
PE2UAZNC9QR0POnpxzaenMs1iaZLOipjvCmUnbHf2uTOw2zo3olH57DWWbNbplYvW0Xm/alpm/5W
rtAJkr6OsHww0Z4TfX5K8rZ4kIkLXHJQYt5PqOFsbQae24xdeQ4c/4N+rWQZs5iy1m4V4ys8xCZB
ybu81r/17HfpJ9dzIgpjDZufkyg3JfP6Wj1XppAeTEkNhJrqujGFdmBKbsRjKqZopg436kioqZvy
PE6W4WyiYp/muT2jxIxxOaOc51UWO5TSiw/SFPseVf8QW82uNY2A16Tvv3t48P9cfox4QEBe+e/z
46u60k/VmxT553/zM0UWtvsHTDTFsNXILED3+2eazCjhD84TGzEyY5HjOswT/gX3x/GBv4IrCv6G
hPhfabJLmuyiscYIAmI8WhT/WZr8jlNpI8mG3bhxHCcUBGTkb0cNDSNYJ6LZeeM3lKZM5Uom3fAj
va3Xqnw5+qjpV8xU4wQ7ulQ2V7FTWNuCqdH3PgJousHNyWm2yDK18ylZW8apde+r57VzgFlXaYCl
eNkslzUAiuJTurrtZd2v9veMZDDcCHTnh42Nas1imoSjPEstVX8EiuwDmW/DcTwH89RNV12jqn0C
GYuMlpE/+brKrwxpa4v8sN4w1L60h6VBur8JYiaN1ersGAN+Hel008VIGO6Os73Q6cT2DcYscz5C
k3sIgyhx9tFUMT12VZJeITs+nYZi8I9WN3SnsS7Rbu3Sav4wttYZp7Wzq53w01TN8iyxCg02KK7N
XQEC/DR7lMtykAAU0URKQgEJySDx8JaYckxZ0HotMpBEkFI9WlCVAzqNIXO/XWkfrEBHFHCZjb0O
jCac1Dt3s7W/7ZspUxcTZtbPrMhykeOMFnUPZKHrCQWjHoVqv4vnfG8EtBt3UnNz1gVNUuyd2Zmu
6swtUrcwsASGV9UBHGk54kPmJonmyE/JLdsZtG4zDv7FCgoFUNdW0N1FiXxK8iGjBRbGHZIxJ1GC
qR0vUArBhROKESOX4JWz5/vNrsH45AsBWtz1PXJoIKCs+Ttd7yZ7CQHDvSyR7Uzy2ql6rxT3ZILi
QEPEkCuh9fmfGzS5aQeX4XhJEpufQ9mDLel3eZQA/RmyUwo8RO67Iv9A47nb2ynd1SjJp5t+ARVq
/JHYluBjdgtKkUilCXEeZHm9j5FwP6xpmqP1n9xgbjDfaRLxFNBX4ezSsEsqqgEdnwcBbeutK1nt
rZMFHHJIeOh9IRfvVM52d6D/0D/VTlM8O7oV8hDmvQLO0jKg1gEZ9gY7kQ4oeh+K816CpHQl2rsZ
PWZxdKvha5K5WHKsteshpJsBHKvdJv4ad659gXZ+eYDPYp2NpGU7n8tdFUo2Z4IT8EOFqYaBQ3GE
uCLymSQHE95qjp1fGCgyaAKnB1BEJnQaSV6vU7wHaRjqwr2EP7qe06UEDpDZyy6nLOMeoVnYYGuH
Ir5WCZO73eCqSxRFEHCb8+grPbPwQIqKiHUm3X3e5tX5IPzmI7zWa84Z74PZ2TeR6O0dEzO4E624
WhHF39DU0tsASNqBRiwzJlc29kstFvum9vL4c9ykKAK1LiJSCPsf+4K5/ZKq+CzLxvwMRZFoA7oX
71AcMM8a1YX3sWt5G1xwnMsg9x9Xx76pZAYzBczpJdL43iX9U6ZSWT998tqaZCLLZ9KaVDpfSs9U
WANyc4jbF7a8U4474FvQyxcLL15qbVbjkK+ZPuFo+gxrP4S6E2FlaQ1LG5LAKPe+kRRfgFvH+tkN
lvgB/GJsb/Cy9L4ByEvPKhgn/I7GOiE6huYVwombdhgLbATB6uY4DW8DTPj2yJjNB1nFwXH2VLSZ
mgpI1oDx8kF7sWCjDzq9EGEyPGjmrNuC9XlAextp8Awcq7NchhOjVC+PwqPlJw3mgrL1z4POQkAq
dIvg+0yKehsWQYq7eF19ZwAc7gqb1uCmgRGo9kvt2kD5xClS2Z0uu+Bkso9dzu6+FxbuMhsxLc4x
HGS0nTRwEJs53jLj+rFBmRtbTBQdNvVgy691EeN/mwxwwibhZjskfbwvuLeFMGSb9a5murx1/W76
BC6wwr8lq41ANpPA0Z+frRlfndGR+oVCDciH1677ukh6+M2O/OzAybhZBePacQ7W26Xy6oMoYn3r
gC26wDfUvvcFYvtbTG3z9lDXfbzv69Z+gvXa7dx5qO8y18LleJkSWFyQcTeu0PELrRn7WNEO+iLp
mFu7la21Xwk52wRjLUW1nkz0X4j8wcRY0A9GdeW0a7zli5QHNzbVaRs2F8HkJed12DU0N8Ec6dYm
a1vCZMEjAmS7B1A/27ZOlOx6eymYAgggmNGMCh81rHOiDF6GLXzgP8sSIoWY65Apj1NfwWzItpZs
u0tkBacPhW/thyUPr9rRofMDAySJTtTx+RVq++0O6FX2tehH5yHri+bKbwIYQpPowQOrJLxzw5lR
eqDnUz1Hqctc3522Y5LaN93Y5J/KsG4/xUHV3YJIix6bPEovhhmVs2QK1o+Cfs8+sevsbAGhso8W
3VJAVijEuTxtTXHg2PpUFesI/cMfPqIkSmMjdftqZ6Ug1pRH1c380b5tex+klc/877yaLGACZT4t
F3RbyhzXPOGgD+lK1lFPn90ZaJk3wn2B6wERDPrGei5SoZ4dfj8tlqhKb5EamgDs2OGnZfUgXLgr
B31QMfje9HGfHlSaq0s/bZqHyB9hbFleB1oqjhjk7QK8FXAiwSKDGqn6/8nxfwl/Q2oLNfTf58b/
q3jq8zep8Y//4h+ZsRP+QXcYbTEwjfaPHPcH/Eb4zh+8V2EDUKSkBWn/z8TYF39II7GFnEXgSQ+O
7D8TY4+/QvjKkGux9SPn/o8wOPJtXmxuR2AGhcI0YGHki3+R3fXHpSwH2/0zQccoeymM24u9mzDI
bvVO68xZHrMCrZNDv8gCb9Z+8bxnxDSa6lLUXt0CiLNcFJwMkrHONxVG91GCbmSeIP5qk2QvW6xv
1KowJ55j2P6jHFt33MqCE0vu0mxAMECQWFHsxnZjTR8TjCM7bFJQmAxgnoTQuGB3215wJvs4benS
4LsUdlvaQVYQHSrK8ybd0uqNkAz+y4v8iVj6qyT+Kwf4XxofrgoR9nEETo2CD1pS37ytGmoA2bXu
V+/Ppp/GsMDcwE8QeexcdFOv6CmHXHIWaVW+mGp0eQCBFXJrDp1NnqcSUzx//P0tvQrovLklEFtM
IxB688gHwvemjsYHqawBj39HpN2jNnDTOD9f3aHtUxJ1leIGXvppAikR807Gx3k2N9gWZHZT50/1
3C+02/zBs2DW22Nvw5yI4hXmYzHzKvYa3Yf1MelUZM17teatul7XXPBjZegygtzYcT/44Y+51H/R
DtMldzJ7EAUlKqBQ8S28XWbS2zm18qLCqNpa1L0HALq+Y5hQr7e/X723wxJzITMtcUPEYlBr4npv
L7QUZRvSDom+S942hG4ozTn5gmPzhc/Sz9ybqa89WqA4ExSW3jaMRsa7nIj/d464jI3+MrZ5vRMK
UWhaeC6gJPNee1pI4EDhnKnvsJA6de0B29WQbksLoNw58psr/LzfP/tb/SKu6FGeE0qkTxXOKrx7
dgv6lF8XPnSLoWUISdnYWPSux2BFpe1vrvVWjcc8HYEL612MP5FBJPy9XWcnRQoV4wzn+yw4s9w/
HVgNSXKKmoF9F9etWeJiUbCX9v/pQ7KHlPmfE3gE3XeIQsnkuAuzvH+e4VaBsM1AE413kWOBI/ub
ZxS/vkK0CBwb4SmHHUUX4+1DQiwR+TQ65fe+cL3SP6aIo38sHAZVNPN9nMabmzlcI7u8rNOuUjbj
oSRfH7OeFgR+8wUBEZA15Hdwyhk6JIwTUBMrLvMx7oLlOEyuC4/89+vzy4vxECsCCMroUdgCCaG3
9yzCPKBatqvnCrAid9Eh55q9jGKxvM81QLha7qJyrPXfSfKJX3cf1BZwe4EtHCPR9O7CkWVmVp1n
fVs9SzjrNvS9dOi3PgV8Z28FMt99gbK6m/tPS1Jgt7dru64L4d9ZlOQPablOQK2SYF71t7gSWUiV
oRwSrXJxKWX+ZpWC9++WG/S9188kpF0k3r9bL56arhy6+hsMMYdPMQvwo7vt1dyxqdbFjpcR1lrT
Ixoro5Svqa9cl8OgUoA+kn2Yu/HyzAZExBpqDSvD8efm67QZhcus40cAdqOG6ILwe6w+42obRhqQ
BdBo5hYw6ng7VacVxzDjoZE3kpSRCdEWPk1c0MEuOfgQgbycv6yLSSE2jGZNWedkDLZa2ispJPqD
47Ye33ebTPjtAKrNyj+RiCDr3DDq7VekbqLQ+1ylNO0fOxrI3KNoshBbHAFy9nPe101W7SnhivVx
RbFlfBi7Vo13fca/mTZJlRFBNglyOrwzJ5knLs3wLgXfkFEl8qFHAb8D3K2RYIfImlSq8oDIZA4/
qUQa8SMpelmlOvNQ8KLxjGQMh9nC8IQQ3EOtipd9Fodc2kqnkB9f5WSuZsVLo65lmKftF+iWIHEi
F+vpq8JFW/LMVArVBdD7ZTgf5gFhjS3kLhP50jEVywW+c/QaNjZKWvxfG0TMso5N0Ooergl0vDw/
/nwAD6Idj1rBbVPZzrYjiwX17Irtx/jOBLGi9G2r3Lc9KvTMw/xmKeEDwCehL/ZjEdqmRR9QphGe
Olu2XD3NiAqtZio9yHTh0oyECI6LrHmm+Mequnk+sXIeZR8/MMHfyDG+7wa8gUQSmitKyzSeliZS
LEuz+C2PZ3iybJcafGb2InNcCPp9Rjlc3lUacTIfJjnzRujfHmgZnL2qMGTXxA49p2UrIfTyXwU+
DZiDjjVCX+cWSgvLM/CCkTWs5xFhnq1HYBTRfVCgzQfbwYfnNFFzVyOycvFamdwtE7Pk7xbca81D
ZKGhk7YSpgjwPKsz7913RqLAvgN/x8PUdGi5k062Ln+KKf3leB72+Ltlu5rCnk9hyGTAn6xY+5xd
nVNrbmnh6fmX08DAMNvhDSZdtVW+zye4BG3OTmEGotzjqIJXzf8yDUzeFjHySq97N2D/Y+pkFHND
4JXcFuQFs8btCMnoZZingeVcA6BB9a4gBXSZIM5AnA8xM0e2qEmtx4cmqPhnK4KCD9jPNLGB1HEl
y0Coje98QRXRBI8E8vdT1srOfNIox/BLO9tF2giMF3mjgQwJOT74ae6wCgzRm3450tTts/IK0Kfg
F7YdyEso7ORiZlfLNO0Am+bhKrzjHBSYk6IO/RACMAvHHRpSvolMSZFk60HZ1sHLcSeSB50vsQtC
LTECXvFoN+uttywz2z/okZ9z92GJq1FFojDV6lp5OG11gHp10dpbFWUyvalRt4rQAM8G84bRe6Xx
cnD4lkcLepBdpGh3d62u++1c9L01XeRR73OPkdXzblpGamiDVghC8DBVlC1xfR+WbeRW18CTQpyT
lY3KXbEnEBNu9hrPpaXdxs1Qh+GG0VIwjxvUN3VyRCkCJjejyZwwS1d+8ixA/gTbhWcOsxmr2WTT
JXOSxJf0R+nyXesZ/gmbJ81MSPH1tLSI3iDLwp9AVvbsoUimbR5f1Gu98netMw4onK6eJFT2bcUq
7egUCzxaZ9sSAzyhSdGzOGRAnHlLlYBKkezrBaS22oa0FVgklFFCdq6dNpEeD7YG/ozAWta3/J3u
IhOXcnss5w/IXpiMMIFTSnhq3FmxfjqxiA4jq8i3IBzds6Hg/cqlPvH228W7oHnHTg+AknPjyKbR
8dy6Ag4vqIKYqPQCZ4kJ866MPObX+wC3DxZB6wHI5WZWXgpM2g+6hfiwBInlgn9dOgA0hCjPPTYt
k+WElkYH1hFwp0mxbAss23MZtFQjP+sQor5ZnAncUB2e5cwqEGJksjJhmTZk69oh0xEwMW0ZSER7
18YF4D5qZx4+rTn8F/Dik88d+9lksUp1mfh82Nmwkk4fA1y/WMGf27pMJ/N3eHOgPLddMQPgznHJ
NuG+tzDZfRQQj1hj6XfGZY1MNIbV5FtxypfrBpHnC+ZAdH2vnZSwu+tDaAX0xlaxKHT9JwxE7XIu
HkIHPC97qGvTlq49lKuDqseheW5KzpiLDnaIexVxp3JbV3RrvwLjVStaPFVdfHfBenTYXKuye5pA
A4M1Ca3C3uAqiyg4GEcapfBoAUA12xaeej8cQGUG43XXJtFsTEXpY1/KgmMVKLpmrtHyjjqC/By0
a8YpPHZQQJmOjCalX7tpKTauDw8lBF9oLfoLnO7BvVeFXtyYxpOLS8QG+OcS1ZuGnitG5vUSxfqk
E06yAtOBYlrXHWKhKxMBMAVoa898HMAzdH41MQJsDmNI52sHSnFeH+IMU3EOPqX9857uX7CRroZG
voC0q0EExboPd1bt+CCnIAV1oIWK+OjTIN21NUx8hOwr2z4Tk0icAzaoAqkf7RdrCsJAetZtAzfS
/TjQD83qM7sBjt7uw9qe5wdQCFJfWb2urDvXclGk1BW7ekNbTHUfV1wg8I4ttPK7Bg6ih/LQxh79
Ru1CxLpMM17TsWZYEZT1JsQZGKQrNIK+Db6JMguq74nT1KaBrPTS/hlmnhywPfeb2gcX0XvaPtNR
1XrBbgCcWqizqETJ+xoyEeSXs1E1pLXJnwkOg+BvUDPIIQXBqdTLqvZKIkQVX3cOD5Pd/sy+6adG
StxNcUnXF8AZ8KJ025QS8MDHafGaxt010dQhNFPbNgOkI/5ImOUgSTXxwXQQHtj/ldVlZFCdnEdz
rIQEEj7uFrIlZy0HOJ9D4ioT4UpgjISSFEU+Ax5aiinG51gyiwsu1hYXD72F+Tdy9HhJmXHK6MqL
HaQ+fWaX0WHwapP9KURwiCl+JhCY2C7uWBbh2dCWqfqMBj3yl2doAvp5eBZbml5DM7QeYdLrezJ7
1EtYpTPX8ciCJ5vczdqGy4QcwEUWpObQoB8eTZzhZe/ZYPQrtcpj6DoFKVEFf42YUg4llmkb8hLs
sDEQLcFhnXB6hMt7mALpkprgtKJZoKbyzckZtNPMnXZx4nNt7Fn8er0fXQ+LK7qwIXJFFGY1nuZg
fWtwzmfMIk2czF2/4EecTITcURUhZtQ9hV1o8lVAI0QbRw+d+jZNbVUfQOv71SWG5yPHom4ak0tV
jW9SFlSNzBrpulJavAxWTxt8hyf5aNq8Asq12PgNfC8EpezOY/mJ4YtJkV7bPaovzSn18wRzAZmN
DznMaCKaCidz90ICzLGAibkZfPolLSk6CqBCJK7MacwdDL2VsH3+sRKg8HvI+Y1cyUj9KuE31qVW
pbvLBTK+KKlahdmKKdN6apZyjrzP+LjQe/rxGjkwhXik/Bv0Aw4msCYOUNEE72joR4YZ18ZUaEoQ
vsvsKPwyoi6X5cekUeABTy7p6PiwgrHlqdCTNc2nrkN4IDk1wNL4XbbOUlLwyVlMIY96JpulpF8n
5m062Z2PlhK0WhJnBxIwEbBuus472pB8xuB21QnQ90sFYJH7WVa8aPs9bDibRx1zkswHWATmE0Ej
3zS8KliJ+LiPrknUREFpnLbCbDAZDWnrnLWOX5BnQ5Y3p2syjjGH5oB0J39iMkYWqGRn8k3NWHLZ
Rtjak1nDp6PUxiG74g/8e/PThki43k5F4HNcCgY5nGFJ4pvUMFdDbJJ52Zi7/fF5wIjgvRTDhFbz
WdcT+EqI/nKMv47BFDOEB2CQ+3zVLXuh2KYLOUF2cDvX7N2icsLqqpxEPILCLAC0Yseqy1KS1E71
wrsdrLHkWtXa8Qh2g1I/zQpAFdkuxKR8vAPEmXZPY4fJNhyHfGg0wWWZXHnpTkKjRxQx5MleSgbg
rGzWAAh9sMVsXggAPdJLCk/es14gtF3IyaF+Aim9zOPZ7Mg2fxoTMbMo0Y/Mp49tSF7MvYKOpwXN
mJMY/KyIEZGHvHOYGXpTfVVxiyrFIaZm6faLZVnzsxyHdkU5e7RtUGFNQjkyJl3cW8dANXJ4UGsh
BwsmPmO2W0TITNHtq8BkYd0sTJGPP5RJ5OOmZn9EfRTz1nRJQxepnwBxHYY7o1eRo4RevT6y6ibi
rqKl3Du1flMhdkX9wHZSHpentRetJlQ2xGR1RI5w1sm+8me2/lEEqCo+L3lAHvXj06vGwqRWoFTg
bqGfDs2l3elx7M3GqCbTP7IiuZgtiWvFhE4T7qJVy4Kg15cQ8S3NQoKlMJ841XLcXMHQcElelymL
sQKs5uGDQv6kPwXDjOBM0DvUFBxsFtZ3FIF6JHSqIq/5NaELISOELlOZTBT3LaI4XMjXqhEvtpyv
tM1GQZAi4R8UlPSJ6LxHa9ZUgT8KiyJazU3X6zzB0+MrW/CV0ijHZOfuGGRsdIokm90/QQbhlaZi
MLc+VOgvl3tsfSKt9wxV3Zw5IM0RfnBd2FEMfk3A0rxGCw+qvE+R5VRW2q9MBhJZ5U+IXpgKffkR
OcK5N4luKRBPyP+mIfh/6BnhMopGKQMdH+Hzd/3AYK6DCYHb6duMwiSf0whuJvF2iBfhDI12V8fz
/s0l33fVaFMFlKf4t7rCQQTyXZ91aaoqsLXS3zw1menNj61R4EXA0fX7ntivl/JFQI4rzcCI0dS7
zqqTxM2KWln9LXUjE59q5UqMNWaCNbHr99d67Qb+ZcjhC1rHvmAmDIFC/TqV6m0oaVORy2+zLMFk
XQxJ6bATPe0Cb0b6uBSchUjfEDQQxfR6mihj0QbF1hgVqWu6EGayEVLymtjzIzL/nH0YbyyTIvle
z5mAUtbEn35/+78slaQtTGKLUwDluPNeGX7uotJoeGLcmIqZ++CAMmUhhysl1O8v9cueg0sCD98D
eEdfNXjf7yaNgq5FAvUUJgEE9GOEFOf0KFbffCIqipl1/83DvR+hoOgjfOU4gPLosDvOu33Qtb0M
Yvr3T42bmBilZz622yElst/FDorYyy4KyfdJJhb+/GcBYLC7IdqV3un3z/5+mZmaep6ZZTAm9QSC
BG972VOl53EKY/mVngSl4wI5eHkOKmTEkr955ver7OBewNNiYcDVaI69a17nJIaBFJn4OlS1j9l6
U5jSPM2o1I5j4pis8fePBjnpzXTIwXLoh1MyesckTebR/+LBpTMQhwFsya9dxZwo2aOGacIcQXHh
vUZdW8xIhqQQN8Ktn3sJJ+Pvb8AQlN7egWITG0twH4VkHt15ewdUiUkhGr/62ib2Eld7Zlkg3el6
JGH2qn+w3o5QDjnzlOua+P2zKW552rS8SqUrzgUAlmZxyswzLR5a/wtfcY1iNNXCWgTw6ckjpjro
d4HUVgCZQ+SaaO1Pnjksx2XAvGeXRDYf/kYSnchFtD/QPBJTNyPGi/BJle0DknlHn1JGywEmALll
cqt+7E3aZXWOTxVjFD55Z6pB0+zB76U54puma7gt/0eDvie1J2rmiFeaHk6gXzM+R5hkGbfVjEhi
9/HE+gdx1tGZdMYZv52LpMppy/5++X/ZcMBkkcz2gOU68tetPVBZJJa9Ll8QpoasdYwbbUqgEIYK
ofdny/r3lzRfy19Drgm14euMJjDENYM4+OuWY1AGBgYMP1qJyvQYhzRUeDQEvpNb1zYEEy7sFuFA
ETWLyCSFVlGau/n9bbx/cgn20yZyYuDDP4LX8fdfdn6FnfvEu0y+5DXtz3PQj7r86OST0106vf6P
3M9dH3Kq50s6RQrV8cB9b+mihB0jjdH3X8e2ydZHD8Q92yLLGpNZ/f65nHefNL8ddyA3gPzD5E3C
wX27vvE020VRjc7Hqtd2sItoX2qEkGmjUumm2cTpsGHgXfJ/Pg0b9uXsyfCRYs3rkKairUsLhpLH
zO8bHH3JQwX8DzLsNKZCwbOPryKps8S0tWbLtAECjchUchoDZdrEcIz56dESkoezco+zKMYKyIQV
yG58GxQEAPlOaD2kS4FIqh27V79fhHdBhTUIKeFsvlPW/teJqefFGjLcMH/EeMSczFHNqAIbz6mm
cv79pd5py/A2CWCerwBcKI5F+X4/T3VDT1W40UPg1q/XGjxapznyseZoItQTgn7M3mHmmEqwmivT
Jf35p25ELymlQLBZXM/1TT+TWrAh0jllH9FRsHJwd+tlz6cKTSn93+ydSXecyLaF/8pbd44XQQAB
gztJsleqdUqyPGHJlk3f9/z69yG7XtmqevaqeQ1u3c5yKiEgTpyz97dLdF+7SUKIkBuiGjkeRzia
OJZ8H/wxLVqGSFoaGzw7s6PP/H/IrpcbPlsxn6K9TsfVt9ZET3ACjRnNCpc7GQuqFgxfPS/+Yt3W
0dJY/j5C44lk7SJgXQ7Pvk+XA7aLwNdS/Ga/dX6+fSDGTSb5CymflDqp/yVuqeIb9I5e+p/TXqoP
cZ1bxtZgPLq3E6c06fGH7TYwMRxOTpT6YBv9fJ8R0fsAloGokRyUOUPTQK5cbXKIUg7b6t7n/Nrc
pGODHg6SjLGP3Pg2Y9T2uS9NDKp2Teq0xyzHvu4tnyxi/IGX7EghmHr4cckaHKB8nJkj90e/hmUP
w8bVzTVdw+RBmzV0fW0Ky9CDNXVjsislW5OYpEuF7m/dllO1YSaePuAxMY8pdniGP2VLO68grybG
k5d+RDVhXUwk2oIemSud9K6yVmeD/fm5DAthrcjwDmlhBAuTPc7z8wBV/yHCNoYOSteQOWv07Z6S
zm1eQCzU722zaSiL/G4fj10M2s2cSi9nXjQCDnQjbdUt9NIUmGY7uD0NmzCOHzvHRkTs+IiY26Eu
zqB4aYmZQgvp9mmmp9v6rdlO+idjapuPpOOa9yF2Uy8cMbIlqok2ZjRFv8lH/PllzYJgrMzLzKJU
MA0KhTfvtIL2j6qsIH/hfo03LkagZGOnRRtz23T7/tdP9M8b1LcPUwjllm2eGu5tReLPJqVd7eYv
tq4yNEKjTtgL/dVVliWXvSk7zn9Bkd0yIlTJb+qxv6z816+JVoeRDS/xt7KJzmrcIjHr7AWvIAdX
ic533GZS/Da68PVv+nMbfv2WOGTQ57iuYEN+e4gcjSwxYESHL6RZ8syQvEBbruDAE61HLMF3Oema
dwjIQVkTeeCWawn8OiW117LXY9oi+0KsZ1/XKH+PuVape/ZbSJn0FduHLKN4Mdo8K1dGK8xbvY/z
r1knnVNOe/a2Nybj0cXrh2WjALriBUlwLbOFqaupzKZ7kzCLE4NLY612p5e4CFpGCV29FYGlP+tj
Kz0S2eRvaqE3IjwuyVIGUAZxXSR79NuSQGiqGRGlzy9oWrn4YSRDUJZxuh/n8TknbONJ4n5cd8SY
kflVazYuhMnK179eftaymH+6M2oRa0ISMPAKs42/KZBgjGBcoGH8QmJfinQ9h8U6OpZy1w1TEig0
ZkZIdtZi9Im0MmPaU2T7gr7VZV8uWLNUBRqi78Dcy3micYaH9mMW0U/36kS7jKZcnSY57XKZyTM9
0PS60LhpK5vB2OTN7cjYJS4a8qBLV91RNvYEH5jR18mOoysJ+2uX0CneR0FRXmdWm7brwl8iheD1
3+ukId1qORB9ALdiASi2GCskTLzzkLph7IWVzhcg48hd9W3ACEDFFRkHij3xvWlpzikKJ/NR0NXG
p5fAVfpNdbRcu7fXlsRAalCb06wylufvh6qvoyXMfVf+SxWZ1pVGlspDGckJI0eV61di4Czxm08U
PwtfWVVqEWNyxCEZBgne23BSoRtpDRM4/oIm3TzSNtMyOPuTdkGjMt4yiAB+Ka2gfimlTg5HMLan
KHL1W6135fbXS8v+69Ki1OT1SSKCQon7VgxYD5nVOAGZO8HIgIFze+F/LOoZ6X2VTdaq0o2EDkdW
kDPVWvQK1+QnWPsQOeyaPonregw8CUmqC1t9iFroVrR+aaHnWhNeJjaUlkrK8cruwuCASz9AKw8V
cFgRUYdbOgAOhlGcHGHPyWar3Glclm2ctNolGaM9f2BQ2sluwonw+oHtLLaicguMlAS0gvS5E2hi
RuCaBJwNZTrNkZQMMTNchp4PWAVArAxT8741xvwQZqkk4EUhl2ElMi7ybLp+N9KNckauKOqgHYzM
lVobFiDUXVVeDiXWE1zg2GQ8rl8hDohThnqnE2Pw2NZF9KHLhxZWy+KrbUBa/67x9df3DytloSci
XVtQH29fydJgEorbJvni2PQHVi62sE+oPCamhtwyzlTqZW46SBG59mkihQqTnN1jNPn1Ivm7BQuP
kbJZolw1xdsFi1KqyZpZpV/8zJ669esNIe4vBIiX2u1Wn3v3XAET3k4EtW1K1x+fyG7tS9bJLM6/
+WX+5oFdYCg6aksDreVbxe6cdeQhjEn8BXSI/b6yRXOHX1JbKxq7F+yL3RVpp+2xNPPsAM4dlHqu
2Mgg8RJtpkIHQTIpcadI6+RXlPOVtXKqKHn/m9/yLyWDstG7WjziaKY5VL7pEBE+PWVuZXZf6HpX
wT2VhdWAXQNI2DV6fwVWCIrC0My2s3Zqq/gazrrCnO0b5bCTWPYeLDcNMIwNyb0B2Y8JCbvAto7r
lMsdxMoziaj5vt7+NSGfp/LLf//z/JJF+RqIRx19bn9Cli5Rmj/c4IWk+p2QuqBa//ufqy/D/+yf
s7IJo/rL3/zkd8OFeuWXQoihgfID6xSzhWUp+pU60hL6Kksg2R82ZOsd/T10sbiNhWlai0niD1qP
8c6mR+Dw0CFMog6R/8iG/NM2R5se7T4NDnoNOr8F7Y2ftzm4xnBpHDXvk8WHiygNxrUdPPxwUW6+
7Zo/mhZ+Lsq/fwhRqMshTfFvxs8f0ha9ViK1n/ddgnNiVM28DlWvvDIx282vP+rnXvC3j2JARbfI
pDX6lyZhkeH5igM578c+oh+aRhg1DajZYvHZLa6RfSZqMj1ny1yRgFL85uOXquDPqmGZesAvR57H
uIDHnBnxz9+UhBnHWhRXe94lZyNTj+gF1r/+hj+/575/BF0LRSuUMvR15/6hMKnRzlCciIrJ6nCm
IfOA6bXwOszx6GsrVun/+Yb+5s6xUf31G6EJI6GdIFt8mPpStPzwcTKoTBtZWrM3B1kdgyQTCC5d
+mCJ5WfHlNwm0x8qEJZB1ep4DqHVrxguzXBnkzqr11Ae8NEZAXUcHKbk0A3g6Ly+6F1Y4mypxapB
yZCvjEqUi7nRXdUA/w6A1uUnIx52ARPGr7npcNatW914mBaFnDa5XbaGoSaviMnD/hgmct3p0/gw
YdA+4WsdAg4qqsY8V7nZGetE8BhNCj1NVstbPyisa4uD952N6wSsDGEUeHuCq67PxSrIXB8eaVch
qLWqbd/N8wGs/2UXa/1WZtlXCqK7IjI/4+e+ZbsHa4JU5whM4mPQA9B1s9je4IEjAo0AvnVSztUu
qSy0HblYW008fMHkWx1UHF6XE/l+kYup2jSybjMUg301EtXiuZrtH41APihN+Mc4jFoPV9+SFdST
qaq55xEJy3oScXw1u1Vwbm1C0zoHYIbbB2tVwMMcB7/fz3Q9NrE+hpeYv70uXDq1zjRcWIFuJxsc
l3A5Auaf7qFFijMS/6fYshXJ9CHGDaob8k5LVNJEEpYC33g+1rV9z7FXewyTHmBSQaYcze7ROGM9
wKBeR1CRpAV8tqZNyl0FZ+xnVX1Z4A3aGHmVbIH2sUQyBEZVUSDJHnKBuq4ztn2U6g8oHByyZzDG
0/Qzuqcu0slL8/RJnLRZBecoxLeaR4VY+YsUJKxQ+qyGSLiHGQHvyffD+rac8VhmdXPySfN7qman
PZuEsexhnovLRQK8p51DPuJsR9uuzccdhK8nIDgWdIOIwIxYyXHPGdW9paSLdxrtlcs50IqbLqXX
BnT2kpl7WUGKTfUtHZ7qCX4QUs/IRpYoRgudk2t2F5G/NBTn0Ka+aLaoOAvq+RZxnyuCj3GXhNAh
rcexD47Y1Sro78NtOSX3WPbxUCJp3pnA0i7owiSrKOxx8aK7vNX8QewMCaeR83C6B7ZmHiwaixdT
oS+hr4FVXFOhOwYrGu8DQ/lAv5V+NT03Gkxl0DT5qQ9i7aINbGMHIgkIPXoSauiMRlTiV2pd6RWf
FiQSKLyraagHjZE0vDIk1Rx/25OTtLnnOwHiKd8fLkZc1kAKOzyirhbuwPYwzU4gBTJPIL4P+BWa
rgS/rZ0Ox9kIxWmhLW792HYfCqJosKeyPdsqfAYz/egK0Nn0fvW7COXY3ujlR8IQT+gmg/cIiiCB
Kq40mR7H1gTx1fsogMlbbNf+QOutQrfg2XOM+q4qb3Gzpmsyhl+igGYpQmFAVA4stoMPGXQjNP2W
LJNtC51zH2tdjD6dKmtOFnKYb1f3xNkqVCXNoK1L/ElbhHLyuelx2xWohDbNuK3KQJ4tq3S9XCR1
fshV39x0WimfeW87hygbJNk3IY1zZnKbEM0AKkCznK/8NGlJ2PXL6b6gcEeRZc0HAa9qBczhqS5A
DRuuo60GTLxeWvqwp/XwhHd4F7IBrLJe5/geBDR70kzkV03mHFIa+UkWYh3zBUxjpz6atYPhGsDF
2k805zLwky8+TGlvrpqN6gzzGZNl+SnuZH9NYzNzV1bKs8crwb6OJihRnLXSg50Z9R5UJLyhYR4+
FCMRulRDfLLuxtPkUejn2J/zcYFNaOlyItfxAc/mLaHW9lqmiAxFmsUcmKxUAn8O2w2afDIHR3t8
ybIJ4GkFMKtpci+pVfxghRYgWxfSmVfV6ZKBOppeDLJ9kzpVuutmZZ5SGQ0VZNO5v84aR0OuottI
ONRnJvgQZnuX+175VkyYg6OQUo1iRwRytqkptImmmcgcT0yiL2w33HdRUVygyLD2VmtZ1zbzvn2o
BcFHx9pkQTTtUpB3a5rB4z2NJrKw6cdsuUjAipxAeJT6Jbn2bWK8NysUlGSKP7ZTYn5EVBNe2bU9
Pza5pHkbMRuM0YBddaJsyXSKWXlwmveQ3IEq2SwyNs+vedIAbMJjv7UDvzmwPw6HPpa8M6qxUPYF
QQ9QWNZG2nTf6op/i/zfFvliadz+X1X0t0X+5Zcx+lz8XOG//tgflmpdLjkENvMv6valzv8TNqS7
7yhEbR09DPCgH5mcUvFDlPFLA4/uj/yBySnxVBvLoF0C8mTAwdn6n+QavKlLdY78S1VsmcgTKMPf
NgwqSDTzgJb8VJOEMT2bkFCaVW6q1tzoISmmvJ0HNrJpHwGVzbRDYYSlVXucQ/J9gQxqB712eqkl
QGVP00vLG1ELzhdjbqsvPKVqjV3Krudqn7OtAGdZJekwme/p9sxOF7BzEe/HrEHlgOYYlVC+b5J5
jkMipRC90+gtukUCXNpYAKf3MicR17OHvtWfSNleTBu84peocsJ2ckawEMBxTim2mB7WyAxsYAbY
Fp6A8lal8z401LzkxyLj0XnKiXehHI3zMmvODZ10sXHQSaT6Y1Spdu52KOcdAyO5nhG9HNE/Anqu
V5/hJ9ZbVZXTjWWkOeRzjuz8qD1p88cSEmj0bRT57wP4mweQyfNyKP7/H8DzF5pWDKA4u3zDIxxe
/vuf7z/1/flzxDukCX/l4UK2XezFi3JFgapxOL18P2ETHGLjouTkixoK4+lyVPt+wpbmO5dlwNkb
GRNeYaaO/+DZY4789giFw94GiIWnw+ZJXJBiPx6hmOtJLRys/MBkuRHljlDWIO43iMgHY9VmuNZW
eD+N4dQabKhZU6GxbYBcYdhV+yozycS0fAIbCScXVw3nsfOY6Iy1Ij1fB4FNYT/U6FsCe/xA0m21
0O0s+eziST0Ypc65wLUGD1ihuQH39NLlZQuMtAl2FvDGte0klSf8hHzHue12E/JUhKbSLFYzysQt
UvuMwYKTpKt4Kj6YZeU856RHHjqEnVs9srddo9Rab3sdKmEEjLD2nX0+RenZCIEyrvrGBBcoDbv4
EIqu2hm9Nh8poqg7qU/tT76jSgJmsxJoS1YHwWVRT+19ErfOaYxn/a4bamOdp7wiOuFe6vhI107G
7gy5Jly5MuGMozqiiKMKglGs17taMeMdIpNqQk63BbaIQ50b0LcA7ENt6MU1Q7tjkCdri3bhDQUt
fV4fWo+YBmeTksFA1lZlva8XvNJQmbqnI2oA0j42h66ZQbpqsziaSagdYcaSyQ6uxsMnOa9JgSsu
Kxvdwwb0xAJzG7oz2CtzA2uA4Aw/s3ZmKbKtUcFE1+dmvi17o7lUIMxJ9zTO9piNiG47assBYw+h
ts3tnPj8RZOdbu2uGNdaOU53ZhSrT51PElM+fYTg3uxEKYkk7gMqeoOA8R4b2zbG7fPiRKDkLrvJ
iC8DKwNN6ZRQlcaxzTZOlvbrKHScfWPX9bayDU6UNC43gPGMVeC0Kfzk2v3k1PnwlUOiu531HAdc
RawqdEtp3prT0KSnKS4Z7Ir4Hrnp9KwxV8B4R3zOJfSN/sLRdAPoqs5Njtyw3JSU4ivb8Dlhzolz
9EHcXGMmLi7TQdzjDiuB+Uqz2sPJT27HotKOOFX6a5yw7oVZRfbINN0kWTFCb6lAjbKdgfIESEXO
COZUD44aqV7RjOXN6N3VPNZyG5ql4xlA1snoLIxsjxkoBsfvAk4HTEWCaGrQToDd2xtrurJq3Qiw
+KMxZzeaZu1dqyLjkHyQy9o2nou0Uv6JoOsxvChF+mgDjWSyZu18zREaEd6d6Ru7tJVk2lCJokr+
PKO3jTYEm8zXcz/ClesMJ/sMVM2fT+DJkCG03b1VjvKGdIWw7kiMU2fTb8guqTuxIdnBPQ6FMkjU
8huOoMg7yrty1FCAMVbpg31pqqS+N9IBE9Xa0pOcWDW25kIdOfYTirWG8grAixcl1z3ry3mL+Ta3
6w2NAv0J3u3QepBOgisCXmhaQTYxqnrTWJO4zWH2+i/xkgpqRbO74g0HXAlb00bvCmK3fSshnpPm
+wpgtYBh2qdMRPWWiQSosAl1e97rBYzplPwCuiqoBfAsJkT8IaE2L9FSuw/ZVFrPiVCClcJBPziI
sF3UGehObnLQcC+TKdtkZwBBLvdqqlS+7sFvkY0sfKjfuZXwkXMa1PYKXJw4y2CmK5M0KamB+sAc
kncfn0hGLecvw20YTFHZx3LVR25eXCtnMgBTT10VyvaCysXS1wU9SzBLowookHL7mmp+3FpL+pGu
pz2pJxbX2LOFP53TJV+ppkCqgQbXOFHnzB12VBj2Ze6a1SGJXJ770fLX1mtok9FJteuYc+04Ljq7
Ykl3WiALc7AEPtXCKk7jkgLll6XaFsOiM0zp4/JQvUZGdUt6VBvbxtEhUMpakqV4VgmZEoEdbeqg
kNqW4kR/r9ISHKvBqMWTmE+XEKr8SoUdVLNe4QS2q/7Jeg22MiQCGUaSzMrIIE1GM9i1dTsDgZ07
LIHMeLDGTtUn9qj6ykbWsx2Ur3mY1nUHUkmlvw8IfN+Oekzkphk0t6ap+WwOecoBRjXXReto2xTT
47HPdf/zbNjWDe6udaPs4MCr099n/FUfEoWkgHOo89QLTjurlqnHPraq8QI31HzJIN5ZBdWYrMth
ij+GzOePkOf6KxPGcKvlJtw9ndC7VoaiXMXg/Dbx5GPxcKHAhVi9mjQvsd8V7YFpWLfD3zzvLApI
jCFiGLy50XpvSEEVojqCigx4kVRbySue0ba1LmtGigOf/350TWtlCAbAeHvCm3IKoHxhot7gbAp2
Nl9gWzZJn8J1M0NejbP5AeRvzV6IOuKZWrO9RA0jvlAVF1vEqaiz6K3t7aaSjxgKyo3hEk9Z0gba
xlC1NnXeplcJbrqHjufwEjVEfUOd756wxOfeDO/gBNso2gHK7q8SOgkeBau9hxT2sXLM6DQBnHz0
i04nu1S4/CWNTSWQzTioHFpCRSb1q2YMs3axUjk3aA7HHaq5+tlROW1HO1lLGBe3dWMRpmVmjn3I
8CnfJnY4XwhAj5+GJkABOGb6JqELdQj14NEHL+KJPKPjlCvCbbRJbiLiSpyVLrQPY+7rIC6L6nLM
4WpKDb3CsvvTBKPZtjZFaJJQLNp7in4MGx2YsQbz6LhxEeYxUh1t16uAZXjg6icA/YFBfxT+OVh8
qNQi4G/T0ZlLh4e6xltED9p6NkaHmsLEcr5SME7Y3eqETmTe21Oo3ss6dgK2vCADsHpubIimt69F
67/1/W/qewbEy+T4/6/vr4q6Df/He66LNHpD9P32o3+M0ax3POOoVR1qfYOXxJ+HbAc2L0QskHeC
QQVzYGrsPwt9wvyEpJQH6sSP/VDoy3f8UbEoml36NAsi+B8U+oyX3hT66KMMCVsIqgxHC7BIbwp9
tKoZuJ94P7ZE1ayQ8YVqPfNwDGujr8Ght32pF0jwVEhCNwmi5oHK1AUqwLSedOYBXvxWzmOWbACZ
BdVeSwtU5YRp8iCt9FA2TDIt5zT5oXkoQZNe0VMzD63JbrKixKueSOKWB1girO4hxnDHOXxkqsJj
cnIJ6HvKG6d8KvUZVxoOf3ZNmu/OCYezSVXfi6vMzbQct3hg26uuMJxyZ4BJohRItOVHpJ+xr8bR
dGNULW8ShOIkf5Y6wxmM/+NdQOD4QxaJ8a4m4/XgJxl9QlmOqr4OjDwpjoVVF87RdlXz0iBuOKd5
xsYsQoyhIifO1itNCLYT8/nOQ57I1yhdk23dMIJ6z/lKnJc+x7MyxhF7stbtZR/K+3lwKBRkUe8b
qeNRtrNG4LtE5w/hNvAfYrQbEf3BqAT36caoIkuAsi9xHXEFyK8wzhE4xye65FQdo6z5Y+Yo0DYX
lvU8BfwczXR+AUsM/LZ4I8cbXQZAIP2QOqOTvAhXtjvyrc2Ez3QSWT6lsc53d1OLyrQbdHllm0SQ
5xwOrmRCZJ7T+2JVQ8C5jP2oP0AlIKQnAs6L1nq5niDB4oByJtPsNeua/+XbDU2xWBN/G/nug9Et
d5jRCRQdThPNB0IvgB8PpT+J9ZgwQlvrDeHDt1pm8BUK0m0JcsIDFq2chpgAz0o7rgtZevyOlN4E
7NK00SwYrypgO2kz+DXl0lN+rO3GlFtQfBqZ28P8NUT1Gax0QC0PUzrcUStY2ykPbdNL/ciHFtvE
t6onCGIF5wHTr8iMc26yANG9Lqs2Y6FTZ3T+diI3IlgEDvxTwe6P+E1YRK0uQcTTFWV42PasBqNu
uLOubJXcuJMlD/jPqB9TXN8VpuKGxacZUEP8ntbVSg1l+8I2vtRrbSmuQuyfw5o4K25wUSJ7omYN
ljZVzBHqmBOEHHkJSSIkrrFEgYbyWJ6K0sUyq2JfHrQYcipsU8nvHc1dNDPh8Mc7qQfIz/IBhcDK
F13zMo5LiZhjIqTptayTyR3Lp265RY4kZDizuvLJEQ1/WVvpOLRRl24IbYMt1PfupjRF+USWs//w
uoQjTXF9k4b+9PKwL8zRJ9/ux7tBdlySAXnhzRjwKJDSVFywszHBQSzqPnAI5MK10D2kVxJeUa87
pRcXKSFUrIDlkQCPgk8mwmDhTWHHzdZ5cdD7qp5mVdf7yoIhsbYB8Z9N0hIftFinHi6bmDgUTki0
BDhmp1AtJmiuTAmJbbeGnjlcxteBkAJrBR8mMrGJP4X0gAWmSR5yyiKuj89J4dyDJdtNOvlaK1o0
8qDCwj0hu3dPM2dorJjRxN9QlOTb4zp1amLfVRPKm7jqOaFpNajrTUtezZpkA7W3rVrf6mnsnqgX
Nc5yoVaTK5LwfeVYB8N2bqYO/x0PBQqHGsIyyCbeWJkBuvhuakbw6jE2n4iT2k6CL76DSGMenDzR
gKnjuI5WRAybB8LZUN23vDKALolzC7KEK5iZI+exij9kEGPwlOh+tXep33ZELxhnJVnzNucKn3TH
uJ7fNy4t2v3Y8YqUM194TBJWlOZSH61TQxNnXydCGiodntyNzLM0PALaIkQcgNauMzGYev3AXYLX
Zj43kcGrmYMIa8p3TBb4ZM/c1rpJrWedQDXC33MhzlU3iXOMORoJY51Ry2Z6wXoRTetuipxVirKb
JyKzK3EVFa44Z1hSofZk5ZK95i4rR5EhPoFGr/nrDcYTL0ECiDkKLVY35pkzwl73oY4sEV+YZYfP
XixJgK9rHnMRP6S3fGfPqJb136GUuuqi3n2glqW0w5/CR/SDqNrbHnLLyAGi4f1WN1SAaSiX9ehO
jePRgnIfNLKWcHy+vtLiRkTZulQDS8nynbo7xE5DBFzFNL7elEITyOx5utI0YfrVDVxeTu/b1ycu
6x3zYfHtCW+srDrcvr5ZiyIU9m4InepBcALIH4YgmJJHi0iKyEvN5S0l+iHamWFrPbvoHTcxbIlb
EXaLFQvxeTi6h7rEyoWIjJbKCpAJb2A3ncXVMFu8yFLqh85zCqcUKxBAuQiJwQuhKsF6zAaAWdS9
nC8KBuxIKWf3IkN1TfCJAlnKJYnc9HaOU3Jyo1Q5XtpqwQNbKfiJFvzc0cwJg6KlNPKu5ZkkfptX
TIGrxSA8hKOI/VLk2UMRiPqIKK/TB8g6wwI3kvUZT+ehcJeNqLHz9Ey8SnnBHuPcCCT1Ps9uL7d1
JSNyOUV7ZemyuCCNOvB6UM73EeL7lOQr/2NF3o9mFNWpwbvh1a3ydBXzDCAaFZk27Nt2OgCXKi9U
7DJNvCE4tfDI632EVLQtGWhvNZz4N6ALVnGm4CWalv5IG4wuBXk0me0fgNFnvFXB9nMitdez1EkI
KIkdWhu2MeeY6AB8r+zKjD2CgrO9eG0ARUsvSDMTuU1eG0SKVhFspeFokVOUeJoaph5HOcNuVIsw
IvdAzSLgMKSaj1z+0L1opTlfO+OClYlxhqhorJZ4RhpXkAzuzaWXpS1drWjpb6ml05UKc/GWOCDx
nZhGmF6OBrh01V3UY69fKhnQMms0a3xOQfHd04O5N2NVpae0aszbKgnzjdY2g0MAVu1unV72ZNHQ
mQuXHl0zuMYKDJGxqSwVoRqc6u2kxe5e76sejjidvuy16YcpMll1sokvnTqMp0uul/1CnzXfzt3g
s49H+iaIhnvXjaFORTQXlD987GkzWku/kZPvdBda0LdECmNXJipGs2/Vt41OX812c3vD+XD8HNPI
1Ei15fTbNJdOFM63GTRAr1Bdti0mzdz5bo+qxI3MTVA15wqwGf2U17Zpk1XFZQv9c50kGfXJQMMw
oG44ApsTRwPE2N5yiwayVGeeCjnrHhct30DMsN6PNnIFut/ORnOZCMW8sVB9ZcmNSbyoourUoMZe
swmQi2n2+TZwNPuQLj1iWiaezGW+N+jh7Jxlh5BT2a/HwO32VsINaxAvPzVIy9ZMcF2A+9ZtF2UG
6Jlcv0s4OZ6KKW3v4VhqZCstrWztta09ULt+al+b3b5hIFmAiLCLo7b4EFO+U951ND5Y30ZyNpa+
uRokzkabHhI7r1onjrntlEUMaZFkcO2VetaS7MOoVbTjhUrRUdV1s9UUy4bM3wHM/NLD15duvrX0
9Xn5B+sZ8dPOD0K6/rn1Ui5zAKMVgyeW2QBvK3GYMI8++7VO4plfNOMHKuIN1XVNJbjMGKZl2tAu
c4eFiHXFm39J2EJovdIiQ+31ZVaRhfQlm2V+YcGMGU5A6hG6lLKLifxqbKfm2rWWftcPSUpH00pr
MpRVNY/xXeQLDArAGpaojLnpgxde/sE2jI0KU5ooiYvoc6wfoc8Urwikv2vtUOPFVEf2HnzR8KAx
NHfY9gCvkWgpkJ2XLSeQsNowlCwuo4bnIpLt8FDaTnqYOe/TrJySLROPedOFOv81VnDMjVS/B6fh
sMRlVpjaMUIeRupu0mWR+xnMQnAKquwq7NvmEUJHdwHM/9JO8sZj8/LfZ52hf3AHuukr+A5+e0yq
aooeG7vs9EOW2G571CoxG92et5a7ZZTcVcMmFhqVU8DBzb/2W3egmkUdt0JFVDhPfpXyUvfjeCjJ
UBsA9BJ0DFmC4VAcF7PlGamp6WQBEhRNspald/KJgAV2XaMjXc9zIqBmWzX4VnZR6eBltmhoZrHW
rawlkKw23HpjddSgYU2mF5VsQyFiL9YlL6rKdDrqYh7vJmMQZ2pRbNNLS5aBMfXZDyf+vxEaLjOw
H4WTHJ0hSDsGB+hF0P7Ww48yjbYxOVB7n0C/eo1TRY6Pszl3zQdzmudqa2ZQ0NZFjkbFXmH7iXa/
/gXEIkJ98xswbAeRgM4RUbuxjNB/EDoOIWDt2WiDvTW6Du3pfPEydK7wjSvBHDug2PTLXSSjMLho
S3/OmVY3hOrlrTjDGBJXKNeoKn/9W/3NZXFpvFo6ZTsCTLX80j/8UgRW+UVI8MU+1yj9qpHdfzMC
xHOpyPyUfGWDyqfLZoojrQ/Kp19/+hvoBfxrrgf0yuVflOB/8Rnkk0o68jq5JlPKUSgW1YTYBRJZ
BsMnCye6yqBcHHlO6AcfxFJ+5ybjmYverErj2rSnPgHHl7RBuMfEA8y0QoTwtfEtzjDYin5n1f6b
m7hMgXFQu4auK/H2evUuDD2JVmyf+z0pNZB8IPqGdoIuryYIr/IQARCaAnLlOTOT6a5q6VUwGqUD
UIzg8PLqNzY98Xb4i4aDGsiUtMWRcrMN/3wHNQBec0fdsK+JrOdYj+D6rqUl9QDVmzrQ0Zbj72AY
zYvJCPtQ9pwv8qGoU/rTbMle05TLGYwr++t7+5rC+vN6p4GG/dlmDA6e+i1BQkHXRJ9bhXuAV1So
CI2KtMNKMtRqXKmIpLr3JBk55mHCCk0/AWFIcuxNo7/rzN5tyNke3AddnzgtIw2mLhbwFXYaKMRN
YOJO2UZBQ83tF0sNv/R6clfnydYyn25JouqxuyQ2sn35dihFKjfedfPSBcincrwL/YjhTR/P481S
xz0DA2ZtzY1DdLGlSk5Av74cb8zwy1JnxI7ZC+s9LUSsNT/fp1BoFaM0pe1kyJyLcCjyTo8OvXbW
zDJT4sXvnibD6bX3uTHTPBmzkF9rirqZgYDN1Qqk4HRizfjk49TkP3Kx+OcIxiDYvLaHpEFA0mqo
Y7o0BDgH0b5gtpd50Hn7YBOAzdzPU8anY46jecPkFp2cw4Hg5fXL/tuJ/m0nGivbD+vib6VeT0Wd
/Cg0YYy0/NAfPWjxDuEzYCOWicLH/0P4snLfKYxHJo4s+zU7Dm/Cn3YOFCYO/nQbBSKmLN4Cf9g5
9HfEDGCuFQCMLBhD1j/pQb/tQC8JDKBn4AzoFoaLt+YA0dsVAo6ggLCgLS2tPLCuZT2UV8Azf4dE
om/+04b5Pe1B51pg/hJvZS19o2szetv88NrfgMREh6qDDzFxBU5VNf8OpP92L+TzTH1xIi+JfWxJ
b6zdtUblQOuOz6MxwWPESc9fxSNH6nY05SFvYS5v5Oj8L3vnsRy5lXbbd7lzVMAcuMGdIJGWZNKT
xZogWA7em3OAp/8XslQdUqlbCs2lCIWiW0VlMhPA+czeaxtP0knNp99dB/+lPvmTDcLmMQ4tA/UO
Eep/srq1GlUuGRcVSULD8LWEM+LQw0/M4tcCSUWL/xKZ+t/9yv/lI7b5tFZQwnqt/XqcgVbJOum5
5RG3tbrL0c5+ZRXAAwLqnbqLdaZvf/1r/ukF8RytOkZecSXt/OpfyXRNNbRZPgpYyAYgDNDiJwyI
Ss/SPsHJdv6uwvjT5+pyOjoeykhmqT4xiH987M69gW2Nvf4BcQsqi5HMavOWeo8xloezs2SBlxpn
r6jE0Z1z46GFcPdSsRmX67G+VOzoe/dhmE0Tw+hkjxMInaS/RkqtPvK0/purgGLi14t+5TqZ3PvM
JEk3v0CKfl+QsdyNM3JRD9QgsXhism5HV31cUFkTIoG4oo0NeTLqZC7igIPLeOIenB80itoDhAzH
OaVIEI8XxUNs9RyeiVNwLfURE9ySdues0qRMThNm4BK24LqTIRyBKOXc5hQeTfKgA61LWbvM5sKi
2aYj0zoXkvtlxNtos3owBkfdRYQ/FMHSMVH6zMigmUMEmmra0hea2VVnMbRzeEo4YepNuX9YB7yv
WZH40UPbMSA9dlG2mmjdnmjVOjCXxDC+cZWqlH0N2WjqZhD+JO5VNctrCMyUKo6dkSbgC8FwY30Q
kL7OfaqmXt1pcoDGkLdMcRU5c29jZjZvCxKrI4ZHjlg1TczFS2u60/uenYrfrthWBAVM1ozOfvc6
XT1QFFGolFPEqiYZ1IPWMiq1h9EL04X9LvWdiQSfifubUw+oRUnwpMK6FJujwIQPjxx7Tln0vKBf
saYws3wdjXvSfi/WWZmHOufuMpwefb60BUb0i2wX+/1StV3qmRYphbUjU5v2yVdrH9QzIXn4ca0m
OM/gWyBOH2/SXCF4zWpqPpaazZs5T02/7yVEVgBQc56cfDdKy2Peam2Jpx65/7gdhJm8Xgorr+F5
GpKTx2SUPAmuk6lyxHu97u/g3nHzr/WIzxTopUFdj8+iWgsmlTfaBj1EfdVdRu9WU6u7cZwbGU6O
yUfK3d28KZWxx4vpV1Z70yrG8RPDOo4EjbIRhIn/kErhM7uMWaldPn+hBpt4TU8gpEDuhzUhASZJ
RXe+/JkhiqpNOesZz40lOWj8rvcJe5tQkiGxIwiIC5htvxeCapbNoe+zKLoycIo0m6mXI5565fls
U1yjgzmOancEkeLp2XnA3tPgxAVBoR4bp9KJF4tqOPk79mtzEFkaP1AVqaEf4X26k2J/r1G49f2Q
amwXxkyGMIPn6KEhZL0IEjZ6rPwS8PnXJmHsb5gVyYietRbpBxmL6Z2cNVO+9nz8yb6vqmnfm0kl
GbDlzE+p/jY1VH4iziabz7l/aqwooSNjohChZNj5Fq6FhDxWzHJi13iZdba91aYyyQNmJIXrplZP
TjnWm6TBGOeY2nwWdg4bzE2Mj73OzIPRoxMMszJuCZUbHmTS4gcaosn+NIic2NXE6qW1if1UXVGv
Tgfh1TH+NZ0800CvlzMD8Pgr2UvsHMoUBViaOGeYtUwOUKLM1wbrKr5wpSF0XDL2fFWzDF99fFUy
7DWK0pCL2z+JiGFV6IupJyvWdaMXiwE0gxFNPA9JjPinayFduBnxhDrLjFZaPLLpYHjmdDoQsmDO
7f5rYvA/0L2M7MrwwKotQJYkPTgauxO5dCyA+qF5syGaIQJLsOC4sVeuiXQsuRaVRC+XfeFlLTb3
uWLbmct3VXvxS2Y764KWyVmm6dkraxVurMtiMNJBwKVQ845e46+zHUJwQo7RGhsgiMY0q9D3aSLe
MeTx7JMNT9x/XWizPpWdpi3HJRGjd4RxRmvLkAybj9UZHbmo7P4/L/FkOyhy8lPhN9G11Jr4rmMt
dow9/wlISvtSDN37XDKl5xI0XpAzjWE28jnhvOE5bzdGevLrxvw0ahGWKXCQ+g24c/cRs1aOjn6S
RxsO7BRasjU23JfuFXvTztv5SAVu2RmpcbcI86VMvCYEIClg0pVkKIrZbNHZkPsz4TuMqjMePfG5
MCz+fMOJ1T3bCTicz74n0y5o2yaqd4tXo5Qx43xELcuK/5oEoJGProyQ0zE8/zi7Xn1IyS65dRMy
2DJ+pb1rNMRkzmbUv4F6pxZpgBNdWzIlU9KY+Fpb8sa2KfxiHhYCUd658/qZzMvMO2tq5liA/FyC
anP6rz8WdtG6cc2J9mJhOHKlgNkF0qq09VIa4wqhMFCj84+dJipVnumZz3/nskAkacG/7iVfzaYo
/HVjPoJlDpD0Qe5ryGkhq54wWbb6sX/N9oBxSWzmPO+7qTsAj+I5ONmoi9jEOmgkmkLbZN5Ktcg4
TMoNdmaW6xYv79gS95E7c47TtbIjhP7zvszZusVZH5MI61jDAfFfL31YHcndICuvgl8txbUcRx3r
06oFgOTff60sktAgYndcEbD9EDSsFII+tXlOl3ZKm7wCdpOwGOCJndKZFmX/420Zlc1ooE0yKolI
0zi+6KTrq7ZgHXhRAgwTtW9JJujWWAp226Y0CZGEfMmO8saAUGFtdOjFb9JsG3ZO9sS7TsuG31VO
a+pGRWic+8D4pug5LRxMdvimk3idOEtPn1yS5SEin8a8JwyWXKn5MdJq+81JDB6sc4eyQTadShGe
oDPjyDAAuuDGmHluFs61YOna81x0jcei1vRTMyba96Fr/X0ySl9B2l5nDZe9t6kkl4VX4FjZtD5D
NoucA6IvO8XWsnOJLuKdpOsn2tZ844W97rLHxmNlivVzqB6j9RsleIivCbhbGRY9X6NmtHQNg0mG
gB7afaOl2MrsSF8zGQSecI5KVz46FhiIRySfxORC807ixHvAG+c7HFVIRyywVzGj3R2Iai02njOP
ajneKznY7EiZbRV6bW9TXUQ5qO0yhY+1aiuc2dyXmk8N4pqJfoLehBakHKZNClBsy9/I3xjYnIps
afDLJu1D7fFkyVFsMPP305PGCBJBfcLRM3vlAf28EczKRVs5yos9zgnRV7JfctFKz4B52tK6jz0e
6VYXjzvYgkbYLUYJUBqqXg1Xh+DkwnggKIrQBcoQXDITOkUjpyIZnDL/rgG/YeFURwcfSS2Sghb4
JXcgumNRfa+69rtWzLc+qocj1zWFwdjqt/7Q6LesIadw0suN088lu2673VIbR6xpxnWfoecorRO5
VULcCn0QN8ocq3u+bc7lShUnTr4S/2uONl+zCDYunW3sFzdjziYNN8V8qyMceW40Z8QtaVrneiqz
esMijQJStfvCL7CUTndWaTxQ+VVbE2zed/J/7ZNlTSJNg5LsDL0CuisFixfk+99IXecLESO38A6Q
gUQkPOpFTaGtTVjOOYH7YB6n9QmSrFbbi27CHbL6amxN7ejAQWxu+nyVP5cJT5vUWYdHyxTx3UeQ
6Pq7OZcZEGbK7vCv27a1S/r9LM/zGERA6GKwwCzvT0wAdOuZz4nXHBr7UvRPCoVLt05Z//p1/tT9
8EKQNpllQC4RNG5/7Nb8KBnGrB6aw4+h3cgs9qllK0eyx6qXcsTaulweh3/9un9q/ddfcM0kc+hM
Sbb7pUukJS8IM1bNQWWF8z5o8EfLXrHDl0iGULGX1fzgOAnPYnJ7qXL/+tX/xJTg1ZknC4jGDm/i
10np3GdMTwynPkg7ogFZvM58YqFVX2Vuz9N+iNepHtNU2pK18maB/nM98u/E7m8mduwcVvjR/9aO
Ptbj/9CO/vajP+d23geb/5TLFcTV+3sKi2eRXstwZx2cMRE3Gan9VI7aH0y+bswOKwIWdxWX5U+L
mPlBB5liu4xIDBsI3D+yiEHv+OUGRjOq27pgA8b74Ab7ZbY1Io2uuiytwZa4hgQTnlN7AvbjXMTR
uHMqfCqbKs68ez+1OPOIs0zP0oG8ORWJtwaUjYh7otR6dXqoWLVjVo9T70SfmNxRwFDJYpxAeXJA
xc755/MZXaUaz3I3r2q1IXrEKcNBU9i0E/yq1rVXaMk5N2pYQpSU1mlc2qLdtn4aL7iCZmkgz3QS
FS4TwL6+HHnokZsgdrnWi9vEyJhWJZHYaLWatK3eatapi2aCA/gKSDQiEcCEAqugaU717NyYoBuI
fDJR2o2lZZ0knNKjr1g+b1WBTUEveVOQx6LhG69icOaLCl95NBIpH3hNixTfdYr5hzBQRThbNqTj
1Pk21SQAOh1gyxa1QPkdSik+bx6Md05lo0QzljT6ujg2sNUcvcJrs7C23kS8s1fR2P1rJfX8wc9B
SUbMZW7lGFVPTe/Vt0NPSPeValVsh4K9L/1fApEVO35hRBvdIEKIXLXGu1c576t1Gj7IDLdKGegk
7qlAZMq9X9Kl+WTEnncXFaxfAsVExIBVjiAwRFVU71yv7AN7cY+qKZvb3Gj9OxLZ0uQ6w6Fw6Pn8
4LW2/nXhpO1+SZJ17+6bO3Wpa4mIrR8RvXj3ED+Jkc8T5iqzZ0PAQcBXRh06MxCSR7QNBOoViPbU
6Na3edey41hEOW8d4nNOoscbwRp6FGEK/rw/LFpJtsloWORdpu1nuZTtW4dY+LXR8elsCPiw4eLH
dH9YtLwt2u+BOg7/2L1qUIrMs/AfTUB/9wqpc7wl2kbzNzacB/w9yPy58myUFYkm3z0UNDQmOB2a
xnLj3UjK5UmorEoPESja5chkw5z3aTRq1yYqAYkk0iWBUGeFj2jDImXomNi5LQHGNeODiwI8v04s
hazIAzocGJ3jPFfGLG6SHwt067JNJ45mXa07lz17DIWC1ln7bQV/2cfPl908pRCqxsvGHhwE2/v8
sslno7qu9Zmae7u4u6z76d+04TRcdADFRRNgNj1qAJu/yGReZQNYQrXHWXb9xsyjG7csp6t0lRkk
6A2iVXhQXDQI2Q9BgvlDnhCXOlYod5Ut2JaeokxlDgHFd0GlhbxBX4UOA6zAY7vE8iUdMPhpflLf
0K+22x6NRLaKJdKiMR1Qd6bhEdCcyBcHSr9z4PbWnqpVblF3HcqLkT1Ug6UaQUa6SjOcVaShDQwk
v9oV7+Ew6yk6jmk0x3AelLrSGOAccZ3Y4exXD/XiXQ9ZHx3J5eg3vlerk0yzceuqtNiKAaJnW6s9
cfXaV3vhSVNEHU7DZc88PyMtyKTSbQb3jOrzEbUxjJtY7rE92S9G183MG8eRENSxvqVJeTBAtQZT
t/C19avPVLSrGpem1mPXuWOzv+nBv1/pVdN/y2b3rC9m9AZzQR4UTd5jRYF2m01kBMJxWECM99Od
MUbWrl13mRLw5F44yzltifQsKF7Jx+mL3WzkSPk0fsrI55z5SFc3KHiWtzpy7Q1Kstul6W4GmUcM
4ZJpA16l27dR1e0yR9Nvui6St05feEHa1599nrb7KjW8bRrN0Y6OE8NiBCquNoBLLXWNDHGatFOG
2P5qLpCsjW78qU7NPoxJQNzkLjot0x/XnLG6ewVRIw86SO3nlaXKhSG1PY3U97Fziv2MGGw7dEg8
JsOMPlm5DXdSrRYDJxMl02YYZMfRqWV+sEphX1W0YTt6fCabTYz+s6EoP+GihXKiwWwdm8TfpwtH
U7ZmUA22gOU4OYt7nmH1Q2Ik+BA+fpsOD37fRi9+y1TGssuIXJ0xAWfktZ+rmkRKvJtp/rFB5rQz
xqkLotT0dvDd/X29MC1uZKS/+l2s4arAPFHLajlX0Biv5lZSHjLbubf4FzdAjLXbnomRy8iUXF8f
fWHcLw4pZwiPglENOT4ylcXXfl56fhBXyASKIR3dTW5aNTpH3KShkOUc2HTDm8k0rLMFZ4i0wUR1
gdaw9nbryNu7jZuftC4uQuIJx6DVRu2FVqh/5Yqr2jAdZXOlW90DSZX1PY4q/YxHtAo9CD7OWHAZ
CLnTlUk0Jf6ng4kibHVPa0zi3eyb1YvyGzI41sJoYREAg9+3OQcd5OsuJ/aGHEo7JC3ReCZMcnog
QMj7qoAvwF1s2cdF5ifNH78TRhN/dExstNpc6Zte2M8VOFVEd32+MbFTB5OB1GiZ2+g57sReWdmn
yBm/eGZr75daDEj1l2ljpfPHeZr9cChqM3Td7r0t4eJMln7EipZvO8NsvmFfn1DYa3SMCJ4OEx1e
vTGXWZCTEhl3rD26bd7L/L4yCEiJh+q6XDC/loPJaNeMAbiRvdPJZosddznH8wBDsuy/jlnyNNch
pRT1RbrARpHWhHQMoXhIJw9hDnca4iu7XYuZ1tsMousDxSm3TaoofTfz/EnDj75O2HRshC5r+NRz
vzHke8Ae/h1cVeB1KTsCzX2rEOqGrc3AB8+9e/IxFALEGkXgWlCf4qXZLf54klWOgzvBqweAIg+9
eLIgac/l0Zqaoz3TjGWO8ZzKOb8mNgnHQOoYO6PrffDc2EghbO27qWhO9aAexZL0OwNXX1AwY2Ym
v3xFcSo2g4XfNiJfdEO6CZ91VFpzSBjqtGUSOqC57cudGpnWdJr3JYrNj8hdoze9ta1bLEtItzz7
vjUGriv7S2mWxhEfQ79tkrS5aipic2hiv7mlJMrDwJuTt0lIgE2DLaeXB6/BhN4LnOwpo6cAfH+y
p2JxH5iaxGFSyIw4NE3dmpUb3XVRfer40uuiQxuunwkIERs0G1yihhezT1Rm2BFdciZH7JmFhfOw
WoH3jUztkclIVT+MmFQ3WU/vPyEqdVg/CY70aw0vYkgO/QvJa/u12GyN6rZ2h3gjpH9FKOJ3O40P
rVky59f020j2t0uRMr0aetTw8D2b8hOxUVWw9OpJ9uNdYwy3GEdvqNYQ2jgLNKMBuSthkcxtoG1t
oMkRXeUVYG9tK7WBqrnCvq4yjIRO2VasILvAnF1YKugylzuyi/MfPPN/G7+/afxWIeBfNn63SfpH
Hs+PH/jJA9E/2GjXdN3UWdhi7EPBIb/1w///fxpWQWAg4BmR+RHpcUH1/JRpGB9oxEz0bmueEJwc
xFw/Gz7vA3eJjjrIYqrmrmqHf2AVNH7Vabiw1Fl6A+xYw6swLP5xkBJJLZ6SyrbpgUgvIB99yR8S
OF8nm/yMjTXTevjAA3dNhzzdkCo6keHcvPm9rp7tih0gAdT9K4SK/jVm1vM3KoBfxy28O1Pn1+cN
Yt50ftWs+aNH7K/0BbWaqN/tRKi7Fhf8dWUrDv02Lea93+jTpm/oH4Lfte//RWiB1PKXXthDvYLC
gl5cBxZ6sXL+XvMYJSYuRlINj1EcfSR7GauIJPrlJvehSYdOA0oDYCX2Ymt23Csl/PTZwMr3SS3V
8tUde1TvzTJbpxiWx5bMwmI/EFDOmdTWzj2g32be0OjYx0iWwzXgjGYn9EawKR9XOUlJX8nSq7xN
zJn1pMtKg6KXoj2QrMHCcVwoBKA0aC1p9RyjE078N8BsQOEoq3m0eOgm2MqQalqMDwknP6J3Ua2d
guXlu5jtSLJhkIYPIxX6qwbOjZW8+zTS/BUbsZDuTC/bVOdO0BxptEF0uwT+HcjajDa5tlhBhsib
I9qVUxsAquP8SKoEiLCaP/JoYn1G1Wtc2zKLWPnPwysZcC5ARr1AIA6NjoRqvgCk01Y+72RCQqzy
TXJFhAl1DoBt+7Aq8u/ZoqVGmMUtDKZad5DeunoXejhbtnIE1L6b0NrMxCO5DvoXL1Zgy1oHxQGm
mCdjrMkSHFw5Hn3PL+KQ5dXwoNLRSzaGJfsIVqKh7xDyRF5QRQOOycB2sOpsRbxYV2Am8aTEcQoS
PEdoHbDeE3ytmSYO9mSaGkMJHr3Stj+62extE9up7pigqB1mW3PtVdAYCopm9CG6Iqszy7pdN0iw
A/ir9jjW2JAm5rTL6ZqIbeTxTnN4RNlVPixs6llC12N2WjIvCz17cN9ZZjeHpdSXrV80w2FOu3rZ
DaiFWTVlJkJrvEZq2Ext1a9diUFCrKdOPnn0L1a2Cr5lIpugcO3km5D6dEuagbKDtHLLb4gSWS2z
BbICIKGMSKBDtmkAXsu2AsftiGbh3ntk58oyeYRPyZ4lA7gtH42uTFUTgMOoJ4LBo5YYZYYfBm3O
kH+tMjSUHgne2d7Ua/kV51ppUH0nJQD1BuaVftO3fpe+g90smoNfIVe87fsuOi3jYh0L3cqmj6vc
A9mjbdbvC3P4cRP5o+q4K1pt+FJFY0at6w8tJIyBHNjtMHaVtqUWnm+QL1QzTC13MLYjzJ/0cbbq
eSYcuGWho0UVY6i66so47IDAN5/wasIGg05pV8h27QrLjcz1A4m/CUcBtWGXyLQJW/xG732NUnaV
x3KpK+AiWCTzB4NjmIchVqqADqO6zZbRPZsj45GNZvq8Wrf+bnMS2Y8EXzJka+0+WmWson8dUlqd
oEsn3r2KoSHTiy6HtJYNrg+bZdkENSTw7QlXSCK5kbc9niFiUXQ1ftazbtRvsrSz9bMfSYbQDbXI
O/47H2qEVpD2vj7KfX7zZCOwx2wJU+M5mhMkjtrHXF6K3tLSepNLAs36vYrMqKCUFcKY3+1xxJdx
8uBj8I8cOYXgOoKRAiChNhY5faxiVaQUIDA838d5YEkzd0t/BazfObe9wTtmTlFrOzkirw+ERuh0
65nFLXZd5BLEMZloZBjY4WiJkWzXNTdWGnnFbWcXsJ+wgtd26GGWOwIgHExMvwTnXZdojuAS8Q64
dssGIzsKQVAcbacyNOF2NIZV37mfsG5I2vMU1MKmiBcIuDUENT3AhuN1QdK68q02tPqcOLNfhp6T
1UFEYX+M8dJsc0kr3IOBsJR0jhPGJHuPVEDej05hFaGWi2jae7j0oIJ6aclYtPajjQBqQseo5zeJ
NUVYceh0rqlRuycTRxyTjmS0v9jIaShkLSMBsZJvM7PWlk3B7u5aINq5ipIpuSaEmcZhaPGMkFTd
2HBuOwNYRTEcyYZY3IALSHvKOWcWfmWfwFDa9jow2tIl6dDuQY4yFjOzYB7cat5X0pp5+k1O1oEu
XuJ1RiZ2KuKB35dW/3o5R/8tHP+2cGQi/7uS408a39vuG7bJPyh8xeVHfisdCTD9gPrRxzzgEwlm
rVaU30pHKrUPCGxZB6EX5yp0fqfwdT6YaLT4ORfuuAXq8T+lo6Cq5LZ0AdBh4RAAkv5J6Ui5+cf6
CDXNuuijONPBzmBV/2VXkPfjksvRT++ynAeLv8F1oNqgi3Pn1o8aIe6F03b9HuAysyX4SJTHgZxS
Z5NHUy3VubUc+DhujtwSPUc+WA8JM9dCvdrepOX6xsEeHICcyA/cr7q8G4pW/1rqjeRIdvsq9Tad
kXhwZkejZp5bJ2buTfvaF/G2TNrsVBKy/d1CtwE9uCe0Xls3csrx4pObizao6Zo3aoChbVOY7EE1
LaHlF/otJmjOscpyGOVxiAMrW4qms7m1hPbs6tpnTznsZJmABhW1+tlJppQmdsnwT4v06KIy+iTX
xyvlnO8EAGiSh8718gQGuZrv4HhHftiYsuy2VsNvTBW3DDzJ26IJ0QklV21EfTal8YaoVOdzCn7y
uQfimp1tE0s5tAz3Nu101vdzqpixFQ6uxgHND7N/X/lT0Ot41h9de0AnxTcxf4zmmhQSkNwja/oo
fiTvMCJ2t57RBRCJMR1TJ0quFqmw3FFs2XtHKP0YwzvbknQIEFfHFWfsXPxuFIWp1bzOHadvHLdI
Kzx3Kk9aXwEU0WyvGZnoL96tl0uXHJ1CcElkS8rDx1WkbZCQwtEO6dmd3ygeW5DUHVcWw+apVOwa
2OSkeMc41tBclFqWfHe7Av1OnOaHPhXjTsaWE9ptOoZUdu59u1CdoqPL45B0rxoWUNmd5lpABS5b
416zfbmtphKNinBnDdKO7XwlNgUbCf3WmS32QmrSXJcJ6M6ZMmnXVlpzLWIdX6pejbrbnCD0Sq8B
QQqzxNuu9sBmQ+lSNXeC4UR9XBiPinWbMsdVkMC5o+wre7Q2UV5hTaQO8Lw8aAxhibBc+PTuwQjx
XS3G5D4ieEnhQWjKb16QArmw3uteZzbhE4DQ6SvWw1LK7UPHBAh4yuqoQz7E+uJr2bpko2UFqebA
9OZSu56YOvRY71V97jUvvZ4gg105USXfzTIhIY0R17glF7mcj4p4VJsQGbNiblg4enKYs8Ks8RiL
AqiXMQ8GKdKEWR/0rnR3VZymd2CwCaVJ2onBS02OL3c2zMQVq0LwfNhlK3i7ifANXS9LOrahqbGE
qRO+zbCZyrV7qbSOCEkgrzFbL0z1mw7fqXujllKei97W9x1W5DCJrZhIeNBu0yZzEX4Xmpuetbou
CAUEnMYgxNAdrHmFJz+aDKn3g69a9jF6j1RvyJZ72oYv2uJX3FOaw1bRs7PZPg+11VMrt/CldvEI
Q1JFK8bbw4n7tCwMbPciarpqz/+JWgsW7TAceBLNj6L1VX00bQcVBSWq6ewLPTEl4HzWhFbddN/Z
FjzbIyofZjP98jiRU9YcZJ4YNTPTWYVeo3Fe971+s0SZeS/wVZEIL/ys3GYxTzMb9l+Qzy3xscry
TpnmzQzvpKbUtSLs7MrFBEV4K3q3vedF/bYw4hV7xndV78iezkJzEda91sw6wQDE3oSgxsyr2qn8
reVlmPS0dMVoCFKsnppFpCHcARYZQy7i7HPXutl7xtjs2eqK6Y3OfupoGoXgXhNqCpGkAPU0HG04
gsUErIKXtt86RCx1V/wBgWVWWwEDzDMgkAWOxziaZR3LM0TzeEQaHWJnQdek2ORszN4Bxm47Xbxy
5JrpoLWdVW+jNT+eNDe7hKVSV83oBV4VFU/GHFsvgF5ecfk55GhcaB5+pZsHx5Pu/TpmDuMBn/Zg
JkQZ+PSGUE+w/LO8i+INlHD1UEW9OBeliSa/JF/JuJFdXd+wnXKyvdfW1sd2UB+hl0BpHBixG6GR
RgWuqUkf0KtNJBHelE25BsQb/QPqHqCPNedXfG8oRGuMVEUxLzOTfndwwRqAnIujE4Z56Z2Flxu7
f+upakiH+e/qKSQRTGj+twLjDjpvPxfTe5W+/6Gq+vGDP/UXgtSalcKLjQUPzYXE+3Mgt87qwIOA
lLvM3NZx08+BnElVhfOFOZ5F/jouqf9UVRZuK5QX+Kk8A9vBOkL7BwO5HxKpP0ioXCFAcRt4OhgO
Or9O5Aoq8KVkg42xo8rnkNqGS9wupHVmLV37KznGsDZlmXblTg5O6wf4ZLoj4mvmGEsLPHuTFDqb
7LYfCjtM0JNqJEnHIw3yl4Ztza10nPmqnNkniBS3AesjnGYctn2Px2EW4eIUZgMmB3Hy1l3YdgKT
QW+0xci+7DXDrF9g3nDKops7M6fUEZsuy3NkarA4BJSubefrEB85u9pHGFGqOugtq5/QULr7vmSW
A2AfYwqniGM5EsGSn6NwU1E4JtUhdZf0m2YY8Re5aOmN4mc+2nOdjaGPYvE6KQs2AIZL28vmw+9B
B9oxkADkFXc4YoqriWX7bVonw80ke21vRNmyifRIFEE9TGpLpZcTqwH2eGPzoQCglSM2FmcVTJTo
PtFS66xobevZ6/iYCV5AbzquKsnKIaqhwpnF4qKNQSPyyYtUGGhE/PJu0CyHaLalvNeXor7LmFze
JlBwWP9CQT2BkeOs9hYGZzJxd4SGsa3tvPKmco1Y386uI5OgI6GF7Sp4EQZ8w/VYi489scCPBpEE
3p5RqA9vH6ATsr7Ry/dVN1ovqsjNHSYXbw8eJ1PgH6PoBgM4BF1LzzdlXS03tj31D66DhnPLRh3h
4SpB5GSstqI0HtzprlxFir0U7Z7C506MJBGstYG1+s3HN2MVOHalpW5JDbc3PgpIrfeGDRRfFiMJ
8khrFUpiLIrQLWfVvb3KKIk1eMW84YT4/PNwXsWW1Sq7nFcBpqPZ5UGiydRrY9jkeZY9RKtgc1yl
m9Eq4qTZ3+cZ841SoPpIRr0Oo4vw0181oJkf2btx1YViE/5iRL6247xCOpqsKlIucjrZVVkKcrSk
ePetrUEcUphjtg/R29zXXG0bbJVXRJUkQem1ToiP5OMC1I5lLzrWZFW02qu2Va4q13hE72qMKOaL
VQNLixUfm1UXaxdNczOvWlk0N0A5EISycmQ1Vlw0tVPLdXMR2qpVc9sw9AlGfAdhdpHkMl2ml191
uvOq2CUKWKDedVC8oOX1okKlOwaoch1JkmeN5jf7oQBGb7XqgWcNq86jiYpcPtocq6iGAQQnxosh
uBa2up2lV06nu/eDl0TJqxILatrRyAprV/mrHwi1zszrT+kZeqXJoL9BLFTgs5k2XWRB28O3pNkf
SUmpsqNcUfxBUS94qxQAKFHtO9Ac0+OUpkI+Dj8GgsRmMx3MLfJT3/J86JYKZVZeuUuQ2CSszo3j
L+HUMyIOuczi+I301hifcmJQBudaXXJ5ynrWt2peDJo6I1WryFnObhwWWUUBjpR4yOPDPHjibazJ
N/zi5r6RO5g32IBOQTEO9Yk5Hb4yBrp0lfzDifIjTGwYtQH16BA9VYjGqDFbmt6NObCA58Yy1I/t
xb+Tj785qS0Uj0wd/vdJ/fRNvfe/P6J/+4nfjmjf+mDrKwrT8J2faRQ/Bx86tHxrtd6yrboc3/85
ouHoI8jlX0GoEDrGXDTDv+3MTPsD6AoSy8ByriZhQjH+wRFNY/aLStJYs9VMtHr4L5FJ8lp/3JpR
K2sTmVF4vZgPvE6acANw2F88ZRbnxdDabaIZbPrLOn9wpXcDOoEJ9pS1j02tPYI/6U8jbXew5t3x
sB614xxZTrSfiKi/A++tvSNoZmjh1HqLqypyaXls+r+7yrVnC6hxmoPg1pAEuMfF6Dzz7ItFr597
eEhYl7R8qa19kw88m7yGBwABFJTQSgW5Pw2lIAk9zwTQmVhHF9EAcGufCw9gF7gFGG/GKfGVYzL6
iPxh6ya66HdJIczmNAiAttS7VU6hFCggO3DqygwKvVvP5ouY455ZzlIbNfMIESkOLfP/2Du35caN
LGs/ERyJxPmWIEiK1FkqqVQ3CFXJwhlInBN4+v9DuTvGdnvsmf967jraUSKJQ+bOvdf6lrc4V+wn
DllMxZJ5+TMoboPX1PSKqd1jg2ve8zr2PxI3h6YHrxEkRrTFa0xAY+DliCfmUblChwfK4FjoRl7A
q659OJKZc4nJScUwR93dHyaGK1O0Nsxh9n6Tnyrift90nQ34RmprOOWG9qMZ7/vbMrFUwqNJT1mf
PSVMHbhZY37TMvM/5XJ+yZvMOubDTKVRBcmpmH/LVE/S10xnqDUXGj4Ycm4au7uk8zi+9klVh2PZ
31uVpkVSTwGC0sT9Meh4xjs0v0FqQlHHCKDQ1lWiixc9DYShBmZ+9n37e5I1NIPiYnwipqSHWm9U
RySF0OXqZsNMzEdsed7Bl/WRjIfHac1eKNI+4dgOl7VvYJ4XyS34dC+sxuGtqfpzNTX1qRiYVNBx
2HPElrue1feilDDBpq33aVI1u0IWLwqu2H5EKBEV1fSrm9XuTeWu8f0cNNiBBdOFYGQi2VvxvkCQ
cLQnG30ZiUeSUm4/4ZALEzivaB9oVcdj2d34wywjj/CXK6/JMrLaVmeHm4Fkh60Nl41yOlY0K777
aavPGhVvpFrHeEzUYu/qPPmVEVJz5xjDE3IX/US/ojzisQevnKnsVBcbEjYT7o4xDtyX2iG/iD7p
FetCeug6GRySykHokRrBcXLnXxsHZhXaTyoI1o4dlXBGapjOvjeES2C6qqsIIgwnflH14NYtkrZq
0ujgZ+CSExOx3lChd77Uz6ZTi11XFi8QSq/WFTdm1Ss6NoPx6izUjVah83PaOgx6FPHT1uh038bV
Q24yQFmDiY9Ht3U3b48gGngqxouLbQxbbOe3e8tejc9mcGto8JgfHIKIfcFQKp+Qg+DjM4iKEuMj
ouPZeyrtQt1jwKjqXRt32a3ypXtAI+ZHMdEaKP8wPcGOhqQ9AE5KjlneyHM9Jh1Hcmvg03iwAOLE
7J6E0eLEiqfpPp8Lk1Mvj0USTLSBSNNbPlrFoholnr2cmdvUJznMyxwcBx4tkvEWV+gQ9gLsfbw4
w6cJ3TRD5BojFdfjmH4ueQ97FRdYyxxUtGq+lb7Tv/UOT4vcpXaKqmCqxCWtg+o4Z/TZ0taQRzyk
/LKCHsuSu0eInKwSepZhI5DZOcjp6Dqtm9ehtaI4WDGiJZhYpb9+1agxXrxM6dsyNwhyK17lmgms
uUWD7wfxq9Hatzmp0fuuxH5eG9lH3PvdPpMqe6m6nLkJk/3sRnbLxKGICeSeItK8R/P9pS3pMGPj
tNAB22VzNoPhYHnWdD0hO3+0rcB4whbk0W5zsn1SECwJgb/LYfamvMazljKKIVwe0EmKG5embDTE
A0LJYRjof6VNxN9hSm+I5dhtby1jJRdmHZzDuMVNZrRlinlvui9TRpzZ0p9mk0YUUX7rtpeskMdi
t35guvNWj41zsqcq+NHJ/sEDNj5zBmR4b/nDV3chGpMxnhGRlH5FE8nfF6iomTWbaviMqaSj3BiM
C6V6evCJO8HMBURDNbjpFlxch9g2WQ/85Tab/eJuNcR0s2QB3fBlxDhawxTUPSaoyZM/neTJMQ1s
vROzxKqe5+NOmd0RM3/HGjzc4NQCn06g+Y5Ecp5E3L5XNKacnTvTcwdi8Dj6K+gzHxV9gxELmXIT
nFqtj8bSArcUU4wYVQvECkH1Y1HNFInNqTWaZC6Dv6cqrxqcT2Rf9c9BlhPS6XOubu0y2GPAv+JY
CZPJUJ+69b7gU26iNZjHg+gVROIlwCRv2w2CPZ0exrHSZ6NoP5CO3qDQGi8myaG7dd6EmtKr7ySV
yTW1bRPVYiEpPRvE1Ypz42Q4XrBrFeKMCTMFRk1OlTT5CFsucoyvVcF617rf1hXBYY0pEXf78E02
RXFxVMzRYyGYLrYYYKolN695BnDwZ3YazkXxyQwyOGi1fsP+w+B6RYpKw82Jb+IGZhi6EJZ+GLLf
KwVrj+z27j4uZBymyJ9vZ9uf2Nw57tOVYwDqfCLS/NUesvJQOhQMk7ZfK+biRCP2OIp9/tTa2YDA
Uat+dhBgUcflxd5mEWUkM6f3cMDzh0A26kr4cr2GqcBl8IpvYxWLPYtpw6qdTa8+LKfQHqynLKMb
MCXotXPts667WfkdhYZERbI0V6NduYd88pawph97wP9UXUtTztGwrHY4Wcv3Po2X3UR3ZjcHfIcZ
dGYkaDa84GBf7wuLGQe7KT2QXeqNuuaCKb7+NBT5G699MaCDrv3n1nP4t5ZYntDeXLmgykOjDJKH
kQj5e2eI8zcvd59whc1hUya3tmz6ExCCxAp1mquI8SsXGjuE/QVhP4lgtDeZtfqRvcaupBHjJdzp
CeDt2iLaydwJbU/SSPTqukaVzn3eSWU2d5O50nHnBHrytON/m4tevDHa/5GreLhbhWXk0TSl0ylX
g4Wx0Z3wjeS6ZmVVw7Rz0iUM5BQwBnIcnghRPUKodR6h9fUiZNU0KDGkkqFj9+Vn31k+SRV9nnBP
8bxt4MbOPSplOrwyNTqKE7rQdQwh5bp72rBPKlvG0BvENfnN+dcecMv3OmnP5QwQcZ83aRK2ifWB
ndpBuZ7JHybpnlXIwZWAFHBc+krNxJLssiKlm6OdRf8QpV/uVTP2T+vcobNi8bzhgF0egXjer259
iZn0e7g3ZaNPprHmPM7u5H3EiQfHQfYeFk8ne3VUZ9+YY+bsu2ouI4cBVagataIJabFhNIPVPHaW
3WUoKkV/C5Hcx54QN5hkBzUCpuz8odrjtVnuaj8rj+Bo80PszcMBAZ6MFN/rOHSuccyZ6FfH1iuz
V1az4pUtbvxazlo8kRMVn0TuZVfCmal449Y9t/XEiDAz+riACTmXL4nM8uUyGQvamjXtzgGgcHoW
grm/ysrgLFtO3mmlzWKn7VrhG6U3tIq+exgYbLwKfx0/HDVPJ79v6F3k+XBnJ2n3pbGcruD9a/Jh
b9HLKCqHozrV1foSEH7b5Bwf+vk5ofOJwcWxCSpeA2XBSyvVMkVZzvtwCXy7IospLt0vc+yv7tcE
ZjVndV+zs/qjHfAidhp9b0dSd2QXtksCS5G+Td5MgxGo6lO51gtZKjD0b8paZ29x5dQHaKKk41ar
LjHJ1Fj3/TzxdzZ8eh+1wVy9iljHD4Sf1Cddsbx2VfCEHq6mCGvH73VVN7RmvPzgDmty6WpK0rKe
WlzB1VQ9myltM2gd8jhD5rjOG2i9S0XmEJkFZaiMtcS11CnnMAObeMA/1nV7Z8X7lE9ZQfCAOV5X
9TrC/c7rE4ST5F7C0VgefS/vmjudQIDfB+gaW7dgzAkjI/uocBUAfwasKSVJgpSb2RYsWHjtbD+B
Uv0ZOsh0yfe6nj5VSpopcYZEFJbaNvAgk9xXrqru9lafso5qv9SUTq51GlIyeCGYV+OehERI4rQD
lfmdpnS8F0TTJNfZNGUttiXR5RHCsZmZ4IghuAAVzOpDAPT1NBjqNNIzetQtoOMKddRxdRhWT8Ni
nLEjqKuOZ3I/DlZ2rXKioGM5ep8V054fot48Jl2GWO1ICtpzXwRx9maa+P0qNFEI89165/fririf
QeivEKOTkzsyBt+ZmKTCNuu8F5pDIspcVueI3mxx6En9eRcU1peZaKVdyfm48ZQ4NvxZInjb4UGp
TH1NtV09zrPpnFeVzaFkxLp3UpPOj5lWVpQUPaMhgQBTtJsuqWCY2DFwvLXtlrgsvuOXnioywuwT
hEh78ihhr6M4b5dIy26IxtK7wh4x7RsO7o9DkgWHrhDy3WF8dYJWrXYxbjOaW8pnvN2kxyyxpn3X
bDyJrHK5vX06fy8DYzqW0r6zdBp8IGq4m/gmgBSEDJWUy6k1y5ZSakyuC460QASw2OO/ctuDCrQT
tbh4dvAzSTIy8yyN5rgCBF+yjcfaKL711PQk/3rVychia2/AFg3r2a2ZhJUIxwljWFBtWdahiW3S
YgLPuBusdXlUc3oacffdaBiZaHlqq6MCN8qIvNj0V6Vc+yaOs4yFtk2gmqJsLHoW/lHlmIGIBEbu
SSBtMUxsOvPykA4iuJ10ghYJd8CpcDPishl47kTf0FgT5r3vo3DqezhkYA6S997DSFk3y7ANuVv/
tmCiB5QQVK9ZxvYup/369jNRCrkldIcKrNSbofq31vJIMyN4yna0KQDsTx9Cs7H6mVivFvJLuH70
CIG2DONOE8qBCwo7Fc17xLdr+Q7DLo0m7tYOo/5XgGyXNIEStrYoDsuvfT5tzxuN44hkbYSN2rIi
BjxyV8KjOudZT9JXr0mITojspWY2YTjX2LqjjfMwMthsrxuyyXhaeu9oisILZUeGUZkkxT39ByH2
o61HP5oQIN/2A/V2Lohta7f2j/Z7dRW0bRkhjFtP2GXFr3PNES0f8ulEDOi4n41WPuSDR0dAdT+G
VA9nr0IXJ9Dgnulr7dN0UYBjXFgS0ijOKEInMvjSBDB8+53zGqXYUmdovda8uqpHNRVhMvXLKxMe
1LPTfGNhsH2hlHrOjLYNvW7wLqmLm7fVK4Vjk6I7Xjdnymh0+3oavwVmezObi7UDePxSGyx5qK5h
B7mwsmBN+a9Mj6sd0HZEJcKfQjnGzvPaFFBy1kJe6iW9zoz6bVBef1r69KlzUd+wkh7mheqoThTa
0UZCzCLM2Zpq+6MHvrwXSYc+wKheNDL5T6UqYz0ktc+sl64HxbeGzLFb3erRXwYGx02SQ6NSfvxt
EiMmIT1NxFAHy/wIBX7FZebHGKBoQMwHp7cXOu2kB3DG0c6xAAX2WLNgDTtlOeSs5VOMRAUG+WDw
JlSRK4rujHNkN68ZKuIliffcKuXdFLmj7ibXprA26VGjkS0ycwfbvQT57ZdmH40iVbcgEfwr/gf/
qaj9T5nIRztvWDz8LD2jUy/Oi8Pmiuz4R1woIigLo4Ci624mHg8uiFPq85p5sN+F+dKxJaEDHEh8
kVsvUNW4QILRg+vhbiAjGPzxptSRDpVw0kuWBFd30J3QYZy8qf2W+OsZsRO5V5nCDJUYN3GAXXEt
mb/krXdW5jQc4KV6kVe45Vk5tP/aQPQhyc9tSGUqw9hur7tkegAY9CGqjCc+Xhx8svVDa6t6T2PG
u6rtQoLGGNIjZxcaiGtl3M3SfkUT01+G2FD7uXOzMCktIsOFSqKsqUzwCRzOOmfsoSUmgs7F0EDn
BQo+x8HDaAjacPGcgepavhUJNk05LNaBaEEY5YP1PXYm82n2nWLvaqyqYT42869O701PrH1y57ok
BnuiHc9dSzMK7RK5ogYRLZ1v0GfJMkaZoihOgVvf2EOJZGa17HEvsznABpqYFQ4dkRZnVNC49NYG
Bv2i3nuzad4cbBnVJppcfxQMRXVoLoXx3iA6uvNEaZxyNrxuZ3meBgied9cIzWTIHDpP9wiYcSOh
TbOqZflOncWrlajqPcOMdNfMVowiIR1/GJn7iVt3IaSB3N9zSxv6YdV2DPvem+tQZWL+4mtnvJcy
tdfbTvsNqDSvao50QSsgUwO5ZesauIdtcOzhjs00YrMMHTOuXHXI8HxyXoiNWxOhMFNQNoNTFk/P
S+J8oUJwnto4QVXSLsOJ9wDvdddjbAv8l9l3WeHTWj4lJJ2EfWrd+WYfv1eaPBVY9T4TNYmzt9xo
KZcZoYd1TdBdv2uHKb1QQwz6kIBBD+ELuCPREKw/O3dgVHxM4llvTSK0PTO9MGqaivlbzeGG8m5u
FPx3t+leOmW3l7b1fVKCGi9AvMuc+7gQUxMurAvQ9hhV3WLfEs9Ivkx377fj+joWhBPwGsc0jWhQ
E2ZRL/2NNarx2uPpIQxEzcNxbuvselVKkXxCgwe5+phQMTGYI4NnYHDWDVslxCrzBkHd+8Z8z+fV
HvPhpHwUhq2hW4pW3wa1lBjlFNq+pZ+cUQ00nwTmMvAt0KSUNIKX8qdXOU1y7AhJnGiwPMvyuBST
LgC4V1m0EnFAyknPwVtLtmhK0ErtJ0t9Mo6sI0YED4tBWb8y9TsrCAN7R43zkciQ9kEnk3zNcypw
lNvb+LNzzPu+3Sj5EAz8x97p2E9Zy5r7cjWmVwMRwNlCLzn+jOe66RZjeIXeJ25FNS9HqXwz4PDa
Ww+943uPAVmaWPuYuV4MI5XfQUMX56H3JwaRFs1QLUfe0qZmWd1Vjl8TcNSneLudHtkMjBt2rJHU
ROA5XZDkt3T4N5Fi0FnlJTfl4jBEnx3udJWjCeqSnPyo/n5NemTmROFJFJNw68TqJeecrNGwLtPl
s0Sd8xabPYXa6hLSQqeju00DGBG7JM/a19F1msNssOsmjc1mxiO157CTRSLp86MysGqDc6ouXay9
q2kWQ6QIG7xWJoITKntTXDfEeH/BxTEgVNeAd3DD2KHb2THLyWA8qKJVtyTa+KcqNZOon1Z1nHts
oZYqeEqMbh5ufJQdX+neEhuCnP9ZUN9dd007H8aB6p92pkeXxkgfcUFPIaFQ6KWYZYSJ6qubcQh+
GJNJXoFZxSc3dYa9wXz0Jph4NfB1pNghrSuyYvz7WrtA/xZnOruGt847Ny73NkYQHprAC+k3d+ce
I8sNsvniGuL699rXZjTFizjk/vKeLBUaLRuhbOzntBXNuKJX1i0vRmbFBw/BbaQkejDcbf4xhSQZ
Tt0ir4iGomfTFPUiabSte9gG5h5jjbcbnIZaVqzdW1baC2zudD0hHnXxq5g4H32voQ9skni1rx05
lY/aYTy+pGw2ubN5r0HZF9eG1+5nh/ENPVaTSqNJDyaO9l0AZdApVv5/ET/0ll7uZtjfhLEXL0Ev
v1oJizVD3yizrXVPp+Q9qJGVBgkDj5lR+r43SrGHT9ccpFnYp9kG9ZTk8DYxK5BMj9hhFCv2n/XO
SjNSSfP2lUCY/B4pCOnLEu1aOxwnHEHfDM0YRFrGV0sgwxErFfIWw3REi0CotD++V0HePsxj+4AS
v1zgI/ps7eZ2EExL447w7wWZCiySFm3btT0ZH7bhjTc/BZod6/8uYwxGoyewvw4z9tSk0teTUvqq
K9v/E+z/ltb+T2NrED9I7P/7sfXTT8TP/r1ohj8IzDbAD//w39Nr5tA2JHvHB6btwGr6nWxf2L8I
FGIWghCbWZODov7fAjPnl4A5M3HvW8y75f1OtS9/sX2HDiboZfMnM+h/M7yWm3n194guYMGo1YRA
Wka7B6rQhtb6HTiYCg9AddwaF2w90wODM1CUdudcVeVaRJ4a+z0hafLRKl0sLQ3+QRN7/ZVv+vAr
imZ+XpBYo2VF3Gm2g38qMsFBi2CQOiQiKmejrtOInAWmedbJ5lSJznXzE9pkV43FPaXhsGOeSvQR
BdTOJGgyRJ4Z7IKKFjdHYGp8WvPyaajZqZWS22wgqW4ZF/XPqO2hqXiDvSdNtfwQBnJ23/qCIvPT
UkO7Y4t/WIIFnEjjOsd2dux6Z+Vj9ZjhwTpzuG8vi0doCq9mVRwna+V4wD55vcyud1UlGjUulsaz
jdLqMPQjPvGiWV04jULc0v6TejfbS0yjEAoOcnZibneLqJfTKjoRYd0EqOG0zrXo/BMy4UcliFG2
hsC8qQpWrVhX+1zjIUx89KlFSgo8tUx8oAKqQh6YJvJrEyJmUkCMJH0lKawu5GZVl3Wwi4PnGB6W
htwN44YO1mh76qBlgrpO15bphE5PW64o16fWgfEwL+kLgCL5Za4c90rb3vRWmw1tIqx2e4EDLr5V
LNwiImY46xALGqkpLlMdW+tT3VlFMUbZ3PjGj6LUZATv8JByMBvpX6Fur5t+DYXTEIll2MPWjENg
/Qik2b8NEmKqotlvkd0wQWvnY0VFfJKeo49eVYPd4GDg3ekKF6ZBL5l+YmZU6bDz196aQJhlDkVz
J5iZAt2IkDLAKxqmACt9PtrFrbHQ3DX2RqV1sh5RRK9dd9PkJeRCZh8N9DaHSfXUc65Wk67X+uzF
9eB2b42Mncduxdxf4AZpMoMMqg4kST4/4PqsjnVLyy65s7wVRO4BX6wY16O9qm6jgwD34eAmxl48
GdOCg4Rop7ysAsLnEC7KA2nFPvgY2KEIHfTNnBEd0R7aPq5HRrHCfKVZph9m3a7VbslrUqtkZjIh
KwyKP05xmMWMsSelIlsm4yUtnKxA0u0xKxjcSt8UJroWOj4tRJqkRQiONOORysdQIStJiw2zUOlL
7NRFdWvkizTDCik4Ee+zC5+Y9mAcEinORJVkjBrdppmemro0omyFHR7O/sjcA2pUsoNirF8LWtFk
W7Su9a1Nbbkvkyq5a4FC3rktA2aiY1UIZbOej3wBFO2id6IKd26k6xKv4oIxwgVQ/xLolrGO15ob
uoaKb+vnmN2VzPP4KvXJTfOVZ6B97wf6QMlAq5WAvIGUFvLduOVrQZvWsYaFhLtURqnoh8dx8up7
HHDJ0cNql5qTcxfkU/Icl0pfFPgghzo8Wd/+T3H9P1FcWySywAP47zfE16z/0dR99gcT27/+1b92
Q9/9BZKcBF4nOR38lF7928QWyF/QMeBVY+PzfyLv/ms39H4RviXZRvkv0vMsvsa/tFw22yHhFGT1
QcKDl8Y3/F9ouf5oYbN98i09iFTS3rh6JnLjP26Gkvl5wZTbvQRJ051+hhs4Zr2lnyxgXYeOJuHv
LtBfUAX+6gPZ+QW4O0f4rvkn3kLBr8aUWzkXy5EoorfsRlSL+t4t/faUkEJw+/efR93wu93+tx/o
2S7XC1kCcvc/efSC3F37AGf3xWtS9z0P+AArz83n3pn+KbiKuubPH8Wt5l4z0MZ6+OdEAmzRaTIW
pn0pKjj2SL26E5nyGaNlmRCNQU/ixSugrfwPcKB/8St/q7iYPJoBHbA/3sa5LaZFGJ196WWOA9hX
0DGxIXMSnBJazn9/SU1cnH/+oTyBVE+4NX3quz/dQ92UfQUtzL7MDcgK+pRoEBjyCJIHpsHDO1Rb
hCue2aJI3Vm6dCI6zNwoyvijjVBIEn3//hv9588HB7qFrGy2BgIhtjvzu5KO9RzZVRLbl9/o/0FF
dKwgdgUZzf/XZ5kmLw3DC5MH508PVJKDcUtB51ECEiY72kCkvaEiMmkLUvj7n7Vdx/9yQmzPLuUu
ok3oJGygwtlUmL/7WdmgIOY2o32Z4vSTxloQjbIy/uFu/tW1YxEyf34Yq9SfbiY6ZdsbZGlfcLwD
UvWnbXIKJTE01y2z9+9/0YYM/Y+ftOXKSVSjXMI/R9X4sWVOq2Fal1xmBaOric+kNwl9u+x6gicI
13iHpMVLmgWowtMBseCEy+wfvsZ/PsGusFn2xPaqkmTzpwcmRkMRx25hXzSl6NnCp0hIbUw2uzJ6
ntA2YBJcFJKz8rKS1rv/+fI6CooaK0h3+vtv81d3AMtLwNmVO43S4I+3uSjJ8qiQZVx+BlgIgR9u
RuNDcm/3T6kyf/VRkHuxs3hsLfLPT5RWftd0XmtdMofLGwRb0DuGY5Z63+VO/P3v+uNSz/KN2CcQ
3hYzwsf9x+OrUBzCWFTGmd4KIbgGwIO32iqJG9lS4ieakP4/PMvbqfN3j9f2kQxJcH27eJW4wdv5
8vdvDGlkNsYFLzgLRIFHWpHY8vqu148uXsLHrI+5r5azkpzo58yFEl6pSg/4C40a4DvWVZB+Ldvf
zxWEQwfN22WVQM1j4jTAodMC/4eL5PzcYv/rLXfY+IHCeTyI5PxYGK/+dPtpP+W2riz73JeionOC
IrDJXONA278YmfpWi05A6jOQR+eVq8WNTP7YQwfsuYpwrfId44rQxjDGK/OxwjH/0ORX0+ZJaY/u
ZGuw8jIyB9bqmDOMAzMJ7Pc29aGjuwSdiZx/1iHzRmu45V73OWnYs8zbt2Hymouf2CBjcy4gQRL5
co8CmogbNOrBC7I7A7NVELfmyeydDZ/ggYnbVwGJQASTM8XdITa18IvWLZ/hc6V/UnE59qGfRkfL
CRjloHmL9o8nRNmmeltQvOCyIsfJPc8A/y/9kFRg+DuTNJGfwUsoxto3T9UIsjFPLI/40si1kYNB
kjgA6OybuQRb8sBqueiKZhxPL9AgePaGwn0vAPyujJGl876YQf8Bl2PboafJea+WQv5QayxPU+u1
j52Ls8eZPUaHWcJJj/WXg/6MDZqT/2Kaz4bV8pJqEGTg5Y3Q0jZXNCbNZrFldowtC3VETzfWaKT5
PPxM1AsAAD32fbK+yAksqwps7hMEmeDF1F3/UVSJZHzDkTla+xj7lb/Fyoxqi/aj7QyJN665ylVO
gPg6cN3sUTCr+rnLMTIkhKiHx7GjhdnlJya49P0XjzEixlfXXnbAuVfvjJikA7Pu6d+Sa0QuiViH
/asjXHNk8zjI6m/bDK0lfiFBIgITlJVTG5qrcGr8BbmaiAlDUNt6aeDYRopnT0QySC35MpbjFYzT
gdB/uA1SJp7ghNi9aiVRKTWqLVHB2SJP48Yn58RbbPabocDWvDNri2d5wq6LeC3mz/pbopA2LLjJ
5sZpGTgobeJR9uXdQLfUCpWVrDerV8LwIHnceZ8aIhzcDb2LfKbDLuYsZkce4CpPK6ISby8T1/5W
T1P97DPbuWEgUO5bBvkmtmx0oAczE905K5vpKoHtwl8ptQ4BWjKPFn3sPpflmuHYczfMFF7X5dYX
zN0rO2UIVRVBENLnRxTnGHa41OvyXATCiTDqK5AxgpEGUIWCcS49qIdB9YxK8nisUGh3w6dvr82V
I73xNnAdhAyLzpmvjQUrU7hizotmyOZcBGNRX13CaPtD7yzuD716aI44117jm++Sg2DkjBx+VNme
E3aNp2Jsbjkkon0ktTH9llgGsi/Q8Tc4MNxjWy/xBbu71x79fnbfyOUYDhxh129uMjdny66Q7unZ
Xr/VZVtE2DDWEK0Jt9FnCol1ba6/5Sr3Bkboab8vROcdt2KUTGFNuvy+6yojaqkBd/Boq0Ply2Fb
mCAvomd5HIveuKoZHlzlHbDFxRmXX5m+zfhHMoNWVlN9zYoJy/VSM7SuaV3k5OmAzOje6YLxfmSr
sY9x94dwSc1DpRr+kG/c2joVLP/I6JH4d0zc9xu4vsFq14IagdbpesDxtzuv5msqXf+E7XVx9nU2
zTsbtUiBNCyI9zbK5SsGjD08wj7dk56BZrhqxi/MnJjSTXV/GJ0CdWYqfpToz74GJYFgWWDCvzLQ
sIwl34MA4uqBXYks7JXl/dq12xlgq+COeonMr5nk1fdiGBUgzoGH2gBeMrwv8UBIhsx5JfotOStq
1IBe29UxBba0NF58VtvhI+kEC1KzBubzQqAwWCC6RS8dYs8k8kftiKjIUiSSQ9MK/N8eRKNQOkbD
vMjW9yVN+vBnlsrQB+zH/uigdkPj08At2kK+hKkVtpMM+R+qAXI7tvnTvaE5RxEeRQnnTqv5PCmb
V39MHew6GqL2yTELwLAEYvHVvImgmKKsyzfZtAn1HAkjO9NqtpgkM+1hQZL47qvPRU02BgEPumjp
DX1U5/b8KwEq0LScwnBeIUIgd06D/lQ2C9a4WifZuCvNPP3eT8N7rhwrcmw8dSGk3rb/ynRvNJ4g
ezfWyZepfzsxeA1d5nVROs8tfhh3PSx+rb6sQcLMG9r3/GVyuurRTdSnLNHS43+6K6CLnVhXIXfK
ACqqPSr5kQxp8rFm2fyUjB53jjc+j1rSlvDEJvDdd1Oabf3NsvfOePT7Zq9npnSwLVnHwwIAxnyC
2iAudtssNziVrUcXyi6Ajgop+s7lLmCkp5/wYtS08SJtDuibus6+A1Ve3tFTGh+rzG/DrjH7H4xL
SlSeq/W9CdzpMrgKwbgTywz/im8BISZUejeP6xzsqrZkucA+ijDEt8/LPH2PGQA+zUNSPJgj/CyA
4M63YnYxB3ek0LFXbhSPdrESXFZLdtNpKPRGMEN2Saekf0c2oC4VXuSozhwU4a4w4p099FWHaoho
FoNillmeKSWsOTv2NHrr2nomClidppp2q8rS+Fos4/owpKhwgymZ38ZyaMdI9L2dnXWmtRP6jcCP
4sco7m9dLWZ1DNKxR1heG9c5uTZfRIYWka76iCdEGp4oTiMPz+3MDv9pTm1/Myo1HTUb4aXO+wo5
WJCiFEIjbl2lLG5H3AYmSTtUFgZKIm96SOQ0A2nIY0BvPUveW6EHi65u6VxDC2MZRTAdDGELomfe
S2TicVjWjbwZvAXDzxK0UKP90rNZEE1sONId40NgtOh7VGJfod1jmlu666kfveyxR6z4ZTSX/sUv
AfNOei1CJnbQybBcI1hI0810lHt7S80euox4TdGkoOzaDWKBOmdAj8PPrqmsV84ptCK9LnSaOLuD
zKm/iG42bpxssJJdZrXWwTesztvVZLHRpvUcdN0yC/rjyLP7CWJEvyq8CT/I2fA+ZhcqxEFg1gXX
DZkLt2pTemCgfav5hCLRZvsuBfl9Qkz86aSISPu8YjSwZv1wtmaNOKBpaMmnOgPeaHsdmQDszncG
tNpICjce0JhSsyfrguIe5Mtm9xvtwb8UI3YAzIX/j70zWY4bybbtr5TdOdIAONpndicRiJYMMkhR
JKUJjKRE9J2jc+Dr7wKVmSUxs6SX86qRLFUUI9C4Hz9n77WHR6hkhLe50Zxe6xh89FVYl/l1ydi0
W5VAgW5i0qYR2dBAQtBYj7nq71VMTPfvVMz/elp/MRw0xNu07j/3QvdP41OSfG9q/f1Hfm+EGja4
14XIxf4qaIc6dDP+MLU6+m8mqerLGJHweaBdfzZCTbgTMGBN3yZr1nIQ+/zZCDW833y6oCgWlzhC
/sb4J41Q+8ejIxQxTsVkNSwHMDpaTBx/PDpCYc3xKEbmB8yqNRaduWgxVhiML5fqazE8RfImJhHs
Bbi4eRfHmXYLAwGanEVFhsjMs9d5q9AIE0k0BppjrDtfwxuhBtiF2Avk2tEiEzHEUEEMk6rGFMCW
hWpBZVucJOjsDcLFTY2Mi9hnRUnSbNpV5pTdwoyY97wjiBUNrf+KO5IYgNgarWttCcNg7sDsJW67
8cnHQ/jkihjhXxRz2dZxNFA5y0zOW5ds1KM9afUzPIf0CbbWdNYyuhuml06fYBXKtV9H6DzFNHdf
BxkZmDLyhQCoGzdR7NwYnUZeE90/82MvWJ+Cn/cL3rmK324BHXd0S76ug5rylq7Nd/2uYrasVAtb
58MshX+wsQ+itVAUHn6FPnglkEu7q8Qs/DMaavOyHNGjr2rHw22bZPpA7gb8fNe1qwO2jQHUkB3D
nbSqL0aSaQ8lmMnbeNIU/og0PfV2Z8R4BLr8Ps+RTOIjqLd9K6prz5Mfu1wQT7IUh9Fo3pmxiQfP
/5I2TvP88y+9uLK/a1nwpS3dXR5gOre0jPFo//ila45tUaijDSXfLfxkLHc/qirjEQQedZary0Of
Cnko0rHbWHGJ6rXQunnbQrI8qV7pzzVpFwlIzFFdR4gRjyNuiA/hxJ9w95tfIWAaFxFRmtdx7xiX
ImrU2fbCe46H5s5HFn2fleOwdrJc3yfliEhRkxo71uJ5Ie0A+0XBMy06fbjQZ/GldPrLUZrGvkP9
ugcdiTLdotIFjpVtlI3vFZxJvLWTT3ntp0esY+NLEldoRzpknzVYBdoMRPfJjn5EGMcDY0r8qwmY
Il7K7ModGOrlbZbsM7FoLhm3OiF4kiBLZ/vCswhMgYmp+iBJ2gbXRerv0NaYaxOibeCWpbpVJXeJ
82GSngqo85eTl5sPU1fWXz0wmqR8jJK2iG37zX45O23LuG33vqqTi7zr9FMYT+rMIHo42Rl1GaV2
T5+liecU2U4M5W+20LVqSaeu287ggppJRN6HNxNKtbybTGxvCtArDxaj5mefFMJLy2LArANY+tVs
48c1y6bnbfqIiKAHCJ976Ysfnx3I/GFIpaLdolmnevL7EjxNm99PioxxjgAUb/7y7MDIfcF8yMmt
a2tE9AzHv6TU8Ve1Y0Jq6vTmgXliHaCG13eMFyFeWFnQABj5WDT8K9kAghTPCBJWUgCNy2oJXdBh
7m7gs6jNVFTmrdIl6n6XhgVJ0dp0soDerlmupu1g2WRC1yilj9KuodDiFzYJ5esb/k1kQ1cSlcHN
22NbpzjEscRNJ9nYBkzoKsTj7emPnla0D35qEARE1vkVtnVspVhRgHoJwm+eURjuGsJdinWPwgDR
ZN87O2uaUfdmcEmvPZ06e/PzV9f8sZm9XH7wksShMXkwbaZ775QkY2O0DFtleGvK2tGCDrMU7qBG
+5DOPt/ASOH6OU2r3aVTAurXVrVfU8SXsdp50N+mleAd7Fdm3kAVz4b6KRscIlT8ZqyjNRK+8JO0
gLOtSKA2DhD/tO0//wLWsr3S/2dfNhfK+vcLbknLH0Fb5NIInLuNSg2YlHUUbRtEc3Jxgc8Yb0fW
C9NhiSljW8NBUNZPeqjbF8bohK+8e4KFeaqehHKNS2dU2TE2awrdBiX6Xe5iG4YAGJGm8vPP/rYf
f9c2XS4+DE8IUabp+ibDhB8/+1jg1Jmt0b6tehtS8cgh+ZWnmQhB2cr8njyp+ZSqVl3n7lDuumJp
IJll6TB1T4ZjVXi4W31THnJ7lIfKbbQ7pAb+zh8xf65l05fXs9cml67J9x8BBNFyasf2dWCb4BYl
1nMbwtTWAefRBWloKffWmJU7d6Dsxlk0rzDesAxBDngwieHaa57mHduEmh9ooLOFNBxtQeioT9Ip
550ch5D8J5Azc+mWJGWYpvpqRByiMMcuIMC2No3NLGofrXj2bJC7h/64bLDc1/UBuFz4qXR51akJ
1Pnt1YMJFH2RoRYPGwYdfDySMY6zkuYt6tupD4pUDLglG04RNVhABN/hJ5684atFchYryHJpUjc8
4siG0aHDolrRC0LUA69yNZlFdqcjhCTumlSWR7dIX0RVVAcg0eqQoX3Gn2QOWIdz8zJWYwvWO1dX
wCrYS37+IFAkcqd/eBJ8YVEzGB5r9lIOvisbWKuLvgWmAbffwPSFIilWq7e1GWdis6MXEK9JJ+QL
xDP2EUqx+skxu/lmxjCRbaKiPcRa46JDTPMjTP0WrmihJ9kap1hSoH4stx22K15Xw9Wfl0jZjyz/
3bM5WsPXPnEtLaBjV7g4/4jx3WFpzU+gJxGFuPrEc2Ax9FiBSQ7xFBsgF/E+FoDII01h1qmJFLOK
j2qsaPe6MXw3INmEajSOdkN40kQUdK/3XxpUnjc8XzGmrKbaK2Nud9ZydsSKuZScy31F2tM9wAfc
2xoduEAxt9j4YnowSNwOROWJFZ8nhu6Q8kL4EfwiNzVJBGHC674I1yoCOQzZEREbtG8/hxbqiJk0
s8aMq5PJUQpJUZ/F9+wDyX2rpYvzux6Ft6pgoDyg/PYJf80aJyJ73AWLUHD2g/gQ1/EXjZn1rTaM
S4FDXuNR9xRbVVs4gUTeiu4m7rtNp+JC5+tmLHl51XKh2hHrNfb+ntdgik3oYYypLCsgmra8i6Ku
PYQ6RszVbKTiORZhMkHicOrsQuu6pfzxp5uoS3B8oRrSnwuGACBlmwKTFCv7YneajcvIHvGl8CB4
mMYY72jWFFdrGxzAo1HNMHYnhFA3KandcB7dVKGh6oc9YSW45lvcgK+mk3kHCLbahmSwjBYFkTqQ
GeQ8bqxh8IG4OAlYdrKDVqPUeAqThipzpSIZdLiltRUOdz0gTDB/dd3xlj4dsxzOvxVBtZmLB2ZE
1eRibTibhYuB3cwR/rf+NN+8vUj/Pdn+4mSLe3sZev/nk+0VZW78r7/KXn//wX/LXm2OyAhKHUYc
jDw5qf5xvl1kr0toqf5vDRDnxi7+3/+x/N8Y6DL6g0bNNJqcjT/PtxaKWJ5CwXmIVCY26H90vrVc
fv93yyRqAhdZLXM51zRw6TD9/XHD5CTCdEi55uWs22Q77JJ2CXIKKlNfFfhBtM7yN3VB/jX4FTsl
eQnN+CcM2hxkEevt26HWLkNESpup0YptRC722q3m9lRF5T6Woj8yz3ED2ubORdWXYJ7Ktl5XZaRd
dIlnMNwrnA8DMkBCmn3szX2VQiesmwqbKgHWTssCy79nbM2mSUgeYOq/oxoMSairFfA0KERJfHIE
eGPTB70fN+EN/r1rOMaBy3Vkd6qNfdPW5FAS4L52c+do4E8I+8wHqdt86Zl+Bj39dODFMl1LUU6n
EKDrZuz0QA36S6w59DnzVtug5jW2dNPnnU3HGuueuVviEB78aUg3bQ1ccIbJnCt5LTN6deQUd0/S
7MQ2dwsPDWwt96IgFxxuSgtWubGCrvR8TIF9cuuSoR4UePX2dUa/EtYb7zmdyX3Upddy8nVwCdkM
qgWHXU/5v7ANyMvSbRFECT3HEcElWZ15e8wS9xQbRCIaorgF3gMVInR3PntLTSmyCnNzASzRd7BE
pAdmqO80vFZwgaZ7uxsmtDrLlwCTFXQ9bKN8ImdJ2ppDDnf/XLRwQpQqjjXd3wsGT9NamAwhZner
JXm9tZmTB32G8z1B00BghrP3Q//YTZW+9jJ4GskcaveTSABe6BzkW9THVOVKbU2LJrk2AGE2YWDe
uWk9H1oiCwJWv2bbKsPemq02Ba3SraBcyBW2F+1g51orgOn4qo30c62QSzSad5jKsGCcIZqgb+UI
bhvWisAk6Dd1E+RIPLO0ucNefu+p+RKylbuK8DFutTLRNwbDmJ2LA222089p01m7hS69HtOxBKGR
4hc3/a9AidKAiQr9clRjNHjAsvBIeDK68au02vYR4x8zAv+URcxHPQjRwCUwOHf2oYFU+nmyZiJa
ZXtBC+OZyDW1UQw7NikkhL1dcpyFo+TBoOZZSMq0IU6xtvbxbDFo4CQKr4T/lhnyUWtBNGQulFCn
bKkHq6nZGR53sEJZsnXSAsS8SD9K04lOpR4XW+E9R36rH4nRwM7IAeWOwWmxcMNiK6BsSG4hMHnr
EgsV+tl42tWJL+/0UiHLc32aTq5nBexwp7aT+daD37Qxw9jZznTYA5um8qZUbHQdDaszzO95o6NY
3RgtwTLMxMwA7Q6EU7ghB4MAvXUSecPeNKNDR27MBSmffaABVPzY24KriDAoMK0Ug07kj4E9kvyG
vposMDvVP06hpTP3NBzeXLrnXVy7GFNmnOdzVn7INDGdw7rXjwYVur3yyZ+mtteyeOPU3hiornBA
k5XZRkxttuWj4nvToEz5jnZZVuAuqsy50qzsOYExv4axmB+GBjFw7w1a4M5cz3pu7b1LfUjvXH8l
kZGx9FjZx3pgzpI63QfdSw59OThHD7453jJ7iRZsmNhCdgYm14DIyZ3AYiKPHsN/6bv8NqHNEBr9
Oe8ZbeppYpCtqX0trHna5nK+wK18SVOkQ1JR7gish+JileXWjTS5LpBKBVNICnpM1MHKsJKnpoqI
6fHmD21lKuyv1FR55mqoH/puTYT4tDGTimls2fBIRY48Taa77QvzyW+ADHhJKtZD0dI3MqGYFC5K
M8o/am5QCFbzdQADg55iCq9smYqdnhvGkWASQLK5OWyyiRkl7necrn7h7WOhX1e5+dlx2suUdJRD
a6t7byT2zU2cjlGucA69npR3vj88EC46BnXtfnUYya2HcEkajPI70+gvXKuTC9frCBqugApf5afc
dfASSvhPYRkA6ERF0DSvUvbUTz7Ie3vugZhbfRKE9sQ8buzyyykf5c5S0lvZMP/3MDTRx8efyd/1
7yZr2ld5aVxAwu63gzk1287LGVZ5/MZynu8IE0rObeZcpgabkNLIC85G2DWZEeVbycFzpRf2hzqj
DeF0TXIxNe0hkgjSh0FoaLp73Pb0ZoK4aJxPeaYex7BnTjK5XyogcKs4yoEqQRTbqVKh+CFYdI3N
3b/ugFzpEXOQhqYYH3w81Yjp150NRbcIbxHLVJuRoYxqUCOwoOUHI9Yeeuiz6L/VF5HUJmth3x+8
YZasNYncTAje9qy/yZGgHaySjOWwKWgEG4LhhbBgCrJChb1leim2BH+hYrBqYxe56QOZFfZh1ry7
qWsvAEqB7dCiV6HV7pGpbrjVEGCsrJokRbtySQiwCv3o1ZAGSCIi449VdSvxvQajN82ifAaQU3Yf
rQSfPrp3LMk+Fo5RS4gVYKrtVeN9h7vf5VVssFvkq4anr/CuQ1v6RDe5pFwsL1mVFkgt9o0JTslY
u0sn66Pox0VgASJEtngU7LZi9c5WzTfXQ7k4IBA0uIsb4ps3Qn5zSqTffBNgE95sFOU3V8V/y+v/
HxG96TrOT8vr27j68vVfhzZ/Kr98Pz76/Qd/L69d4zfD5GyPRB3I6Q86ev7KQ2TIauQCg1mcY38U
12TDmwYKWgdxNPGCJn/1h4qef86y0UojQuU//wMF/bdI+O/6DxYpNJ5Abchn4HPRR/uxsG5k1APt
8au9RigL5LG4+uBnZpdsIs8vNolpP47FMJxyrca939ePeWRrB310r8yqz0FUz3EW1K1V3PhDUbIf
6PeEp0ZMNvImBetMK3fuNXGQBgoEa9LcbUp/F1exe1XnA+AsZZxhA8onXxQnKEsn8Na7sCPMsJOQ
GHsMUASYkicwyOSVXkJyxfpOThpz7sXJxEar4SRVNglvgEcuKl8/O0bL9ijHpyU+YGVnrB7WtNiF
ktc2B3dWEFCxcSvvyhUkRScutKmofPWzEn7GQIiojcM+6beWmZ36aT5bQJ9YzWqM79qKwJYnkOqk
kjbzi80xPR+Ml8p1Hpup3cKpywnFiMVD2ODKlxDRRh2RZtWGM+QY78roxGM25E8uUpetHo23dJ3p
TRjnDiR4YGX5a7qM71uK6a3ICacVBaVwvyylwzjcRWK89XAIr8FFRlhH/Rdw6P5uSfmNool5s0mc
Sb6IYkemC5zc1padHM24N9cqU3dOPN2OtfUYi+xI2NeTbNInAsqv3FgwpXKsdmPxhfB4w7GczhbO
o+0kum3j4wunwDhS1ZFcSmoXM+soJSSLC2XGpAuztiGLMnV8zBmKgp4Z4UUHbmwTacu1jIsnlAHo
zmhorzqODOvld4HYnGAizmec1ufOHHd9PF8Q7FqstUG/qN1KWxMy9ypy/m+2kZyyTF2A0Lf3HioR
ksCW+Yk13c9hFzKdcXL2UKEFNLrYUhLy9mKgupfSTo/VNN9Li7Tc2FZ3BTHiaipRk8WyC8IqeSqH
0d/kpnrxqvliMKMEmjVIzqxxHxPmU1jhrv0xMdbOyKEKLc1s93LfqOFubux9ktScP6TYo8CJV5ru
UUh3OBSJd7xwqinejCP3k4OyOPouTwJpzd2qMQuxqlv9voyMF1+AKChoq2Oey4+GO9w1sr+zVP5a
EGKz1snkDfpC3YmQeR9CpnpL0AsCS0cjA8xIEpqgXHejdK4w6jxWTQlry7KvapS7W4T9d4LvuYoV
pcconMfEldMeERZ6Zrrl0Azqz2lI2ICbxlMgtXC4EUgVglxFMBkai7xxH7BQ407Dsans4UDPyzuo
QdOuKbnzDVtTcU3izrTV43w4EtsE60PLxUtntJ+nQTqXhpfVwNdVlXCMlEQbpwHqZBG42Tw+hS4z
j1VUc0rfpVZTMssL70GlgkqfrdZPVgV5kioOr6wy+ywFOpFM5RxAYH/PIgnqbpKbBrGcEUjHIYYt
UTI6elUHa8BtrnItPpcVvsxRs+4rzYjWLSUPkE77SZWTfClLphclGUUbhMQrD1QpUx7AG8XC8GIm
EJ45BXXgJnj8Qde9wEVGSNMUHN4HJiPKNLbCxZXHpwALP/MYNiGhDKiuvGumpv1OmTx0U+Y+uppz
1ZvNeAgH+aqN8sJysuN3PZ3zt/X6X9BtzlVSdu3//s87tTqrODYg38OdjNWYkMl30vGE0O8eAGwF
NXSZNfdNtyQJXSV2wyDZcH7RtV7UBD/uGaDm2NCEbemoHt6LvuFi9aUzueU+4lUPSgO+UY5kxhEs
6D//Xu9mhMv3Iq4DZCYmXZjg790FIygWkYZ1Bbg2eyIVEWUjy3FqjBzokRZWB/6k/2Kw9GOriRn2
8js9NnAydcGKuu+uZSRKP/YwfwKpt2PKsOGugvO21gSIAQ390PJ9UdJeYC+Lf/F1xTL3eXdlsZA7
tNJIJTHcv8zTs2icIWCX+7YArJQy6DlDhcVK3eoXGKWzve6rl7FVRI6Ow3BMh5b31uc4KOPpJSZ0
Kirniz4a2HWRAPg+hpu0lxvTGy9GBFw0l6jBkYqtmio9lY7cFvZwq4roXrdj1JDKuuq9XFurqvJ3
to3sPEKtDwyF5eHnN/ZvHiEBfh1rISNg23ybTn6nljDBeDF3tWi+me3WqvSz7s9nctubX1zRt0na
+ytKv3Aprej54eTlin/3i/zRIO/NW55VHzUIuRLnyUisjQ7Pg2QBPw3giJ46yBw3+TCd8TQXNxxs
EiJ0o9dmYF1eShW0LNnKMBVSBDJnAczeab5zJeSwiz2WexvdMXFqiyBZmeoxss1px7Sp3qhkSi56
Xba3ZabulWTb783EOtJTRD8LpPPCKpPXMKFNVGZo3xce0E5pKRjf+d6L+u3cEbug8OLHk72PY+Cz
UYH8WGCY5YCMprOfz+5E5qtp8m/7nvZZLope16DG+vkN+5sVhpElfVjO2wxbvXdGjxnMRmPBnd7P
o/FWTihWNrs20faPYv/z30WF/Ze3wAa1wN1yXf8vri5pgpoHN1Lu7Wy4tdrkCIr/Fwvm25v07rlw
8fdZOFgMAlve2wCTuAEspOvlvgLDsm0TgFlWOL8sKz0nyQliaHjMTGsP5fMKrFW8ccv8qKnwoU3T
Z88ZkGnSieXomYr9gLxlFfusTvVUnEi/eZ2dUWxclNj7XABLwQk9roCRtJcMvDb0kT96pM2sIDFG
B1SpBMaDn1kZBuBjsnbqrSnxlgi/MXe9IsBHN5NXu+QRbJLsBGbomNnRxDQJHdAEKVHZRr0uCSbB
29DdViVAGbrfv7D6LBkQ728K98K3PJ11GK2P+eOLhGGlU9VUlHsj56AwxEWyTrqeCp7M+hMoT+K9
KLdoxHpXQAtquBCMWoFvX5Ppdu+Rprchs4YEwHAeV51jVOQF6Y9jWosA4d28Qj1wFfYuza7Qhv5j
poEtWYnqCtqPm073ujm+wO1bJW7yQQmqQ7/hC0tN7bJYv58oxFZ1GNc7kY+kio+3ke0sec88nxYD
/VXroI33NSsNcBv5O7hr934th9PPH9y/eUnYM5b/oWnh9PbuGo0RcNluHMr96JUBJQ5EtZGPY+k9
ks/oF3fEMN7NjpedCk+wYFlDSOD95Z1sLDFhw+7LvTTbcmNggsPXkB5Ddirf4P6APUK1P3FAGkyW
KegTj8S1nJyMArCvQgfQk1+vSbxtCIoEbsD0GEHq5D23mYE5xrvOfVquMaQnCI6AgHC4vBAYcaty
EqjcZTPmMYtE9hSOS5UK4T2d9RPqA0gZlbmmXN0MXeptO27p2/GSuEfEVuis1r7MjmTS8RMQcbd1
2HerHILaQWGuezsEhaWi59JlFeD78S7pOEh6wP/XDHShDszjnQQ9t5oW9ogYiOSF8a4lR7FArAxi
CJMlfWv5g1bwX8JheSDrftgalmw3y2vUKhuY6XjnkD+3yplk8j7hG80bqiU9TE+qyZBk1fy/JSE6
DQzBNeSV5tK31YvsumDsucC0XE4JgJO1ryjFrdx6TOPhdhQWqfKVjUCcaM2BAPCiWZJVeYG7Lj9y
KN4VITtLggKKefZ87wCYQpr8OW7H8pgZ9tXQDoEw5YSSgu7aLJPd2EjcbFT2eWc9mgw0frEfO3/z
elPrIELQbdytQn+3T9LYTBuEKsW+dacXevS3rc6+N3DMAkdNRCH119tRu4KIsu18Kr23d76MMdyM
iA6alB8j3SfIujLd+IytvEEKN8i7qFnjYS0hD/bTHtyixgEto0UegcFvyjx6wePnn2rpY1GJ2Bcx
5vm0tnOqfFdcmRprTNpN94Og3NIlcGhHT/q1iiCW5h6VdcTBkP0wBk2+TiPKbDft77qBFZSp1q1k
Xke/HVFD399adp+QaItbjCRpETTjfFHE4x1YaMzmEKpp1E4vTjvXW1l3ty6nA+Z2ztXAJsIhs78T
jjov1XwHa/Xb/vrfAfavBtjk71AF/+cB9nWWPxE29/RDd+3bD/0xvLZ+s8AEu3jmjOW44FNP/Dm8
FoyoneVMtPTfrGWb/72/JqBU4Avl1iGb5m34vbcmxG+OYSOIc0zctvyc90/6a7b9bo02dJ8ZOJQM
g09giL94xiVTKlo2RnO0OiQzwsqZAIHuxOjq3dgx6cYHG6IZx8g2nu0Nztde+xhD5PnCuABQPW17
Wc8liYF+Eu6wBAl5R/BujrOVNIQzgSPyM60x95ONOOkY09m/IPjGJG4PM2yjJ0lxRPySbZ3MH5gE
puVlWjf4p8q4rk7D1NfzjizBHceOYR3NiN+2yD+l/2lIJuHtPT0mXaFrJudxGMHlnifTdgNiYWLG
kVVnbQSFULlGt+0lT0OnxY+QndpiX8kqQyCGGsa57Gw97qItfl+IesSp4+daFWSFCFJjY3QH5OI0
+VxfVW3L140Vce9rcs5TK9x3rSOk2hSYv7TiWNoUjDTUCTYybUDNbhFekVIQ4scKc64nbPqp6EEv
hSxyDMuHAQU5cAVDfxlHdFEz1Cb2Hn2Vla2NBL2ktU8Ds5ezNq2cvhQl4Q0mIkzVMY5Bku7NjUV4
Y1pb8zqD5l7SA6RbEbvZygNaOqdf5nCasA6vO3yGdjBEVYKI1LSGaGdmKpRXbtEtzdJSnvXUC1ez
r4nVOBBhkAKCRLcFkTqihmYK6IBKFi24OkT7442Rj/bW8Rc1fJ1mmzHvF3zyBIixgpE+eNDSJUi/
XUXj9VBVXb/LygWr3rwR1od8GZ2otdvH2bZYGOyC5Odr2/Rxv8a5ChwrIvWhswXjv6jat7Mf3siF
5h6WGly7jPzUFXDJ+jpPnY9ZVUQ3CK/b8xgP7g0j9+FTXHgqiHwjPMo6Vjc8D9V2whlwz4g5PNOh
mh7o9WjmmnQl3D0uCW2jkbj0qLLwPq6V2NPF0dD/h8uMUGr+FuGhuAxRbu60dAHXGy7ihPu68bB7
LlD7xjHKD+2kMlJdwjhSa0QeQlG7SFetafHNh5JaD7E91q0NqPruMLJv7sY8i+4x/YkLf3bx6hq1
Pd5ZvoFcw0PODUs9k/mrMVpODvd1BqJL6Hu5ycwK0zC997NMZvcgR/sO6C7m8t4SFD3KvTQmpKa0
IeecKGDZD9d9FJkXhlK0YCwoYV06ca/JlMJ2kTslmZtoxiAW18+jGT8YS1RAl3vekTuND74WOG7b
2jvNU65uQmzmx5KpH8x/MT/2Yi6KrU8AzUtaSf1CQ2TJpAwA9xGnkL+10vrr4Dfh3rB1ssvgIXAH
3ZQ2vtc/6k6aP0DDSR5oNCZwxhove2jQfwUjbYA9JZjcLQaVje8SmJAQMTVWQMoQmOa7lJ7bdemX
9nFUrT9SGWYpyaKEeVxDQKeytBfCK6qi5FyGqToqrSZWvIJ8xlNMzRjbnspXEDbbwNKaaVONfb0e
wxHb/FJoum4eryNNR3LSjsdK99H5TTZBZK4mrjtNfkxm+SGtNfeLsiswxQSg65CtRuHaa5OszTtX
ptZFoU/47zo0NU7ahsRlRQffIohiYcPyavSEUywxFbbUqxenB8QFl7o6M0ydn5u3QAsDhAT8OmyA
EF2tj1FM29NpMJEiVmnI/MBeeUIw1X/qbA1Qeo5BMyv09ZyhglmnSqIxXTDqICa/5iPw8XZoLoFr
jxvbGVUQD714hDWc7IXmmh5m5HEiY4ZcbCtzxpaCkCbsKrNi/cpomKLiiNTAAOseYehpiy0VyTn9
6V4ZFIVJSakaguxbxcWIT9WMO3VbjRbWVxpH4gPwcO85Gwt86z05XTiMc5rbyN2nW2KNvctqKO2n
3qaSxI0qwYN0JH9xLsWjHhllCKzai9sVylD95PoGllyys67cyO8nSAhiDAwB83vVJvGBxtTAjGcy
MNETKXvVJogT/NGu1p2uXiidy1sU1tMhwhGz5h+N1lEatgc7qwmfomd7SelP79qrvRerkvZrpVlf
kroxL+mAtx29Z+Bpuc8QnKELL7mWnXDieScftN0lNkuaven8Eutms2p0QjgspT5WuvwAog0BjyHj
NcoaDJuoRbaJAWdbT2b/pjFkxSHUjAUql7Glexlf5dkQbZm5h6gLpPGQNDZCmsgGp9q4LyniltvG
bIkwhcFwF7kGKwgS6uOId3gjQSHlJ7uis2y35UDutR7ttXFh/zqF0+0sw6hueHILApj88ZxgSPnS
KLQjGJOMnLLH8u4jJ7SOfMIpMMe6XFc28iu0D3ZxLkLNptdPjI6xBOroRLkFU6snl5qM3JVTlgSn
9zhJrF51n0wp4yD36EYPpPV0rfGcNjUOTLbHy2Esop5WA/E+ltcwvGmrLFBFTJynUO2rQdN2w3ym
/5DqDu1xa5SbKvKyLZHEXiAYCnxgRN1eAY0Cs+yjVZqwL1wPoISMDVYBqOqWiW5Mk7F2GPsLuQQb
2eX4LAmj/9wowpgiXK9fCpq8m2lJSGLZ+xx7+VeZJe1BQLJd626GYcPmT+GStDTRc9wPCelLeppb
wZAYEPe6xLicay198VO8ah34vF1nl9rKasMcEn8ujmabJtu6S5tDT0GywaDh78mIa7euovLSkLzs
MjMeLpK3QKlcobHqlpQp5lIdPTaSpwQj0JfOBl3OZ79L+shY91Ps7MdBkB1vn1Ds1/tySbHCJmRu
CVx6afT6pu9BIZTon3AbQzWUOrARWLK0GadVHCN0SLKZCiPXnU2mV1ccKm9cvd35LfJkBHGoMLIx
0OPy1tMYwKXVHG1LieAMnjs8jQQIsxXHx3bOl+wuJqSFpkE1VOMud3p/D5wPLrwobrSsPE8yiZn7
6Ak5jlqJXXxiLksEWJZk+a7t6goYEHpqK6oQZsS9sSvhaLIIu+Ja6xScf19z7zoIIPs5Dau1bxtf
m9AhtG1aQseKvliZSW2zkWUx+4Hob0akpC9JMTUbGoQlWSga86WhvHFoH7AZwyAe7N5Y637dH1Qh
/X2KpnIVYTk6Ft10kyf2Z1zVH98OCP89S/3iLCVs3aTl9J/PUvdfJZnR3fdHqd9/5t9CBctdJhCA
jk1n0Rf8eZRyBacsy9VdrK6Qvd4ssH9IFezfFiytSQNhOWKxAf95nAL4h/+VOQp0KI9Ov+X+k+MU
p7Xve5AYaYl49yEK0qFwEU0sf/9dM98zhn5OKo8hsEcBUcSxt+LEL74dxV/U/4u+VudvTeDvh2l/
GTo5BrMJZ7F0+pwQ37dCwn5oTFFF4b5Py9IgAtwnxEWF1eeyG9S5cFxxyOeG81UFxubTd/fjb373
cr++/4rIPdhFcfHqy4jN5WL/+BVjJ8+VyNDbRpZfwY2V7RgMyuD32np2m7LZPkV+UfsYnMgYbOcp
+fp/3J1Zc9u4EoX/SmrepeK+PMxUXS2W7Dh24nGWyYtKsRWRIilK3CTq198PJJWIsuPcDPLAunya
GXlAAAQaje7T5+x7EKiMrcTSR2Gi4rjmK3+SIW0x1Le97VUexN5t6qwEz38IRouE5WacQov9Jk/t
2V1kUfD7LwYBipxLL+EkFtJZMElJjA0XsoM7pbRIG++N+HAR9SLj0rd35fst8tLDmRrY8JBHJHVV
Zb/5B/EGZ2TGXKOGGeRpby3q4t/GqeMMFORSJy6sK9x7gvByT+jpwil26n3k54Ls5UC+txetf8aH
+CQexneglInCHAqquWqf5TtSgyK80t65Uxhrd6MEXXjUSpJyYkNX/PJsPQkaizc5IplKCNdEFrn9
xVHDSIW4nzstQDqTdIT+L7Oc7VWS6dt3ikl08eX3nW2iaoXBbAY1J0uc4ItYgSebSFPT9RoXkfct
/eQdFiUdHPLlr7EaMhZLNRSV0DScZo6mnzMNugnmItz1KGjTYMlE0ffrRnepi02d+5eHU9Hd1Zv4
8vHPP6o3mRoculCRYReeGIXVkvzOjjU4JQUWXh7sFLpZlzVTlny4MtKFFJFnwZURZ8Ed4sHw5IUW
99+VOrvzcvKlkWlu3yWlqBK0ILYabOBRgvGHu9d0GW5mV4Asy4nP2nxfLIlMDPWDYnCGrXYEEYwl
L9lvDG2sOpyaqWalH3fWwZ++PEi9yq+1RkmFNQkgoki2Ywni0/ZXm2mzEIRMsp/ucLyQPYqJcy5x
qZFrCi7iIBXMW/HXfZj0RmaAl87iXU3DSCBD1U12gUwReNTAR981WxP5tNbKR1UL/BvTLY3P9i6K
Pppba5yoO+1vFYhGOEh2ITpd3MjvNSVwL7yDvyaA5O3fe8u1hvKFX06I8agQ+H7GnAVTKzPN22Wu
Efb2qUTidPHgspjBErK0/Cm3xhL31o/GHrQ0E2qInHv859Xlqod2zlrdekQvlrMHj4NnGKUBebEN
IsWbUN1tB8XBNq4jB5auYoaPuik06r5I6wyt3EKJMlMJYgSEnD5kKRVHxJQHiNv0bk0CKI8lERqy
dF6GDlmmT8yZgXrFysL9PSDrMUJlwSAOpyv3cKdHH6lvCL5uVC8GKqu4JYqMicelaxcrOskSb//J
hjtrZEca7KiuG16uytX++rB1rVtIrZxR5vhrd6BH/u4W2artFzCZ5lzZpuPe3oVrbhYseijnvUH7
u4cP5kNEbSdXESXqQwpVtoQdXIGuWd/Es80MaNyapNoSqrxBDxg1SivXYj5HcbiCOZpcL/gHbpBq
pP8DBy7MT9BGXS6DKILRbVO+74VBhjZDpBxu1LzHPa8URMwK58twFe30CTAi5zI/GPo8IeDwdsU8
Id2qUDC9tVP9PjCoLd+wIooQCNpW1+cxKYiLwNN65IH2oG6FusF7eBBzlCNwRovZfjWAjGw53ZX5
hefp77RZlI+xbcVlBufRAPKCzAGooD3qCd88sdTNuzIJ3/gwHQBZKwICaGE+yhFz436b5cNEQR5F
gzBKWRookbn75d/oS7+ZLa3P3r5Uph4V73cz9VCOV4lFkXwwR1F5PaJCfjXsrSz3Q2bOnAs9SdBc
3ec7AoiBO4iLA8V9Ckwy+Wrbg6kaaXPb7XmYqHw3VKPKi4/3r3sEWCcBUZth2XNmSJ55JZ3Zzy5A
8BpDL9Ah50qULTB2DiN7xDEEOn/pWOS+dj6K3EtLmyRp2nttHuL4OutRWZKgmjlfgXd7l/upDSV4
aTqENWDJuj3AJ4aZSlU47kvVgNJnH05V3Vemdsx2sXpUpsB8vkW7Kh9rhJAAz3vgkjJvNtwrq/VD
UhjLTysg+Y+WnZaf9CLZXUWOU1wGhUtNFGUZ19xLNpMtbHVDEJrFZa6yv3plwK0/LBEIBcZvp+rl
2nftw3akbq1oHCnLiAD0Yf/eKJT1ha6gcKEE3K2QTzaGq5K8qquTUVGt7fraR/0NfDtaO5QdEWZe
52DqfWu/vXIRzxpBBVtOepaDoFCqBBezVVF+LbJkF98o5TIczTY4BQeo1wZJjLrzhivlyF9ycqiH
mTPQlHwzRhVNGzPi5Mq2oODfJSU0655SQrCvpB+R/TVuNTbqTekr23wUzDJwMwrXuoW6AqbvhgrS
JatV8uChFHlhxb79wUO95noNnOq+p+BfUGHp3cIJh3dS4PLFMbFiKjpW9A6mse0gB88y3itWcBcu
je2n1UoPoIw7wHXSwy/smZtyEgYq9JPGNkAdys0/xFkaUvsOWeKh5ynA9w1sT8IgKVQ/vLHCmKJm
cIrTstQ3NzrEcld2SrKvJMYF4lBHIgsSvM3YTQpGTuT8VhRKjcxc18ZbOBnHMHIsbw/2ZgZFmQEd
BBxfYfpxiYQWwHidngS5q0yKIhMUS5aodyHISRUpkmhj1BjMWxXDgOYilEubTDvApmmFQ9fOZ1f4
KuZwM7Nc6unC5KqwWK8qzCxf8YGLD36RYNdjbXu1KsOC0KlpaPBlRdsJEWTzdZbEvbuSF3ijHnj5
wWFmw5Zolp75eQdYdDkA0pTdKfaGfyKne5cQyIHxwVM/KY4JRp/CDTTQ4glknoAF8Bf11+ZeIXCE
UVCTXL/hPo7+FgxJl1GgWcMiXHkXsT7zxvE6v4eRl8Bzlvlgf3fm2PaVt8ls7RYD5PeKSbIpSm/C
9NvBQ0JAxLtO0mhbsJoB+6FeTawrixJllJB/nV27qKBusKxlSiGdoxneDTrm++hwWR3v/zcX1mYg
o3k2H1ew+Xf5IinvFilMZukRfi5+rfCJ9whkZz6391/8o5cberU4Aew/UISZiR4s/bjFXw+g58Sz
+talqisvtRDO6XH+uPjzD93tmzjjot4UiDQP2cmQSs/m555L0avq6JagPK6e+oUnU/SjSXh5fPVs
vvw3rRHMHyNcLp8CNv8hO73SC8JiQI2tMEDVp6ezcNbG91kwyI6SSoWO3Xh2Fshr9gFocbcT7P68
qkPjBzPGHUpu+GofaQHVZArq4RMHOV0ENmENrjWOKL/o2Oi5CZ3n03/14+uMjroXzRJcVuI52wJC
FsJgeZBSr7dAvdo6tASgt68/TB30ecEO/HAH6EZfXI75xs0+58Z1ugSAY/WZJBO0Lvz9PCyRbu0D
wDyyZgCQhIYKFmGQZiWc7QNVxQyo3ElVo8a9dXAlCEiGlDFgJaBmQISGcFb1YF1OVwJSKEK5ToBG
qoWgdM4mgGUn6iQ3CRAWujh9CA7UgzxfCYrZJ7orDsau7QMK3KSXgGC6IByogS6qn/YSsM0+UBUL
GBIrRTydWwIYMkvWGhicimx1BHBri6cQOmxtBLdPjJ94P5ulero3Cxgs2Z1gYA7g7nIRoai/9Zk5
cEx8A0DSYL7q3+sXdul0hHlM1kdgFnQKRkEzPT8LVK72LUTcbbQzumYQVIhpWLpS9lBz+hB24QDr
7KrTTeAIxUc0r6C9qTdB5+yhptBByeHrHAfYAsxhe/S21bdJHaKx3HhNnRu9KCX7H++IP/YNNS4/
uP8gxZ49DB1ypYjicHdqDGH3ZoE6DulLkkJVO7zHOAXPG0KXMnWHMBVZrfrpmiFotF+lDAGG0NBJ
dkEUVA/y/J6gwA9NhT3yr527KfN5HFlDSLxEHHSC+PjbV27ZQ6vPHQptOViwq6d7s0AFmLSD6GD1
UQUGnPCsRXAdjkviRkSWvq0Sll2HnAKNglPptcAowcw7VAXXs3DuIHI2gt4QJqGehe65Rth1Uv1S
FoFLszgaIYV/6hnCuCuq58jgiqd7W4FKSFnPUFf68J+LqovGMzxzEVzBeEI2XAPj0s1ZgMvQkJ0F
gE/ERXABuAtUz9l9Gd4X6BYJojWuWIcsgUBrye4B+B+pciM8dmLvTk8Fy+1DhwNExO5sFB2Em/Qi
UFjqRM8aL7CKEZ7Ogm33QcdQVF0pvLIZapesQ2uBminpU8GwWAsuWKDjPJxtBdfos+TI4jXgxU4N
H0il7HEgIJAEj755wWf20CGEylojsNZE1jp3KOK+6vUlXiKc7vbBNVI3Tmikes7ORlW1mAYTcyi0
JHhqj6xDawHllydcYL+cWcE1oFTbxUt6dhZspy+sBZLazdnZudgJa0GogEg5SAY1lo6Je3DMrmFn
W2ZRZN8ItlZaKmIt1FuwQ2uBSlNVeha4PgMwFiBrMcZqlK1ZIICG0UCfpl4q3fMWOeE12Wgq10cd
N4mv3VwPz64MVZrNxlukeq9r4QMqhHVpR0npIyZvckA+DzcgnIhzwIWJQor66dwsQF8mfUYSRKE8
mjRik1k4swiqYvUhnmG7OJ07F7AFVt2pf386clsgZKoZIqdePWfjJ7+EhwA1wzEZ3b29QAxMdhZ0
UohoAdnffISzUJpNQNHBRYDNrZ6lzs0C+1QofMidjjYWQSC9EROrnrNZIIDdpwKOOEUTZenejjBY
qLKzoLMj4D4VlKlHu3d6Otaz4DBRnRu+iCrLHgvQUMDG6mIUG+fgzCA44mZJeoHjsZ6d7m0F4MDS
lwYToBHpZCJp9SjPLg0AkagEE+qL34+NbkVVdRaD9CyogAt0x+Bj12aPFX+6FUAk6hwcRBEaOFbn
ogg6yoiyOTfyLGAu8ZZBpT1nELhGE3MlJev+et71f7hZfIO5DpHJfKwArv4ifQ7i+qM/OEI7n/7e
wDpFOZPAr7b+UJR81u/+jn/9q5WYrJIIJz8ekwrVe5r/vRng01e33nUc1fE/Tv1FMgcQX1Y/lE03
b+YRMNn/hPMv8zYrD6sTK/W9J3/+0ernyYHwk4bTYH5sR8yJqohwpHS7UHXE63bDFUpQvuFgvk7n
6bGLVZepjD7++7NFu988hJemYjgPIVtO1n6r1zWsT7bXwziMk/ljfOyl6HUNE5Nveb1ePGQ+QhCt
xitUrmzjo0WIVG+yOG25xndJt9wgqV/FX18xOXn0pT3tUPr9hlVIEUniP7a+Z4NGke3/ZBEny3aX
G6iDbMs/Fkc+QeT/m61++Qiz1+mXVGtgkmyHLyE5R/ukvSNrwIN00+tHOMHb369Ooku3HO/OmnVF
aki22ddPbVOd7pZumAbyh6A8drEye3X2VLbp65gCuCfTXKcmZdt+M/fXLevRZLvk203KJyIQNdBK
vuk0nT94ebrIstaabvKU0u37D56/nLfraGqgpHzTnAVpnLVWdpNTkm87hVYo9Tcb/3QNgmMQ8eLf
0XqcJ+dNi2SYdNNQcJzZkKZkR7blm8WXZH7mPTXAX/mmi3n73GqyQvIN715N59Em9fz2sd5kGn5H
+1eLJF20LFUTwP8djb9Z7P2H1jFG4yIi+jsa/ydOgmNLwsI2wUbppitVyOE8iTkp25uzjuP9nhf8
WHZS0nO49fz2jNeReNlev8Q1KtvjZAF1YOtT1lEy2T6/XazXCOsW87NrglbjF2Sb/5nAkeS0/B3n
yJM+txCbKJps/+sXPF2IDfRTtvl7Zn+RpouWS6HXoS/5tvftW2UTTJJt9302904XYpPGk232BXIp
yUXywedmc7a8m2y8bKc/zjl31susvTWbML5044s0e/Vs50nmEKSTbt9PH2KK81tmpYm1SbddxpQX
L4+dFGcPkXjtpzeS5yJN33CuT+NPx6rn5/63dnBN/MVDuJgnf/0XAAD//w==</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979E2C91-65B6-4E8A-8B73-0E8609C88A01}">
          <cx:tx>
            <cx:txData>
              <cx:f>_xlchart.v1.12</cx:f>
              <cx:v>Profit</cx:v>
            </cx:txData>
          </cx:tx>
          <cx:spPr>
            <a:gradFill>
              <a:gsLst>
                <a:gs pos="0">
                  <a:schemeClr val="bg1"/>
                </a:gs>
                <a:gs pos="100000">
                  <a:schemeClr val="accent5">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6" Type="http://schemas.microsoft.com/office/2014/relationships/chartEx" Target="../charts/chartEx5.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311150</xdr:colOff>
      <xdr:row>0</xdr:row>
      <xdr:rowOff>111125</xdr:rowOff>
    </xdr:from>
    <xdr:to>
      <xdr:col>7</xdr:col>
      <xdr:colOff>615950</xdr:colOff>
      <xdr:row>15</xdr:row>
      <xdr:rowOff>92075</xdr:rowOff>
    </xdr:to>
    <xdr:graphicFrame macro="">
      <xdr:nvGraphicFramePr>
        <xdr:cNvPr id="2" name="Chart 1">
          <a:extLst>
            <a:ext uri="{FF2B5EF4-FFF2-40B4-BE49-F238E27FC236}">
              <a16:creationId xmlns:a16="http://schemas.microsoft.com/office/drawing/2014/main" id="{71444203-684C-E780-E345-BB56FF4ED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530225</xdr:colOff>
      <xdr:row>1</xdr:row>
      <xdr:rowOff>146050</xdr:rowOff>
    </xdr:from>
    <xdr:to>
      <xdr:col>13</xdr:col>
      <xdr:colOff>225425</xdr:colOff>
      <xdr:row>16</xdr:row>
      <xdr:rowOff>127000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3C5FE81-883E-C1EC-9997-1E11BA6415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9625" y="3302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501650</xdr:colOff>
      <xdr:row>0</xdr:row>
      <xdr:rowOff>120650</xdr:rowOff>
    </xdr:from>
    <xdr:to>
      <xdr:col>8</xdr:col>
      <xdr:colOff>501650</xdr:colOff>
      <xdr:row>14</xdr:row>
      <xdr:rowOff>66675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6A5F139A-B55D-4BD4-7695-F0A1DC3F8C4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591050" y="120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368300</xdr:colOff>
      <xdr:row>3</xdr:row>
      <xdr:rowOff>44450</xdr:rowOff>
    </xdr:from>
    <xdr:to>
      <xdr:col>9</xdr:col>
      <xdr:colOff>368300</xdr:colOff>
      <xdr:row>16</xdr:row>
      <xdr:rowOff>174625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2D0EAB27-510F-F721-334E-9FAECCE3982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67300" y="596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234950</xdr:colOff>
      <xdr:row>5</xdr:row>
      <xdr:rowOff>152401</xdr:rowOff>
    </xdr:from>
    <xdr:to>
      <xdr:col>10</xdr:col>
      <xdr:colOff>25400</xdr:colOff>
      <xdr:row>15</xdr:row>
      <xdr:rowOff>107951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614E79ED-5B65-DCD5-C5C4-DDE12647B1A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43550" y="1073151"/>
              <a:ext cx="1619250" cy="1797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2</xdr:row>
      <xdr:rowOff>85725</xdr:rowOff>
    </xdr:from>
    <xdr:to>
      <xdr:col>9</xdr:col>
      <xdr:colOff>514350</xdr:colOff>
      <xdr:row>17</xdr:row>
      <xdr:rowOff>66675</xdr:rowOff>
    </xdr:to>
    <xdr:graphicFrame macro="">
      <xdr:nvGraphicFramePr>
        <xdr:cNvPr id="2" name="Chart 1">
          <a:extLst>
            <a:ext uri="{FF2B5EF4-FFF2-40B4-BE49-F238E27FC236}">
              <a16:creationId xmlns:a16="http://schemas.microsoft.com/office/drawing/2014/main" id="{059EBBC2-2CC0-24FB-6ACD-5FC88024E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1019175</xdr:colOff>
      <xdr:row>0</xdr:row>
      <xdr:rowOff>139700</xdr:rowOff>
    </xdr:from>
    <xdr:to>
      <xdr:col>11</xdr:col>
      <xdr:colOff>111125</xdr:colOff>
      <xdr:row>15</xdr:row>
      <xdr:rowOff>120650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E9EF402-376D-C9EB-E9E8-8BDC4B0479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4875" y="1397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406400</xdr:colOff>
      <xdr:row>2</xdr:row>
      <xdr:rowOff>136525</xdr:rowOff>
    </xdr:from>
    <xdr:to>
      <xdr:col>11</xdr:col>
      <xdr:colOff>101600</xdr:colOff>
      <xdr:row>17</xdr:row>
      <xdr:rowOff>117475</xdr:rowOff>
    </xdr:to>
    <xdr:graphicFrame macro="">
      <xdr:nvGraphicFramePr>
        <xdr:cNvPr id="2" name="Chart 1">
          <a:extLst>
            <a:ext uri="{FF2B5EF4-FFF2-40B4-BE49-F238E27FC236}">
              <a16:creationId xmlns:a16="http://schemas.microsoft.com/office/drawing/2014/main" id="{C2097ADB-83FE-D3FE-18B0-9CC41BBFE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260350</xdr:colOff>
      <xdr:row>18</xdr:row>
      <xdr:rowOff>19051</xdr:rowOff>
    </xdr:from>
    <xdr:to>
      <xdr:col>1</xdr:col>
      <xdr:colOff>736600</xdr:colOff>
      <xdr:row>20</xdr:row>
      <xdr:rowOff>101601</xdr:rowOff>
    </xdr:to>
    <xdr:graphicFrame macro="">
      <xdr:nvGraphicFramePr>
        <xdr:cNvPr id="2" name="Chart 1">
          <a:extLst>
            <a:ext uri="{FF2B5EF4-FFF2-40B4-BE49-F238E27FC236}">
              <a16:creationId xmlns:a16="http://schemas.microsoft.com/office/drawing/2014/main" id="{D7F47519-E5F2-E16C-E31D-CCD505E20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120650</xdr:colOff>
      <xdr:row>18</xdr:row>
      <xdr:rowOff>9525</xdr:rowOff>
    </xdr:from>
    <xdr:to>
      <xdr:col>4</xdr:col>
      <xdr:colOff>768350</xdr:colOff>
      <xdr:row>20</xdr:row>
      <xdr:rowOff>114300</xdr:rowOff>
    </xdr:to>
    <xdr:graphicFrame macro="">
      <xdr:nvGraphicFramePr>
        <xdr:cNvPr id="3" name="Chart 2">
          <a:extLst>
            <a:ext uri="{FF2B5EF4-FFF2-40B4-BE49-F238E27FC236}">
              <a16:creationId xmlns:a16="http://schemas.microsoft.com/office/drawing/2014/main" id="{86AFCDC3-AA86-7A1A-06B4-46A605B393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285750</xdr:colOff>
      <xdr:row>18</xdr:row>
      <xdr:rowOff>12700</xdr:rowOff>
    </xdr:from>
    <xdr:to>
      <xdr:col>7</xdr:col>
      <xdr:colOff>876300</xdr:colOff>
      <xdr:row>20</xdr:row>
      <xdr:rowOff>82550</xdr:rowOff>
    </xdr:to>
    <xdr:graphicFrame macro="">
      <xdr:nvGraphicFramePr>
        <xdr:cNvPr id="4" name="Chart 3">
          <a:extLst>
            <a:ext uri="{FF2B5EF4-FFF2-40B4-BE49-F238E27FC236}">
              <a16:creationId xmlns:a16="http://schemas.microsoft.com/office/drawing/2014/main" id="{848715AD-1781-C4C6-4AD0-C5C1AFD9F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209550</xdr:colOff>
      <xdr:row>17</xdr:row>
      <xdr:rowOff>180975</xdr:rowOff>
    </xdr:from>
    <xdr:to>
      <xdr:col>10</xdr:col>
      <xdr:colOff>857250</xdr:colOff>
      <xdr:row>20</xdr:row>
      <xdr:rowOff>76200</xdr:rowOff>
    </xdr:to>
    <xdr:graphicFrame macro="">
      <xdr:nvGraphicFramePr>
        <xdr:cNvPr id="5" name="Chart 4">
          <a:extLst>
            <a:ext uri="{FF2B5EF4-FFF2-40B4-BE49-F238E27FC236}">
              <a16:creationId xmlns:a16="http://schemas.microsoft.com/office/drawing/2014/main" id="{56414EFC-DBAB-5FD0-4AAF-72BB63EEA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196849</xdr:colOff>
      <xdr:row>18</xdr:row>
      <xdr:rowOff>28575</xdr:rowOff>
    </xdr:from>
    <xdr:to>
      <xdr:col>13</xdr:col>
      <xdr:colOff>749300</xdr:colOff>
      <xdr:row>20</xdr:row>
      <xdr:rowOff>63500</xdr:rowOff>
    </xdr:to>
    <xdr:graphicFrame macro="">
      <xdr:nvGraphicFramePr>
        <xdr:cNvPr id="6" name="Chart 5">
          <a:extLst>
            <a:ext uri="{FF2B5EF4-FFF2-40B4-BE49-F238E27FC236}">
              <a16:creationId xmlns:a16="http://schemas.microsoft.com/office/drawing/2014/main" id="{16A87DFD-BA75-2A45-D963-8430D6A8E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50800</xdr:colOff>
      <xdr:row>10</xdr:row>
      <xdr:rowOff>12700</xdr:rowOff>
    </xdr:from>
    <xdr:to>
      <xdr:col>19</xdr:col>
      <xdr:colOff>298450</xdr:colOff>
      <xdr:row>21</xdr:row>
      <xdr:rowOff>171450</xdr:rowOff>
    </xdr:to>
    <xdr:grpSp>
      <xdr:nvGrpSpPr>
        <xdr:cNvPr id="62" name="Group 61">
          <a:extLst>
            <a:ext uri="{FF2B5EF4-FFF2-40B4-BE49-F238E27FC236}">
              <a16:creationId xmlns:a16="http://schemas.microsoft.com/office/drawing/2014/main" id="{65E2CE18-DA2A-CC4F-41A1-7A62996EEF61}"/>
            </a:ext>
          </a:extLst>
        </xdr:cNvPr>
        <xdr:cNvGrpSpPr/>
      </xdr:nvGrpSpPr>
      <xdr:grpSpPr>
        <a:xfrm>
          <a:off x="50800" y="1854200"/>
          <a:ext cx="11830050" cy="2184400"/>
          <a:chOff x="50800" y="1854200"/>
          <a:chExt cx="11830050" cy="1727200"/>
        </a:xfrm>
      </xdr:grpSpPr>
      <xdr:sp macro="" textlink="">
        <xdr:nvSpPr>
          <xdr:cNvPr id="46" name="Rectangle: Rounded Corners 45">
            <a:extLst>
              <a:ext uri="{FF2B5EF4-FFF2-40B4-BE49-F238E27FC236}">
                <a16:creationId xmlns:a16="http://schemas.microsoft.com/office/drawing/2014/main" id="{94379DB1-D277-E924-AD5F-7FC03399DD24}"/>
              </a:ext>
            </a:extLst>
          </xdr:cNvPr>
          <xdr:cNvSpPr/>
        </xdr:nvSpPr>
        <xdr:spPr>
          <a:xfrm>
            <a:off x="4718050" y="1854200"/>
            <a:ext cx="4603750" cy="1714500"/>
          </a:xfrm>
          <a:prstGeom prst="roundRect">
            <a:avLst>
              <a:gd name="adj" fmla="val 521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8" name="Rectangle: Rounded Corners 47">
            <a:extLst>
              <a:ext uri="{FF2B5EF4-FFF2-40B4-BE49-F238E27FC236}">
                <a16:creationId xmlns:a16="http://schemas.microsoft.com/office/drawing/2014/main" id="{E1AED8EE-0FBD-DFD3-C553-6CC3ACB24C8A}"/>
              </a:ext>
            </a:extLst>
          </xdr:cNvPr>
          <xdr:cNvSpPr/>
        </xdr:nvSpPr>
        <xdr:spPr>
          <a:xfrm>
            <a:off x="9391650" y="1854200"/>
            <a:ext cx="2489200" cy="1714500"/>
          </a:xfrm>
          <a:prstGeom prst="roundRect">
            <a:avLst>
              <a:gd name="adj" fmla="val 4105"/>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3" name="Rectangle: Rounded Corners 52">
            <a:extLst>
              <a:ext uri="{FF2B5EF4-FFF2-40B4-BE49-F238E27FC236}">
                <a16:creationId xmlns:a16="http://schemas.microsoft.com/office/drawing/2014/main" id="{1A36DB0F-A7DE-878C-0252-3D8A83CC7F3D}"/>
              </a:ext>
            </a:extLst>
          </xdr:cNvPr>
          <xdr:cNvSpPr/>
        </xdr:nvSpPr>
        <xdr:spPr>
          <a:xfrm>
            <a:off x="50800" y="1866900"/>
            <a:ext cx="4603750" cy="1714500"/>
          </a:xfrm>
          <a:prstGeom prst="roundRect">
            <a:avLst>
              <a:gd name="adj" fmla="val 85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6" name="Rectangle: Rounded Corners 55">
            <a:extLst>
              <a:ext uri="{FF2B5EF4-FFF2-40B4-BE49-F238E27FC236}">
                <a16:creationId xmlns:a16="http://schemas.microsoft.com/office/drawing/2014/main" id="{69630B2A-FAE8-8009-2C17-FA6F02FA0170}"/>
              </a:ext>
            </a:extLst>
          </xdr:cNvPr>
          <xdr:cNvSpPr/>
        </xdr:nvSpPr>
        <xdr:spPr>
          <a:xfrm>
            <a:off x="120650" y="1873250"/>
            <a:ext cx="2711450" cy="31115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7" name="Rectangle: Rounded Corners 56">
            <a:extLst>
              <a:ext uri="{FF2B5EF4-FFF2-40B4-BE49-F238E27FC236}">
                <a16:creationId xmlns:a16="http://schemas.microsoft.com/office/drawing/2014/main" id="{68AF7607-87E7-ECDF-A374-4A62DA9CC790}"/>
              </a:ext>
            </a:extLst>
          </xdr:cNvPr>
          <xdr:cNvSpPr/>
        </xdr:nvSpPr>
        <xdr:spPr>
          <a:xfrm>
            <a:off x="4781550" y="1911350"/>
            <a:ext cx="2838450" cy="2667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latin typeface="Lato black" panose="020F0502020204030203" pitchFamily="34" charset="0"/>
                <a:ea typeface="Lato black" panose="020F0502020204030203" pitchFamily="34" charset="0"/>
                <a:cs typeface="Lato black" panose="020F0502020204030203" pitchFamily="34" charset="0"/>
              </a:rPr>
              <a:t>CATEGORY WISE PROFIT</a:t>
            </a:r>
            <a:r>
              <a:rPr lang="en-IN" sz="1100" kern="1200"/>
              <a:t>	</a:t>
            </a:r>
          </a:p>
        </xdr:txBody>
      </xdr:sp>
      <xdr:sp macro="" textlink="">
        <xdr:nvSpPr>
          <xdr:cNvPr id="58" name="Rectangle: Rounded Corners 57">
            <a:extLst>
              <a:ext uri="{FF2B5EF4-FFF2-40B4-BE49-F238E27FC236}">
                <a16:creationId xmlns:a16="http://schemas.microsoft.com/office/drawing/2014/main" id="{08BD1EF7-60BF-C950-E410-2B9A03C3ADBE}"/>
              </a:ext>
            </a:extLst>
          </xdr:cNvPr>
          <xdr:cNvSpPr/>
        </xdr:nvSpPr>
        <xdr:spPr>
          <a:xfrm>
            <a:off x="9436100" y="1912678"/>
            <a:ext cx="1993900" cy="2667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latin typeface="Lato black" panose="020F0502020204030203" pitchFamily="34" charset="0"/>
                <a:ea typeface="Lato black" panose="020F0502020204030203" pitchFamily="34" charset="0"/>
                <a:cs typeface="Lato black" panose="020F0502020204030203" pitchFamily="34" charset="0"/>
              </a:rPr>
              <a:t>CATEGORY</a:t>
            </a:r>
            <a:r>
              <a:rPr lang="en-IN" sz="1100" kern="1200" baseline="0">
                <a:latin typeface="Lato black" panose="020F0502020204030203" pitchFamily="34" charset="0"/>
                <a:ea typeface="Lato black" panose="020F0502020204030203" pitchFamily="34" charset="0"/>
                <a:cs typeface="Lato black" panose="020F0502020204030203" pitchFamily="34" charset="0"/>
              </a:rPr>
              <a:t> WISE SALES %</a:t>
            </a:r>
            <a:endParaRPr lang="en-IN" sz="1100" kern="12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57150</xdr:colOff>
      <xdr:row>22</xdr:row>
      <xdr:rowOff>88900</xdr:rowOff>
    </xdr:from>
    <xdr:to>
      <xdr:col>7</xdr:col>
      <xdr:colOff>463550</xdr:colOff>
      <xdr:row>31</xdr:row>
      <xdr:rowOff>133350</xdr:rowOff>
    </xdr:to>
    <xdr:sp macro="" textlink="">
      <xdr:nvSpPr>
        <xdr:cNvPr id="49" name="Rectangle: Rounded Corners 48">
          <a:extLst>
            <a:ext uri="{FF2B5EF4-FFF2-40B4-BE49-F238E27FC236}">
              <a16:creationId xmlns:a16="http://schemas.microsoft.com/office/drawing/2014/main" id="{F77D5BA5-BE9F-65F2-3A70-5EDFC7AC53E4}"/>
            </a:ext>
          </a:extLst>
        </xdr:cNvPr>
        <xdr:cNvSpPr/>
      </xdr:nvSpPr>
      <xdr:spPr>
        <a:xfrm>
          <a:off x="57150" y="4140200"/>
          <a:ext cx="4673600" cy="1701800"/>
        </a:xfrm>
        <a:prstGeom prst="roundRect">
          <a:avLst>
            <a:gd name="adj" fmla="val 85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50800</xdr:colOff>
      <xdr:row>22</xdr:row>
      <xdr:rowOff>63500</xdr:rowOff>
    </xdr:from>
    <xdr:to>
      <xdr:col>19</xdr:col>
      <xdr:colOff>158750</xdr:colOff>
      <xdr:row>34</xdr:row>
      <xdr:rowOff>171450</xdr:rowOff>
    </xdr:to>
    <xdr:grpSp>
      <xdr:nvGrpSpPr>
        <xdr:cNvPr id="71" name="Group 70">
          <a:extLst>
            <a:ext uri="{FF2B5EF4-FFF2-40B4-BE49-F238E27FC236}">
              <a16:creationId xmlns:a16="http://schemas.microsoft.com/office/drawing/2014/main" id="{693314BA-7CF7-6723-5469-97944761A26A}"/>
            </a:ext>
          </a:extLst>
        </xdr:cNvPr>
        <xdr:cNvGrpSpPr/>
      </xdr:nvGrpSpPr>
      <xdr:grpSpPr>
        <a:xfrm>
          <a:off x="50800" y="4114800"/>
          <a:ext cx="11690350" cy="2317750"/>
          <a:chOff x="50800" y="3619500"/>
          <a:chExt cx="11690350" cy="1727200"/>
        </a:xfrm>
      </xdr:grpSpPr>
      <xdr:sp macro="" textlink="">
        <xdr:nvSpPr>
          <xdr:cNvPr id="55" name="Rectangle: Rounded Corners 54">
            <a:extLst>
              <a:ext uri="{FF2B5EF4-FFF2-40B4-BE49-F238E27FC236}">
                <a16:creationId xmlns:a16="http://schemas.microsoft.com/office/drawing/2014/main" id="{A26E9A42-0CAB-C2CC-F986-D59C94E79522}"/>
              </a:ext>
            </a:extLst>
          </xdr:cNvPr>
          <xdr:cNvSpPr/>
        </xdr:nvSpPr>
        <xdr:spPr>
          <a:xfrm>
            <a:off x="50800" y="3619500"/>
            <a:ext cx="4711700" cy="1714500"/>
          </a:xfrm>
          <a:prstGeom prst="roundRect">
            <a:avLst>
              <a:gd name="adj" fmla="val 85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0" name="Rectangle: Rounded Corners 49">
            <a:extLst>
              <a:ext uri="{FF2B5EF4-FFF2-40B4-BE49-F238E27FC236}">
                <a16:creationId xmlns:a16="http://schemas.microsoft.com/office/drawing/2014/main" id="{DBBC2B10-8745-165B-C2D2-363E200F8D8C}"/>
              </a:ext>
            </a:extLst>
          </xdr:cNvPr>
          <xdr:cNvSpPr/>
        </xdr:nvSpPr>
        <xdr:spPr>
          <a:xfrm>
            <a:off x="4857750" y="3632200"/>
            <a:ext cx="3771900" cy="1714500"/>
          </a:xfrm>
          <a:prstGeom prst="roundRect">
            <a:avLst>
              <a:gd name="adj" fmla="val 521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1" name="Rectangle: Rounded Corners 50">
            <a:extLst>
              <a:ext uri="{FF2B5EF4-FFF2-40B4-BE49-F238E27FC236}">
                <a16:creationId xmlns:a16="http://schemas.microsoft.com/office/drawing/2014/main" id="{6136C8AB-A1BB-884E-AEDB-45BA972741DE}"/>
              </a:ext>
            </a:extLst>
          </xdr:cNvPr>
          <xdr:cNvSpPr/>
        </xdr:nvSpPr>
        <xdr:spPr>
          <a:xfrm>
            <a:off x="8788400" y="3632200"/>
            <a:ext cx="2952750" cy="1714500"/>
          </a:xfrm>
          <a:prstGeom prst="roundRect">
            <a:avLst>
              <a:gd name="adj" fmla="val 4105"/>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9" name="Rectangle: Rounded Corners 58">
            <a:extLst>
              <a:ext uri="{FF2B5EF4-FFF2-40B4-BE49-F238E27FC236}">
                <a16:creationId xmlns:a16="http://schemas.microsoft.com/office/drawing/2014/main" id="{E5BDE88C-39B1-EB99-12D0-2117915C81DD}"/>
              </a:ext>
            </a:extLst>
          </xdr:cNvPr>
          <xdr:cNvSpPr/>
        </xdr:nvSpPr>
        <xdr:spPr>
          <a:xfrm>
            <a:off x="127000" y="3650006"/>
            <a:ext cx="2381250" cy="2667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kern="1200">
                <a:latin typeface="Lato black" panose="020F0502020204030203" pitchFamily="34" charset="0"/>
                <a:ea typeface="Lato black" panose="020F0502020204030203" pitchFamily="34" charset="0"/>
                <a:cs typeface="Lato black" panose="020F0502020204030203" pitchFamily="34" charset="0"/>
              </a:rPr>
              <a:t>SALES</a:t>
            </a:r>
            <a:r>
              <a:rPr lang="en-IN" sz="1200" kern="1200" baseline="0">
                <a:latin typeface="Lato black" panose="020F0502020204030203" pitchFamily="34" charset="0"/>
                <a:ea typeface="Lato black" panose="020F0502020204030203" pitchFamily="34" charset="0"/>
                <a:cs typeface="Lato black" panose="020F0502020204030203" pitchFamily="34" charset="0"/>
              </a:rPr>
              <a:t> BY STATE</a:t>
            </a:r>
            <a:endParaRPr lang="en-IN" sz="1200" kern="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0" name="Rectangle: Rounded Corners 59">
            <a:extLst>
              <a:ext uri="{FF2B5EF4-FFF2-40B4-BE49-F238E27FC236}">
                <a16:creationId xmlns:a16="http://schemas.microsoft.com/office/drawing/2014/main" id="{0CFCB05C-96A0-371A-FF31-3448F0E85717}"/>
              </a:ext>
            </a:extLst>
          </xdr:cNvPr>
          <xdr:cNvSpPr/>
        </xdr:nvSpPr>
        <xdr:spPr>
          <a:xfrm>
            <a:off x="4959350" y="3674635"/>
            <a:ext cx="2165350" cy="237302"/>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50" kern="1200">
                <a:latin typeface="Lato black" panose="020F0502020204030203" pitchFamily="34" charset="0"/>
                <a:ea typeface="Lato black" panose="020F0502020204030203" pitchFamily="34" charset="0"/>
                <a:cs typeface="Lato black" panose="020F0502020204030203" pitchFamily="34" charset="0"/>
              </a:rPr>
              <a:t>TOP 10 CATEGORIES</a:t>
            </a:r>
          </a:p>
        </xdr:txBody>
      </xdr:sp>
    </xdr:grpSp>
    <xdr:clientData/>
  </xdr:twoCellAnchor>
  <xdr:twoCellAnchor>
    <xdr:from>
      <xdr:col>0</xdr:col>
      <xdr:colOff>57150</xdr:colOff>
      <xdr:row>2</xdr:row>
      <xdr:rowOff>19050</xdr:rowOff>
    </xdr:from>
    <xdr:to>
      <xdr:col>19</xdr:col>
      <xdr:colOff>311150</xdr:colOff>
      <xdr:row>9</xdr:row>
      <xdr:rowOff>171641</xdr:rowOff>
    </xdr:to>
    <xdr:grpSp>
      <xdr:nvGrpSpPr>
        <xdr:cNvPr id="36" name="Group 35">
          <a:extLst>
            <a:ext uri="{FF2B5EF4-FFF2-40B4-BE49-F238E27FC236}">
              <a16:creationId xmlns:a16="http://schemas.microsoft.com/office/drawing/2014/main" id="{80C7C6E9-FEB2-712B-D11D-5CA07DA2BBEC}"/>
            </a:ext>
          </a:extLst>
        </xdr:cNvPr>
        <xdr:cNvGrpSpPr/>
      </xdr:nvGrpSpPr>
      <xdr:grpSpPr>
        <a:xfrm>
          <a:off x="57150" y="387350"/>
          <a:ext cx="11836400" cy="1441641"/>
          <a:chOff x="57150" y="387350"/>
          <a:chExt cx="11696700" cy="1486492"/>
        </a:xfrm>
      </xdr:grpSpPr>
      <xdr:grpSp>
        <xdr:nvGrpSpPr>
          <xdr:cNvPr id="11" name="Group 10">
            <a:extLst>
              <a:ext uri="{FF2B5EF4-FFF2-40B4-BE49-F238E27FC236}">
                <a16:creationId xmlns:a16="http://schemas.microsoft.com/office/drawing/2014/main" id="{C9F2E180-9A44-7094-3178-518AF99A0B27}"/>
              </a:ext>
            </a:extLst>
          </xdr:cNvPr>
          <xdr:cNvGrpSpPr/>
        </xdr:nvGrpSpPr>
        <xdr:grpSpPr>
          <a:xfrm>
            <a:off x="57150" y="406400"/>
            <a:ext cx="2190751" cy="1467442"/>
            <a:chOff x="31750" y="457200"/>
            <a:chExt cx="1833077" cy="1422389"/>
          </a:xfrm>
        </xdr:grpSpPr>
        <xdr:sp macro="" textlink="">
          <xdr:nvSpPr>
            <xdr:cNvPr id="4" name="Rectangle: Rounded Corners 3">
              <a:extLst>
                <a:ext uri="{FF2B5EF4-FFF2-40B4-BE49-F238E27FC236}">
                  <a16:creationId xmlns:a16="http://schemas.microsoft.com/office/drawing/2014/main" id="{C13B9DF2-BFF2-09C9-05CB-AA177B29911E}"/>
                </a:ext>
              </a:extLst>
            </xdr:cNvPr>
            <xdr:cNvSpPr/>
          </xdr:nvSpPr>
          <xdr:spPr>
            <a:xfrm>
              <a:off x="31750" y="457200"/>
              <a:ext cx="1822450" cy="2984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kern="1200"/>
                <a:t>SALES</a:t>
              </a:r>
            </a:p>
          </xdr:txBody>
        </xdr:sp>
        <xdr:sp macro="" textlink="">
          <xdr:nvSpPr>
            <xdr:cNvPr id="5" name="Rectangle: Rounded Corners 4">
              <a:extLst>
                <a:ext uri="{FF2B5EF4-FFF2-40B4-BE49-F238E27FC236}">
                  <a16:creationId xmlns:a16="http://schemas.microsoft.com/office/drawing/2014/main" id="{F1616059-468F-6E0C-D396-6CDE7FB1D0A0}"/>
                </a:ext>
              </a:extLst>
            </xdr:cNvPr>
            <xdr:cNvSpPr/>
          </xdr:nvSpPr>
          <xdr:spPr>
            <a:xfrm>
              <a:off x="31750" y="793739"/>
              <a:ext cx="1833077" cy="1085850"/>
            </a:xfrm>
            <a:prstGeom prst="roundRect">
              <a:avLst>
                <a:gd name="adj" fmla="val 751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kern="1200"/>
            </a:p>
          </xdr:txBody>
        </xdr:sp>
        <xdr:sp macro="" textlink="KPI!B17">
          <xdr:nvSpPr>
            <xdr:cNvPr id="6" name="Rectangle: Rounded Corners 5">
              <a:extLst>
                <a:ext uri="{FF2B5EF4-FFF2-40B4-BE49-F238E27FC236}">
                  <a16:creationId xmlns:a16="http://schemas.microsoft.com/office/drawing/2014/main" id="{18FC5DC4-AFCA-7DAF-1C97-7D1B629D1EE4}"/>
                </a:ext>
              </a:extLst>
            </xdr:cNvPr>
            <xdr:cNvSpPr/>
          </xdr:nvSpPr>
          <xdr:spPr>
            <a:xfrm>
              <a:off x="95250" y="806450"/>
              <a:ext cx="1682750" cy="2984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7DA5185-3307-4463-A97D-F5413E8A933F}" type="TxLink">
                <a:rPr lang="en-US" sz="1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$1,28,434.87 </a:t>
              </a:fld>
              <a:endParaRPr lang="en-IN" sz="1400" b="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 name="Rectangle: Rounded Corners 7">
              <a:extLst>
                <a:ext uri="{FF2B5EF4-FFF2-40B4-BE49-F238E27FC236}">
                  <a16:creationId xmlns:a16="http://schemas.microsoft.com/office/drawing/2014/main" id="{35E5958C-4463-F197-85D3-F90D2425A8C5}"/>
                </a:ext>
              </a:extLst>
            </xdr:cNvPr>
            <xdr:cNvSpPr/>
          </xdr:nvSpPr>
          <xdr:spPr>
            <a:xfrm>
              <a:off x="82550" y="1517650"/>
              <a:ext cx="168275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9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2" name="Group 11">
            <a:extLst>
              <a:ext uri="{FF2B5EF4-FFF2-40B4-BE49-F238E27FC236}">
                <a16:creationId xmlns:a16="http://schemas.microsoft.com/office/drawing/2014/main" id="{C9B4A18B-901E-BAF7-3F66-AA62D4A1A4E0}"/>
              </a:ext>
            </a:extLst>
          </xdr:cNvPr>
          <xdr:cNvGrpSpPr/>
        </xdr:nvGrpSpPr>
        <xdr:grpSpPr>
          <a:xfrm>
            <a:off x="2400300" y="400050"/>
            <a:ext cx="2279650" cy="1460500"/>
            <a:chOff x="31750" y="438236"/>
            <a:chExt cx="1827541" cy="1422314"/>
          </a:xfrm>
        </xdr:grpSpPr>
        <xdr:sp macro="" textlink="">
          <xdr:nvSpPr>
            <xdr:cNvPr id="13" name="Rectangle: Rounded Corners 12">
              <a:extLst>
                <a:ext uri="{FF2B5EF4-FFF2-40B4-BE49-F238E27FC236}">
                  <a16:creationId xmlns:a16="http://schemas.microsoft.com/office/drawing/2014/main" id="{0DB86821-E120-B8FD-B045-7A7515A4E140}"/>
                </a:ext>
              </a:extLst>
            </xdr:cNvPr>
            <xdr:cNvSpPr/>
          </xdr:nvSpPr>
          <xdr:spPr>
            <a:xfrm>
              <a:off x="31750" y="438236"/>
              <a:ext cx="1827541" cy="2984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kern="1200"/>
                <a:t>PROFIT</a:t>
              </a:r>
            </a:p>
          </xdr:txBody>
        </xdr:sp>
        <xdr:sp macro="" textlink="">
          <xdr:nvSpPr>
            <xdr:cNvPr id="14" name="Rectangle: Rounded Corners 13">
              <a:extLst>
                <a:ext uri="{FF2B5EF4-FFF2-40B4-BE49-F238E27FC236}">
                  <a16:creationId xmlns:a16="http://schemas.microsoft.com/office/drawing/2014/main" id="{441B4CF9-7099-92AF-CC55-44EA5919BFCD}"/>
                </a:ext>
              </a:extLst>
            </xdr:cNvPr>
            <xdr:cNvSpPr/>
          </xdr:nvSpPr>
          <xdr:spPr>
            <a:xfrm>
              <a:off x="31750" y="774700"/>
              <a:ext cx="1809750" cy="1085850"/>
            </a:xfrm>
            <a:prstGeom prst="roundRect">
              <a:avLst>
                <a:gd name="adj" fmla="val 751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kern="1200"/>
            </a:p>
          </xdr:txBody>
        </xdr:sp>
        <xdr:sp macro="" textlink="KPI!E17">
          <xdr:nvSpPr>
            <xdr:cNvPr id="15" name="Rectangle: Rounded Corners 14">
              <a:extLst>
                <a:ext uri="{FF2B5EF4-FFF2-40B4-BE49-F238E27FC236}">
                  <a16:creationId xmlns:a16="http://schemas.microsoft.com/office/drawing/2014/main" id="{451D03BC-1AF1-FBAB-C93E-7A232CB7F29C}"/>
                </a:ext>
              </a:extLst>
            </xdr:cNvPr>
            <xdr:cNvSpPr/>
          </xdr:nvSpPr>
          <xdr:spPr>
            <a:xfrm>
              <a:off x="95250" y="806450"/>
              <a:ext cx="1682750" cy="2984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38E59CC-B560-42A7-ABF6-15F884E3302E}" type="TxLink">
                <a:rPr lang="en-US" sz="1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$13,513.28 </a:t>
              </a:fld>
              <a:endParaRPr lang="en-IN" sz="1400" b="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6" name="Rectangle: Rounded Corners 15">
              <a:extLst>
                <a:ext uri="{FF2B5EF4-FFF2-40B4-BE49-F238E27FC236}">
                  <a16:creationId xmlns:a16="http://schemas.microsoft.com/office/drawing/2014/main" id="{077E5091-8974-9E22-3FBB-F8B13920472A}"/>
                </a:ext>
              </a:extLst>
            </xdr:cNvPr>
            <xdr:cNvSpPr/>
          </xdr:nvSpPr>
          <xdr:spPr>
            <a:xfrm>
              <a:off x="97928" y="1512874"/>
              <a:ext cx="1667371" cy="303427"/>
            </a:xfrm>
            <a:prstGeom prst="roundRect">
              <a:avLst>
                <a:gd name="adj" fmla="val 33612"/>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9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7" name="Group 16">
            <a:extLst>
              <a:ext uri="{FF2B5EF4-FFF2-40B4-BE49-F238E27FC236}">
                <a16:creationId xmlns:a16="http://schemas.microsoft.com/office/drawing/2014/main" id="{C6252352-8CCA-48EC-0CA5-EE8A1BEEF624}"/>
              </a:ext>
            </a:extLst>
          </xdr:cNvPr>
          <xdr:cNvGrpSpPr/>
        </xdr:nvGrpSpPr>
        <xdr:grpSpPr>
          <a:xfrm>
            <a:off x="4832350" y="400050"/>
            <a:ext cx="2298700" cy="1460500"/>
            <a:chOff x="31750" y="457200"/>
            <a:chExt cx="1822450" cy="1403350"/>
          </a:xfrm>
        </xdr:grpSpPr>
        <xdr:sp macro="" textlink="">
          <xdr:nvSpPr>
            <xdr:cNvPr id="18" name="Rectangle: Rounded Corners 17">
              <a:extLst>
                <a:ext uri="{FF2B5EF4-FFF2-40B4-BE49-F238E27FC236}">
                  <a16:creationId xmlns:a16="http://schemas.microsoft.com/office/drawing/2014/main" id="{3F784A1A-5FE8-BABD-33A8-14E80A72B351}"/>
                </a:ext>
              </a:extLst>
            </xdr:cNvPr>
            <xdr:cNvSpPr/>
          </xdr:nvSpPr>
          <xdr:spPr>
            <a:xfrm>
              <a:off x="31750" y="457200"/>
              <a:ext cx="1822450" cy="2984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kern="1200"/>
                <a:t>QUANTITY</a:t>
              </a:r>
            </a:p>
          </xdr:txBody>
        </xdr:sp>
        <xdr:sp macro="" textlink="">
          <xdr:nvSpPr>
            <xdr:cNvPr id="19" name="Rectangle: Rounded Corners 18">
              <a:extLst>
                <a:ext uri="{FF2B5EF4-FFF2-40B4-BE49-F238E27FC236}">
                  <a16:creationId xmlns:a16="http://schemas.microsoft.com/office/drawing/2014/main" id="{D8092953-7F85-5ADB-3CAB-267C9F8C8D77}"/>
                </a:ext>
              </a:extLst>
            </xdr:cNvPr>
            <xdr:cNvSpPr/>
          </xdr:nvSpPr>
          <xdr:spPr>
            <a:xfrm>
              <a:off x="31750" y="774700"/>
              <a:ext cx="1809750" cy="1085850"/>
            </a:xfrm>
            <a:prstGeom prst="roundRect">
              <a:avLst>
                <a:gd name="adj" fmla="val 751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kern="1200"/>
            </a:p>
          </xdr:txBody>
        </xdr:sp>
        <xdr:sp macro="" textlink="KPI!H17">
          <xdr:nvSpPr>
            <xdr:cNvPr id="20" name="Rectangle: Rounded Corners 19">
              <a:extLst>
                <a:ext uri="{FF2B5EF4-FFF2-40B4-BE49-F238E27FC236}">
                  <a16:creationId xmlns:a16="http://schemas.microsoft.com/office/drawing/2014/main" id="{7951E3AB-03FD-E514-99D8-F0F630DB221A}"/>
                </a:ext>
              </a:extLst>
            </xdr:cNvPr>
            <xdr:cNvSpPr/>
          </xdr:nvSpPr>
          <xdr:spPr>
            <a:xfrm>
              <a:off x="95250" y="806450"/>
              <a:ext cx="1682750" cy="2984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B61FE8A-899F-48C6-825D-5912AAADC3A4}" type="TxLink">
                <a:rPr lang="en-US" sz="1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2331</a:t>
              </a:fld>
              <a:endParaRPr lang="en-IN" sz="1400" b="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1" name="Rectangle: Rounded Corners 20">
              <a:extLst>
                <a:ext uri="{FF2B5EF4-FFF2-40B4-BE49-F238E27FC236}">
                  <a16:creationId xmlns:a16="http://schemas.microsoft.com/office/drawing/2014/main" id="{566B3E43-29D0-5C92-781A-24E6C3C0F3B1}"/>
                </a:ext>
              </a:extLst>
            </xdr:cNvPr>
            <xdr:cNvSpPr/>
          </xdr:nvSpPr>
          <xdr:spPr>
            <a:xfrm>
              <a:off x="82550" y="1508168"/>
              <a:ext cx="1682750" cy="31428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9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2" name="Group 21">
            <a:extLst>
              <a:ext uri="{FF2B5EF4-FFF2-40B4-BE49-F238E27FC236}">
                <a16:creationId xmlns:a16="http://schemas.microsoft.com/office/drawing/2014/main" id="{013338FB-538B-3B39-225A-936E064D4213}"/>
              </a:ext>
            </a:extLst>
          </xdr:cNvPr>
          <xdr:cNvGrpSpPr/>
        </xdr:nvGrpSpPr>
        <xdr:grpSpPr>
          <a:xfrm>
            <a:off x="7258050" y="400049"/>
            <a:ext cx="2171700" cy="1454149"/>
            <a:chOff x="31750" y="457200"/>
            <a:chExt cx="1822450" cy="1409505"/>
          </a:xfrm>
        </xdr:grpSpPr>
        <xdr:sp macro="" textlink="">
          <xdr:nvSpPr>
            <xdr:cNvPr id="23" name="Rectangle: Rounded Corners 22">
              <a:extLst>
                <a:ext uri="{FF2B5EF4-FFF2-40B4-BE49-F238E27FC236}">
                  <a16:creationId xmlns:a16="http://schemas.microsoft.com/office/drawing/2014/main" id="{4AD3FF99-C2D6-B4B7-80F0-E8D11811AAB7}"/>
                </a:ext>
              </a:extLst>
            </xdr:cNvPr>
            <xdr:cNvSpPr/>
          </xdr:nvSpPr>
          <xdr:spPr>
            <a:xfrm>
              <a:off x="31750" y="457200"/>
              <a:ext cx="1822450" cy="2984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kern="1200"/>
                <a:t>NO OF ORDERS</a:t>
              </a:r>
            </a:p>
          </xdr:txBody>
        </xdr:sp>
        <xdr:sp macro="" textlink="">
          <xdr:nvSpPr>
            <xdr:cNvPr id="24" name="Rectangle: Rounded Corners 23">
              <a:extLst>
                <a:ext uri="{FF2B5EF4-FFF2-40B4-BE49-F238E27FC236}">
                  <a16:creationId xmlns:a16="http://schemas.microsoft.com/office/drawing/2014/main" id="{CEF135EA-D4A9-0574-EEA5-513EA7414277}"/>
                </a:ext>
              </a:extLst>
            </xdr:cNvPr>
            <xdr:cNvSpPr/>
          </xdr:nvSpPr>
          <xdr:spPr>
            <a:xfrm>
              <a:off x="31750" y="780855"/>
              <a:ext cx="1809750" cy="1085850"/>
            </a:xfrm>
            <a:prstGeom prst="roundRect">
              <a:avLst>
                <a:gd name="adj" fmla="val 751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kern="1200"/>
            </a:p>
          </xdr:txBody>
        </xdr:sp>
        <xdr:sp macro="" textlink="KPI!K17">
          <xdr:nvSpPr>
            <xdr:cNvPr id="25" name="Rectangle: Rounded Corners 24">
              <a:extLst>
                <a:ext uri="{FF2B5EF4-FFF2-40B4-BE49-F238E27FC236}">
                  <a16:creationId xmlns:a16="http://schemas.microsoft.com/office/drawing/2014/main" id="{EC484F33-07D8-0A75-2938-A4A6160C7B53}"/>
                </a:ext>
              </a:extLst>
            </xdr:cNvPr>
            <xdr:cNvSpPr/>
          </xdr:nvSpPr>
          <xdr:spPr>
            <a:xfrm>
              <a:off x="95250" y="806450"/>
              <a:ext cx="1682750" cy="2984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0934A00-140B-47BC-A630-1AB31439F6EA}" type="TxLink">
                <a:rPr lang="en-US" sz="1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611</a:t>
              </a:fld>
              <a:endParaRPr lang="en-IN" sz="1400" b="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6" name="Rectangle: Rounded Corners 25">
              <a:extLst>
                <a:ext uri="{FF2B5EF4-FFF2-40B4-BE49-F238E27FC236}">
                  <a16:creationId xmlns:a16="http://schemas.microsoft.com/office/drawing/2014/main" id="{F457AB36-1166-5B63-9E41-912B995C52B6}"/>
                </a:ext>
              </a:extLst>
            </xdr:cNvPr>
            <xdr:cNvSpPr/>
          </xdr:nvSpPr>
          <xdr:spPr>
            <a:xfrm>
              <a:off x="82550" y="1497402"/>
              <a:ext cx="1682750" cy="32504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9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Group 26">
            <a:extLst>
              <a:ext uri="{FF2B5EF4-FFF2-40B4-BE49-F238E27FC236}">
                <a16:creationId xmlns:a16="http://schemas.microsoft.com/office/drawing/2014/main" id="{B09DCF4E-40D1-80E8-A218-F7D167AA855F}"/>
              </a:ext>
            </a:extLst>
          </xdr:cNvPr>
          <xdr:cNvGrpSpPr/>
        </xdr:nvGrpSpPr>
        <xdr:grpSpPr>
          <a:xfrm>
            <a:off x="9582150" y="387350"/>
            <a:ext cx="2171700" cy="1447800"/>
            <a:chOff x="31750" y="457200"/>
            <a:chExt cx="1822450" cy="1403350"/>
          </a:xfrm>
        </xdr:grpSpPr>
        <xdr:sp macro="" textlink="">
          <xdr:nvSpPr>
            <xdr:cNvPr id="28" name="Rectangle: Rounded Corners 27">
              <a:extLst>
                <a:ext uri="{FF2B5EF4-FFF2-40B4-BE49-F238E27FC236}">
                  <a16:creationId xmlns:a16="http://schemas.microsoft.com/office/drawing/2014/main" id="{D9985D75-57A3-F528-7071-6F40049F5BFB}"/>
                </a:ext>
              </a:extLst>
            </xdr:cNvPr>
            <xdr:cNvSpPr/>
          </xdr:nvSpPr>
          <xdr:spPr>
            <a:xfrm>
              <a:off x="31750" y="457200"/>
              <a:ext cx="1822450" cy="2984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kern="1200"/>
                <a:t>PROFIT MARGIN</a:t>
              </a:r>
            </a:p>
          </xdr:txBody>
        </xdr:sp>
        <xdr:sp macro="" textlink="">
          <xdr:nvSpPr>
            <xdr:cNvPr id="29" name="Rectangle: Rounded Corners 28">
              <a:extLst>
                <a:ext uri="{FF2B5EF4-FFF2-40B4-BE49-F238E27FC236}">
                  <a16:creationId xmlns:a16="http://schemas.microsoft.com/office/drawing/2014/main" id="{AD3BF348-CA5D-3608-2EAB-5536DB5DFEEB}"/>
                </a:ext>
              </a:extLst>
            </xdr:cNvPr>
            <xdr:cNvSpPr/>
          </xdr:nvSpPr>
          <xdr:spPr>
            <a:xfrm>
              <a:off x="31750" y="774700"/>
              <a:ext cx="1809750" cy="1085850"/>
            </a:xfrm>
            <a:prstGeom prst="roundRect">
              <a:avLst>
                <a:gd name="adj" fmla="val 751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kern="1200"/>
            </a:p>
          </xdr:txBody>
        </xdr:sp>
        <xdr:sp macro="" textlink="KPI!N17">
          <xdr:nvSpPr>
            <xdr:cNvPr id="30" name="Rectangle: Rounded Corners 29">
              <a:extLst>
                <a:ext uri="{FF2B5EF4-FFF2-40B4-BE49-F238E27FC236}">
                  <a16:creationId xmlns:a16="http://schemas.microsoft.com/office/drawing/2014/main" id="{7F30E4D6-5D29-FC6A-959B-9DFE708BEC68}"/>
                </a:ext>
              </a:extLst>
            </xdr:cNvPr>
            <xdr:cNvSpPr/>
          </xdr:nvSpPr>
          <xdr:spPr>
            <a:xfrm>
              <a:off x="95250" y="806450"/>
              <a:ext cx="1682750" cy="2984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035988F-C246-4A04-976F-B7746FC37290}" type="TxLink">
                <a:rPr lang="en-US" sz="1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10.52%</a:t>
              </a:fld>
              <a:endParaRPr lang="en-IN" sz="1400" b="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C32F33D6-BA79-94BE-6332-1596F0181CB3}"/>
                </a:ext>
              </a:extLst>
            </xdr:cNvPr>
            <xdr:cNvSpPr/>
          </xdr:nvSpPr>
          <xdr:spPr>
            <a:xfrm>
              <a:off x="82550" y="1497402"/>
              <a:ext cx="1682750" cy="32504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9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9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25400</xdr:colOff>
      <xdr:row>0</xdr:row>
      <xdr:rowOff>0</xdr:rowOff>
    </xdr:from>
    <xdr:to>
      <xdr:col>19</xdr:col>
      <xdr:colOff>342900</xdr:colOff>
      <xdr:row>1</xdr:row>
      <xdr:rowOff>146050</xdr:rowOff>
    </xdr:to>
    <xdr:sp macro="" textlink="">
      <xdr:nvSpPr>
        <xdr:cNvPr id="3" name="Rectangle: Rounded Corners 2">
          <a:extLst>
            <a:ext uri="{FF2B5EF4-FFF2-40B4-BE49-F238E27FC236}">
              <a16:creationId xmlns:a16="http://schemas.microsoft.com/office/drawing/2014/main" id="{8FB16DDC-09FF-FD98-6890-0379003BCF13}"/>
            </a:ext>
          </a:extLst>
        </xdr:cNvPr>
        <xdr:cNvSpPr/>
      </xdr:nvSpPr>
      <xdr:spPr>
        <a:xfrm>
          <a:off x="25400" y="0"/>
          <a:ext cx="11899900" cy="3302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kern="1200">
              <a:latin typeface="Lato black" panose="020F0502020204030203" pitchFamily="34" charset="0"/>
              <a:ea typeface="Lato black" panose="020F0502020204030203" pitchFamily="34" charset="0"/>
              <a:cs typeface="Lato black" panose="020F0502020204030203" pitchFamily="34" charset="0"/>
            </a:rPr>
            <a:t>ECOMMERCE</a:t>
          </a:r>
          <a:r>
            <a:rPr lang="en-IN" sz="1200" kern="1200" baseline="0">
              <a:latin typeface="Lato black" panose="020F0502020204030203" pitchFamily="34" charset="0"/>
              <a:ea typeface="Lato black" panose="020F0502020204030203" pitchFamily="34" charset="0"/>
              <a:cs typeface="Lato black" panose="020F0502020204030203" pitchFamily="34" charset="0"/>
            </a:rPr>
            <a:t> SALES ANALYSISI DASHBOARD</a:t>
          </a:r>
          <a:endParaRPr lang="en-IN" sz="12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165100</xdr:colOff>
      <xdr:row>6</xdr:row>
      <xdr:rowOff>44450</xdr:rowOff>
    </xdr:from>
    <xdr:to>
      <xdr:col>2</xdr:col>
      <xdr:colOff>450850</xdr:colOff>
      <xdr:row>8</xdr:row>
      <xdr:rowOff>12700</xdr:rowOff>
    </xdr:to>
    <xdr:graphicFrame macro="">
      <xdr:nvGraphicFramePr>
        <xdr:cNvPr id="7" name="Chart 6">
          <a:extLst>
            <a:ext uri="{FF2B5EF4-FFF2-40B4-BE49-F238E27FC236}">
              <a16:creationId xmlns:a16="http://schemas.microsoft.com/office/drawing/2014/main" id="{05B51048-7BE7-4133-A7EA-0B7764660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794</xdr:colOff>
          <xdr:row>8</xdr:row>
          <xdr:rowOff>25176</xdr:rowOff>
        </xdr:from>
        <xdr:to>
          <xdr:col>3</xdr:col>
          <xdr:colOff>190500</xdr:colOff>
          <xdr:row>9</xdr:row>
          <xdr:rowOff>96636</xdr:rowOff>
        </xdr:to>
        <xdr:pic>
          <xdr:nvPicPr>
            <xdr:cNvPr id="10" name="Picture 9">
              <a:extLst>
                <a:ext uri="{FF2B5EF4-FFF2-40B4-BE49-F238E27FC236}">
                  <a16:creationId xmlns:a16="http://schemas.microsoft.com/office/drawing/2014/main" id="{D978444C-7C71-04FD-4420-FEFE3E84AA98}"/>
                </a:ext>
              </a:extLst>
            </xdr:cNvPr>
            <xdr:cNvPicPr>
              <a:picLocks noChangeAspect="1" noChangeArrowheads="1"/>
              <a:extLst>
                <a:ext uri="{84589F7E-364E-4C9E-8A38-B11213B215E9}">
                  <a14:cameraTool cellRange="'KPI YOY'!$H$8" spid="_x0000_s10303"/>
                </a:ext>
              </a:extLst>
            </xdr:cNvPicPr>
          </xdr:nvPicPr>
          <xdr:blipFill>
            <a:blip xmlns:r="http://schemas.openxmlformats.org/officeDocument/2006/relationships" r:embed="rId2"/>
            <a:srcRect/>
            <a:stretch>
              <a:fillRect/>
            </a:stretch>
          </xdr:blipFill>
          <xdr:spPr bwMode="auto">
            <a:xfrm>
              <a:off x="1219994" y="1498376"/>
              <a:ext cx="799306" cy="25561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292100</xdr:colOff>
      <xdr:row>5</xdr:row>
      <xdr:rowOff>165101</xdr:rowOff>
    </xdr:from>
    <xdr:to>
      <xdr:col>7</xdr:col>
      <xdr:colOff>25400</xdr:colOff>
      <xdr:row>7</xdr:row>
      <xdr:rowOff>165100</xdr:rowOff>
    </xdr:to>
    <xdr:graphicFrame macro="">
      <xdr:nvGraphicFramePr>
        <xdr:cNvPr id="32" name="Chart 31">
          <a:extLst>
            <a:ext uri="{FF2B5EF4-FFF2-40B4-BE49-F238E27FC236}">
              <a16:creationId xmlns:a16="http://schemas.microsoft.com/office/drawing/2014/main" id="{B45E9E25-C20C-4919-933F-0B03FAE71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400050</xdr:colOff>
      <xdr:row>5</xdr:row>
      <xdr:rowOff>158750</xdr:rowOff>
    </xdr:from>
    <xdr:to>
      <xdr:col>10</xdr:col>
      <xdr:colOff>590550</xdr:colOff>
      <xdr:row>7</xdr:row>
      <xdr:rowOff>158750</xdr:rowOff>
    </xdr:to>
    <xdr:graphicFrame macro="">
      <xdr:nvGraphicFramePr>
        <xdr:cNvPr id="33" name="Chart 32">
          <a:extLst>
            <a:ext uri="{FF2B5EF4-FFF2-40B4-BE49-F238E27FC236}">
              <a16:creationId xmlns:a16="http://schemas.microsoft.com/office/drawing/2014/main" id="{C0224CA3-043C-4A73-B486-B4A107442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285750</xdr:colOff>
      <xdr:row>5</xdr:row>
      <xdr:rowOff>165101</xdr:rowOff>
    </xdr:from>
    <xdr:to>
      <xdr:col>14</xdr:col>
      <xdr:colOff>577850</xdr:colOff>
      <xdr:row>7</xdr:row>
      <xdr:rowOff>165101</xdr:rowOff>
    </xdr:to>
    <xdr:graphicFrame macro="">
      <xdr:nvGraphicFramePr>
        <xdr:cNvPr id="34" name="Chart 33">
          <a:extLst>
            <a:ext uri="{FF2B5EF4-FFF2-40B4-BE49-F238E27FC236}">
              <a16:creationId xmlns:a16="http://schemas.microsoft.com/office/drawing/2014/main" id="{A6AC2299-35F9-441F-9C12-BBCBD0E99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152400</xdr:colOff>
      <xdr:row>5</xdr:row>
      <xdr:rowOff>152401</xdr:rowOff>
    </xdr:from>
    <xdr:to>
      <xdr:col>18</xdr:col>
      <xdr:colOff>349251</xdr:colOff>
      <xdr:row>7</xdr:row>
      <xdr:rowOff>146051</xdr:rowOff>
    </xdr:to>
    <xdr:graphicFrame macro="">
      <xdr:nvGraphicFramePr>
        <xdr:cNvPr id="35" name="Chart 34">
          <a:extLst>
            <a:ext uri="{FF2B5EF4-FFF2-40B4-BE49-F238E27FC236}">
              <a16:creationId xmlns:a16="http://schemas.microsoft.com/office/drawing/2014/main" id="{C4316963-DA8E-4914-9122-3730CA3D2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565150</xdr:colOff>
          <xdr:row>8</xdr:row>
          <xdr:rowOff>19050</xdr:rowOff>
        </xdr:from>
        <xdr:to>
          <xdr:col>7</xdr:col>
          <xdr:colOff>88900</xdr:colOff>
          <xdr:row>9</xdr:row>
          <xdr:rowOff>88901</xdr:rowOff>
        </xdr:to>
        <xdr:pic>
          <xdr:nvPicPr>
            <xdr:cNvPr id="38" name="Picture 37">
              <a:extLst>
                <a:ext uri="{FF2B5EF4-FFF2-40B4-BE49-F238E27FC236}">
                  <a16:creationId xmlns:a16="http://schemas.microsoft.com/office/drawing/2014/main" id="{7BDF05C9-EC83-E9E1-8BC3-7522AE5BCFB6}"/>
                </a:ext>
              </a:extLst>
            </xdr:cNvPr>
            <xdr:cNvPicPr>
              <a:picLocks noChangeAspect="1" noChangeArrowheads="1"/>
              <a:extLst>
                <a:ext uri="{84589F7E-364E-4C9E-8A38-B11213B215E9}">
                  <a14:cameraTool cellRange="'KPI YOY'!$I$8" spid="_x0000_s10304"/>
                </a:ext>
              </a:extLst>
            </xdr:cNvPicPr>
          </xdr:nvPicPr>
          <xdr:blipFill>
            <a:blip xmlns:r="http://schemas.openxmlformats.org/officeDocument/2006/relationships" r:embed="rId7"/>
            <a:srcRect/>
            <a:stretch>
              <a:fillRect/>
            </a:stretch>
          </xdr:blipFill>
          <xdr:spPr bwMode="auto">
            <a:xfrm>
              <a:off x="3613150" y="1492250"/>
              <a:ext cx="742950" cy="2540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558800</xdr:colOff>
          <xdr:row>8</xdr:row>
          <xdr:rowOff>23225</xdr:rowOff>
        </xdr:from>
        <xdr:to>
          <xdr:col>11</xdr:col>
          <xdr:colOff>133350</xdr:colOff>
          <xdr:row>9</xdr:row>
          <xdr:rowOff>102199</xdr:rowOff>
        </xdr:to>
        <xdr:pic>
          <xdr:nvPicPr>
            <xdr:cNvPr id="40" name="Picture 39">
              <a:extLst>
                <a:ext uri="{FF2B5EF4-FFF2-40B4-BE49-F238E27FC236}">
                  <a16:creationId xmlns:a16="http://schemas.microsoft.com/office/drawing/2014/main" id="{1CE0920C-7C19-C3C0-3F0B-E0863AD0FE42}"/>
                </a:ext>
              </a:extLst>
            </xdr:cNvPr>
            <xdr:cNvPicPr>
              <a:picLocks noChangeAspect="1" noChangeArrowheads="1"/>
              <a:extLst>
                <a:ext uri="{84589F7E-364E-4C9E-8A38-B11213B215E9}">
                  <a14:cameraTool cellRange="'KPI YOY'!$J$8" spid="_x0000_s10305"/>
                </a:ext>
              </a:extLst>
            </xdr:cNvPicPr>
          </xdr:nvPicPr>
          <xdr:blipFill>
            <a:blip xmlns:r="http://schemas.openxmlformats.org/officeDocument/2006/relationships" r:embed="rId8"/>
            <a:srcRect/>
            <a:stretch>
              <a:fillRect/>
            </a:stretch>
          </xdr:blipFill>
          <xdr:spPr bwMode="auto">
            <a:xfrm>
              <a:off x="6045200" y="1496425"/>
              <a:ext cx="793750" cy="2631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520700</xdr:colOff>
          <xdr:row>7</xdr:row>
          <xdr:rowOff>177800</xdr:rowOff>
        </xdr:from>
        <xdr:to>
          <xdr:col>15</xdr:col>
          <xdr:colOff>57150</xdr:colOff>
          <xdr:row>9</xdr:row>
          <xdr:rowOff>69850</xdr:rowOff>
        </xdr:to>
        <xdr:pic>
          <xdr:nvPicPr>
            <xdr:cNvPr id="42" name="Picture 41">
              <a:extLst>
                <a:ext uri="{FF2B5EF4-FFF2-40B4-BE49-F238E27FC236}">
                  <a16:creationId xmlns:a16="http://schemas.microsoft.com/office/drawing/2014/main" id="{F10A2971-3853-63FD-0B75-BE5062A3D166}"/>
                </a:ext>
              </a:extLst>
            </xdr:cNvPr>
            <xdr:cNvPicPr>
              <a:picLocks noChangeAspect="1" noChangeArrowheads="1"/>
              <a:extLst>
                <a:ext uri="{84589F7E-364E-4C9E-8A38-B11213B215E9}">
                  <a14:cameraTool cellRange="'KPI YOY'!$K$8" spid="_x0000_s10306"/>
                </a:ext>
              </a:extLst>
            </xdr:cNvPicPr>
          </xdr:nvPicPr>
          <xdr:blipFill>
            <a:blip xmlns:r="http://schemas.openxmlformats.org/officeDocument/2006/relationships" r:embed="rId9"/>
            <a:srcRect/>
            <a:stretch>
              <a:fillRect/>
            </a:stretch>
          </xdr:blipFill>
          <xdr:spPr bwMode="auto">
            <a:xfrm>
              <a:off x="8445500" y="1466850"/>
              <a:ext cx="755650" cy="2603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368300</xdr:colOff>
          <xdr:row>7</xdr:row>
          <xdr:rowOff>177800</xdr:rowOff>
        </xdr:from>
        <xdr:to>
          <xdr:col>18</xdr:col>
          <xdr:colOff>514350</xdr:colOff>
          <xdr:row>9</xdr:row>
          <xdr:rowOff>82550</xdr:rowOff>
        </xdr:to>
        <xdr:pic>
          <xdr:nvPicPr>
            <xdr:cNvPr id="44" name="Picture 43">
              <a:extLst>
                <a:ext uri="{FF2B5EF4-FFF2-40B4-BE49-F238E27FC236}">
                  <a16:creationId xmlns:a16="http://schemas.microsoft.com/office/drawing/2014/main" id="{6FCB250E-7D3F-393F-9D08-F43AA3BD239D}"/>
                </a:ext>
              </a:extLst>
            </xdr:cNvPr>
            <xdr:cNvPicPr>
              <a:picLocks noChangeAspect="1" noChangeArrowheads="1"/>
              <a:extLst>
                <a:ext uri="{84589F7E-364E-4C9E-8A38-B11213B215E9}">
                  <a14:cameraTool cellRange="'KPI YOY'!$L$8" spid="_x0000_s10307"/>
                </a:ext>
              </a:extLst>
            </xdr:cNvPicPr>
          </xdr:nvPicPr>
          <xdr:blipFill>
            <a:blip xmlns:r="http://schemas.openxmlformats.org/officeDocument/2006/relationships" r:embed="rId10"/>
            <a:srcRect/>
            <a:stretch>
              <a:fillRect/>
            </a:stretch>
          </xdr:blipFill>
          <xdr:spPr bwMode="auto">
            <a:xfrm>
              <a:off x="10731500" y="1466850"/>
              <a:ext cx="755650" cy="2730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50800</xdr:colOff>
      <xdr:row>10</xdr:row>
      <xdr:rowOff>19050</xdr:rowOff>
    </xdr:from>
    <xdr:to>
      <xdr:col>7</xdr:col>
      <xdr:colOff>387350</xdr:colOff>
      <xdr:row>19</xdr:row>
      <xdr:rowOff>76200</xdr:rowOff>
    </xdr:to>
    <xdr:sp macro="" textlink="">
      <xdr:nvSpPr>
        <xdr:cNvPr id="45" name="Rectangle: Rounded Corners 44">
          <a:extLst>
            <a:ext uri="{FF2B5EF4-FFF2-40B4-BE49-F238E27FC236}">
              <a16:creationId xmlns:a16="http://schemas.microsoft.com/office/drawing/2014/main" id="{A9BA2D73-F1B1-0491-166A-52530124D041}"/>
            </a:ext>
          </a:extLst>
        </xdr:cNvPr>
        <xdr:cNvSpPr/>
      </xdr:nvSpPr>
      <xdr:spPr>
        <a:xfrm>
          <a:off x="50800" y="1860550"/>
          <a:ext cx="4603750" cy="1714500"/>
        </a:xfrm>
        <a:prstGeom prst="roundRect">
          <a:avLst>
            <a:gd name="adj" fmla="val 85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158750</xdr:colOff>
      <xdr:row>10</xdr:row>
      <xdr:rowOff>44450</xdr:rowOff>
    </xdr:from>
    <xdr:to>
      <xdr:col>4</xdr:col>
      <xdr:colOff>387350</xdr:colOff>
      <xdr:row>12</xdr:row>
      <xdr:rowOff>12700</xdr:rowOff>
    </xdr:to>
    <xdr:sp macro="" textlink="">
      <xdr:nvSpPr>
        <xdr:cNvPr id="52" name="Rectangle: Rounded Corners 51">
          <a:extLst>
            <a:ext uri="{FF2B5EF4-FFF2-40B4-BE49-F238E27FC236}">
              <a16:creationId xmlns:a16="http://schemas.microsoft.com/office/drawing/2014/main" id="{2CA1BDFF-77F6-4250-3A25-DF4F72ABC941}"/>
            </a:ext>
          </a:extLst>
        </xdr:cNvPr>
        <xdr:cNvSpPr/>
      </xdr:nvSpPr>
      <xdr:spPr>
        <a:xfrm>
          <a:off x="158750" y="1885950"/>
          <a:ext cx="2667000" cy="33655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latin typeface="Lato black" panose="020F0502020204030203" pitchFamily="34" charset="0"/>
              <a:ea typeface="Lato black" panose="020F0502020204030203" pitchFamily="34" charset="0"/>
              <a:cs typeface="Lato black" panose="020F0502020204030203" pitchFamily="34" charset="0"/>
            </a:rPr>
            <a:t>SALES AND PROFIT ANALYSISI</a:t>
          </a:r>
        </a:p>
      </xdr:txBody>
    </xdr:sp>
    <xdr:clientData/>
  </xdr:twoCellAnchor>
  <xdr:twoCellAnchor>
    <xdr:from>
      <xdr:col>0</xdr:col>
      <xdr:colOff>38100</xdr:colOff>
      <xdr:row>11</xdr:row>
      <xdr:rowOff>133350</xdr:rowOff>
    </xdr:from>
    <xdr:to>
      <xdr:col>7</xdr:col>
      <xdr:colOff>355600</xdr:colOff>
      <xdr:row>21</xdr:row>
      <xdr:rowOff>12700</xdr:rowOff>
    </xdr:to>
    <xdr:graphicFrame macro="">
      <xdr:nvGraphicFramePr>
        <xdr:cNvPr id="72" name="Chart 71">
          <a:extLst>
            <a:ext uri="{FF2B5EF4-FFF2-40B4-BE49-F238E27FC236}">
              <a16:creationId xmlns:a16="http://schemas.microsoft.com/office/drawing/2014/main" id="{F792D8A6-0EC2-4402-8C5C-B055B331E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311150</xdr:colOff>
      <xdr:row>22</xdr:row>
      <xdr:rowOff>139700</xdr:rowOff>
    </xdr:from>
    <xdr:to>
      <xdr:col>17</xdr:col>
      <xdr:colOff>190500</xdr:colOff>
      <xdr:row>24</xdr:row>
      <xdr:rowOff>76200</xdr:rowOff>
    </xdr:to>
    <xdr:sp macro="" textlink="">
      <xdr:nvSpPr>
        <xdr:cNvPr id="61" name="Rectangle: Rounded Corners 60">
          <a:extLst>
            <a:ext uri="{FF2B5EF4-FFF2-40B4-BE49-F238E27FC236}">
              <a16:creationId xmlns:a16="http://schemas.microsoft.com/office/drawing/2014/main" id="{2A69AD33-BD32-8DE1-C7BA-9940479CB97D}"/>
            </a:ext>
          </a:extLst>
        </xdr:cNvPr>
        <xdr:cNvSpPr/>
      </xdr:nvSpPr>
      <xdr:spPr>
        <a:xfrm>
          <a:off x="8845550" y="4191000"/>
          <a:ext cx="1708150" cy="3048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7</xdr:col>
      <xdr:colOff>482600</xdr:colOff>
      <xdr:row>11</xdr:row>
      <xdr:rowOff>165100</xdr:rowOff>
    </xdr:from>
    <xdr:to>
      <xdr:col>15</xdr:col>
      <xdr:colOff>146050</xdr:colOff>
      <xdr:row>21</xdr:row>
      <xdr:rowOff>69850</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9686075A-E0EE-46A9-8B99-B4271EBF90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49800" y="2190750"/>
              <a:ext cx="4540250" cy="1746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273050</xdr:colOff>
      <xdr:row>12</xdr:row>
      <xdr:rowOff>95250</xdr:rowOff>
    </xdr:from>
    <xdr:to>
      <xdr:col>19</xdr:col>
      <xdr:colOff>292100</xdr:colOff>
      <xdr:row>21</xdr:row>
      <xdr:rowOff>127000</xdr:rowOff>
    </xdr:to>
    <xdr:graphicFrame macro="">
      <xdr:nvGraphicFramePr>
        <xdr:cNvPr id="74" name="Chart 73">
          <a:extLst>
            <a:ext uri="{FF2B5EF4-FFF2-40B4-BE49-F238E27FC236}">
              <a16:creationId xmlns:a16="http://schemas.microsoft.com/office/drawing/2014/main" id="{25439249-387F-4A6E-B455-ED2622230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107950</xdr:colOff>
      <xdr:row>25</xdr:row>
      <xdr:rowOff>44450</xdr:rowOff>
    </xdr:from>
    <xdr:to>
      <xdr:col>7</xdr:col>
      <xdr:colOff>431800</xdr:colOff>
      <xdr:row>34</xdr:row>
      <xdr:rowOff>158750</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7A681EEC-2B20-4B8B-9BCF-522A8A4B8C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7950" y="4648200"/>
              <a:ext cx="4591050" cy="1771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19050</xdr:colOff>
      <xdr:row>24</xdr:row>
      <xdr:rowOff>177800</xdr:rowOff>
    </xdr:from>
    <xdr:to>
      <xdr:col>14</xdr:col>
      <xdr:colOff>38100</xdr:colOff>
      <xdr:row>35</xdr:row>
      <xdr:rowOff>25400</xdr:rowOff>
    </xdr:to>
    <xdr:graphicFrame macro="">
      <xdr:nvGraphicFramePr>
        <xdr:cNvPr id="76" name="Chart 75">
          <a:extLst>
            <a:ext uri="{FF2B5EF4-FFF2-40B4-BE49-F238E27FC236}">
              <a16:creationId xmlns:a16="http://schemas.microsoft.com/office/drawing/2014/main" id="{CEDE9458-3114-4576-8581-1E95F0B1F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482600</xdr:colOff>
      <xdr:row>11</xdr:row>
      <xdr:rowOff>165100</xdr:rowOff>
    </xdr:from>
    <xdr:to>
      <xdr:col>15</xdr:col>
      <xdr:colOff>25400</xdr:colOff>
      <xdr:row>21</xdr:row>
      <xdr:rowOff>101600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F06004E-5519-40C5-A85E-126D5E4FB7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4749800" y="2190750"/>
              <a:ext cx="4419600" cy="1778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330200</xdr:colOff>
      <xdr:row>25</xdr:row>
      <xdr:rowOff>63499</xdr:rowOff>
    </xdr:from>
    <xdr:to>
      <xdr:col>15</xdr:col>
      <xdr:colOff>596900</xdr:colOff>
      <xdr:row>34</xdr:row>
      <xdr:rowOff>12700</xdr:rowOff>
    </xdr:to>
    <mc:AlternateContent xmlns:mc="http://schemas.openxmlformats.org/markup-compatibility/2006" xmlns:a14="http://schemas.microsoft.com/office/drawing/2010/main">
      <mc:Choice Requires="a14">
        <xdr:graphicFrame macro="">
          <xdr:nvGraphicFramePr>
            <xdr:cNvPr id="37" name="Year 1">
              <a:extLst>
                <a:ext uri="{FF2B5EF4-FFF2-40B4-BE49-F238E27FC236}">
                  <a16:creationId xmlns:a16="http://schemas.microsoft.com/office/drawing/2014/main" id="{141FAE40-AD68-4EFF-B224-973330F11DE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64600" y="4667249"/>
              <a:ext cx="876300" cy="16065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412750</xdr:colOff>
      <xdr:row>25</xdr:row>
      <xdr:rowOff>69851</xdr:rowOff>
    </xdr:from>
    <xdr:to>
      <xdr:col>19</xdr:col>
      <xdr:colOff>101600</xdr:colOff>
      <xdr:row>34</xdr:row>
      <xdr:rowOff>1</xdr:rowOff>
    </xdr:to>
    <mc:AlternateContent xmlns:mc="http://schemas.openxmlformats.org/markup-compatibility/2006" xmlns:a14="http://schemas.microsoft.com/office/drawing/2010/main">
      <mc:Choice Requires="a14">
        <xdr:graphicFrame macro="">
          <xdr:nvGraphicFramePr>
            <xdr:cNvPr id="39" name="Segment 1">
              <a:extLst>
                <a:ext uri="{FF2B5EF4-FFF2-40B4-BE49-F238E27FC236}">
                  <a16:creationId xmlns:a16="http://schemas.microsoft.com/office/drawing/2014/main" id="{BEC59665-6E70-47E8-9C72-72CC51C3271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75950" y="4673601"/>
              <a:ext cx="908050" cy="1587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31750</xdr:colOff>
      <xdr:row>25</xdr:row>
      <xdr:rowOff>82551</xdr:rowOff>
    </xdr:from>
    <xdr:to>
      <xdr:col>17</xdr:col>
      <xdr:colOff>368300</xdr:colOff>
      <xdr:row>34</xdr:row>
      <xdr:rowOff>6350</xdr:rowOff>
    </xdr:to>
    <mc:AlternateContent xmlns:mc="http://schemas.openxmlformats.org/markup-compatibility/2006" xmlns:a14="http://schemas.microsoft.com/office/drawing/2010/main">
      <mc:Choice Requires="a14">
        <xdr:graphicFrame macro="">
          <xdr:nvGraphicFramePr>
            <xdr:cNvPr id="41" name="Region 1">
              <a:extLst>
                <a:ext uri="{FF2B5EF4-FFF2-40B4-BE49-F238E27FC236}">
                  <a16:creationId xmlns:a16="http://schemas.microsoft.com/office/drawing/2014/main" id="{0B56598E-CF13-4D6D-8DEF-005A5A95E5A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85350" y="4686301"/>
              <a:ext cx="946150" cy="1581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bhavi umare" refreshedDate="45628.56973333333" createdVersion="8" refreshedVersion="8" minRefreshableVersion="3" recordCount="9994" xr:uid="{6A3F7D38-0BBD-4798-B5BA-20ED345341F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8979849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D0E7BE-895A-4881-9653-7B5DB22B64CB}"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1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ECAA77-E67E-41E9-B514-3A73AD655D1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A9F291-8296-4565-80F0-02E2DC9E48C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78E2B8-14AA-4BD2-9675-ABB4E6A3B21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5"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2">
    <i>
      <x/>
    </i>
    <i>
      <x v="1"/>
    </i>
    <i>
      <x v="2"/>
    </i>
    <i>
      <x v="3"/>
    </i>
    <i>
      <x v="4"/>
    </i>
    <i>
      <x v="5"/>
    </i>
    <i>
      <x v="6"/>
    </i>
    <i>
      <x v="8"/>
    </i>
    <i>
      <x v="9"/>
    </i>
    <i>
      <x v="10"/>
    </i>
    <i>
      <x v="11"/>
    </i>
    <i>
      <x v="12"/>
    </i>
    <i>
      <x v="14"/>
    </i>
    <i>
      <x v="15"/>
    </i>
    <i>
      <x v="16"/>
    </i>
    <i>
      <x v="17"/>
    </i>
    <i>
      <x v="18"/>
    </i>
    <i>
      <x v="19"/>
    </i>
    <i>
      <x v="20"/>
    </i>
    <i>
      <x v="21"/>
    </i>
    <i>
      <x v="22"/>
    </i>
    <i>
      <x v="23"/>
    </i>
    <i>
      <x v="24"/>
    </i>
    <i>
      <x v="25"/>
    </i>
    <i>
      <x v="26"/>
    </i>
    <i>
      <x v="27"/>
    </i>
    <i>
      <x v="28"/>
    </i>
    <i>
      <x v="29"/>
    </i>
    <i>
      <x v="30"/>
    </i>
    <i>
      <x v="31"/>
    </i>
    <i>
      <x v="33"/>
    </i>
    <i>
      <x v="35"/>
    </i>
    <i>
      <x v="36"/>
    </i>
    <i>
      <x v="38"/>
    </i>
    <i>
      <x v="39"/>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F18A27-547F-41F8-A2C0-27F86A8B57C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5AEE5D-3451-4274-99EB-164E02269DF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M3:N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3">
      <pivotArea grandRow="1" outline="0" collapsedLevelsAreSubtotals="1" fieldPosition="0"/>
    </format>
    <format dxfId="2">
      <pivotArea dataOnly="0" labelOnly="1" grandRow="1" outline="0" fieldPosition="0"/>
    </format>
  </formats>
  <chartFormats count="2">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BA89DC-8747-4350-8BD2-3D8DEF39B3DD}"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16" firstHeaderRow="1" firstDataRow="1" firstDataCol="1"/>
  <pivotFields count="26">
    <pivotField showAll="0"/>
    <pivotField dataField="1"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5">
      <pivotArea grandRow="1" outline="0" collapsedLevelsAreSubtotals="1" fieldPosition="0"/>
    </format>
    <format dxfId="4">
      <pivotArea dataOnly="0" labelOnly="1" grandRow="1" outline="0" fieldPosition="0"/>
    </format>
  </format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5DB28E-4B61-48AD-8629-2AB6C6C3C8FF}"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H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2">
    <format dxfId="7">
      <pivotArea grandRow="1" outline="0" collapsedLevelsAreSubtotals="1" fieldPosition="0"/>
    </format>
    <format dxfId="6">
      <pivotArea dataOnly="0" labelOnly="1" grandRow="1" outline="0" fieldPosition="0"/>
    </format>
  </format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9202BC7-54C6-4E75-BB53-C49A67F1B88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8">
      <pivotArea dataOnly="0" grandRow="1" axis="axisRow" fieldPosition="0"/>
    </format>
  </format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B7DE49-1DE1-401C-8B78-72B3F416F92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9">
      <pivotArea dataOnly="0" grandRow="1" axis="axisRow" fieldPosition="0"/>
    </format>
  </format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866D68-202F-4084-836B-F29D15515057}"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ow Labels">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2">
    <format dxfId="1">
      <pivotArea grandRow="1" outline="0" collapsedLevelsAreSubtotals="1" fieldPosition="0"/>
    </format>
    <format dxfId="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971DD59-0907-4772-8A8F-75E13FE726F7}"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897984919">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7304C1C-27A3-478F-9AFD-7A467F18B964}"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11" name="PivotTable11"/>
    <pivotTable tabId="6" name="PivotTable4"/>
    <pivotTable tabId="5" name="PivotTable3"/>
    <pivotTable tabId="7" name="PivotTable5"/>
  </pivotTables>
  <data>
    <tabular pivotCacheId="1897984919">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B0E1E2-FBC9-4434-A4D1-D247F4524D10}"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11" name="PivotTable11"/>
    <pivotTable tabId="6" name="PivotTable4"/>
    <pivotTable tabId="5" name="PivotTable3"/>
    <pivotTable tabId="7" name="PivotTable5"/>
  </pivotTables>
  <data>
    <tabular pivotCacheId="189798491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D627473-F849-4D3D-B088-8E5F3D865B46}" cache="Slicer_Year" caption="Year" rowHeight="241300"/>
  <slicer name="Segment" xr10:uid="{AEC1C3B9-A372-493E-B2EA-AB845BFE8E8E}" cache="Slicer_Segment" caption="Segment" rowHeight="241300"/>
  <slicer name="Region" xr10:uid="{D297F010-CB13-4D6C-B7E9-92D4283C9F7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1FAEC88-339E-4450-9892-0BF2038AFD8D}" cache="Slicer_Year" caption="Year" style="AB" rowHeight="241300"/>
  <slicer name="Segment 1" xr10:uid="{FABC0B81-38D7-4B83-B307-22359D03AD1F}" cache="Slicer_Segment" caption="Segment" style="AB" rowHeight="241300"/>
  <slicer name="Region 1" xr10:uid="{A15DAA0A-0A7A-42E0-A0FA-6E0DCC06536C}"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7FADA-DBCE-464D-B921-7F7DD2303C86}">
  <dimension ref="A3:C15"/>
  <sheetViews>
    <sheetView workbookViewId="0">
      <selection activeCell="H19" sqref="H19"/>
    </sheetView>
  </sheetViews>
  <sheetFormatPr defaultRowHeight="14.5"/>
  <cols>
    <col min="1" max="1" width="12.36328125" bestFit="1" customWidth="1"/>
    <col min="2" max="2" width="11.26953125" bestFit="1" customWidth="1"/>
    <col min="3" max="3" width="11.6328125" bestFit="1" customWidth="1"/>
    <col min="4" max="2476" width="15.26953125" bestFit="1" customWidth="1"/>
    <col min="2477" max="2477" width="16" bestFit="1" customWidth="1"/>
    <col min="2478" max="2478" width="16.36328125" bestFit="1" customWidth="1"/>
  </cols>
  <sheetData>
    <row r="3" spans="1:3">
      <c r="A3" s="7" t="s">
        <v>10933</v>
      </c>
      <c r="B3" s="5" t="s">
        <v>10935</v>
      </c>
      <c r="C3" s="8" t="s">
        <v>10936</v>
      </c>
    </row>
    <row r="4" spans="1:3">
      <c r="A4" s="9" t="s">
        <v>10942</v>
      </c>
      <c r="B4" s="11">
        <v>1701.528</v>
      </c>
      <c r="C4" s="12">
        <v>300.91449999999998</v>
      </c>
    </row>
    <row r="5" spans="1:3">
      <c r="A5" s="9" t="s">
        <v>10943</v>
      </c>
      <c r="B5" s="11">
        <v>1183.6679999999999</v>
      </c>
      <c r="C5" s="12">
        <v>307.29950000000002</v>
      </c>
    </row>
    <row r="6" spans="1:3">
      <c r="A6" s="9" t="s">
        <v>10944</v>
      </c>
      <c r="B6" s="11">
        <v>11106.798999999995</v>
      </c>
      <c r="C6" s="12">
        <v>333.05150000000049</v>
      </c>
    </row>
    <row r="7" spans="1:3">
      <c r="A7" s="9" t="s">
        <v>10945</v>
      </c>
      <c r="B7" s="11">
        <v>14131.728999999999</v>
      </c>
      <c r="C7" s="12">
        <v>1393.3828000000003</v>
      </c>
    </row>
    <row r="8" spans="1:3">
      <c r="A8" s="9" t="s">
        <v>10946</v>
      </c>
      <c r="B8" s="11">
        <v>9142</v>
      </c>
      <c r="C8" s="12">
        <v>2063.5013000000004</v>
      </c>
    </row>
    <row r="9" spans="1:3">
      <c r="A9" s="9" t="s">
        <v>10947</v>
      </c>
      <c r="B9" s="11">
        <v>3970.9140000000007</v>
      </c>
      <c r="C9" s="12">
        <v>67.014899999999869</v>
      </c>
    </row>
    <row r="10" spans="1:3">
      <c r="A10" s="9" t="s">
        <v>10948</v>
      </c>
      <c r="B10" s="11">
        <v>10032.988000000003</v>
      </c>
      <c r="C10" s="12">
        <v>1308.7058</v>
      </c>
    </row>
    <row r="11" spans="1:3">
      <c r="A11" s="9" t="s">
        <v>10949</v>
      </c>
      <c r="B11" s="11">
        <v>7451.7739999999994</v>
      </c>
      <c r="C11" s="12">
        <v>2245.4838</v>
      </c>
    </row>
    <row r="12" spans="1:3">
      <c r="A12" s="9" t="s">
        <v>10950</v>
      </c>
      <c r="B12" s="11">
        <v>15507.744999999999</v>
      </c>
      <c r="C12" s="12">
        <v>-948.10100000000125</v>
      </c>
    </row>
    <row r="13" spans="1:3">
      <c r="A13" s="9" t="s">
        <v>10951</v>
      </c>
      <c r="B13" s="11">
        <v>12637.678</v>
      </c>
      <c r="C13" s="12">
        <v>746.39339999999993</v>
      </c>
    </row>
    <row r="14" spans="1:3">
      <c r="A14" s="9" t="s">
        <v>10952</v>
      </c>
      <c r="B14" s="11">
        <v>20994.494700000003</v>
      </c>
      <c r="C14" s="12">
        <v>3843.5716000000002</v>
      </c>
    </row>
    <row r="15" spans="1:3">
      <c r="A15" s="10" t="s">
        <v>10953</v>
      </c>
      <c r="B15" s="13">
        <v>20573.556000000004</v>
      </c>
      <c r="C15" s="14">
        <v>1852.0587999999989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4E9F3-EFFD-4909-A9FC-5141D076C853}">
  <dimension ref="A3:E13"/>
  <sheetViews>
    <sheetView workbookViewId="0">
      <selection activeCell="A5" sqref="A5"/>
    </sheetView>
  </sheetViews>
  <sheetFormatPr defaultRowHeight="14.5"/>
  <cols>
    <col min="1" max="1" width="13.1796875" bestFit="1" customWidth="1"/>
    <col min="2" max="2" width="11.6328125" bestFit="1" customWidth="1"/>
    <col min="4" max="4" width="13.1796875" bestFit="1" customWidth="1"/>
    <col min="5" max="5" width="11.81640625" bestFit="1" customWidth="1"/>
  </cols>
  <sheetData>
    <row r="3" spans="1:5">
      <c r="A3" s="7" t="s">
        <v>10933</v>
      </c>
      <c r="B3" s="6" t="s">
        <v>10936</v>
      </c>
      <c r="D3" s="17" t="s">
        <v>15</v>
      </c>
      <c r="E3" s="17" t="s">
        <v>21</v>
      </c>
    </row>
    <row r="4" spans="1:5">
      <c r="A4" s="9" t="s">
        <v>46</v>
      </c>
      <c r="B4" s="6">
        <v>9018.0923999999959</v>
      </c>
      <c r="D4" t="str">
        <f>A4</f>
        <v>Office Supplies</v>
      </c>
      <c r="E4" s="18">
        <f>GETPIVOTDATA("Profit",$A$3,"Category","Furniture")</f>
        <v>361.29999999999927</v>
      </c>
    </row>
    <row r="5" spans="1:5">
      <c r="A5" s="15" t="s">
        <v>71</v>
      </c>
      <c r="B5" s="29">
        <v>4133.8844999999974</v>
      </c>
      <c r="D5" t="str">
        <f>A5</f>
        <v>Technology</v>
      </c>
      <c r="E5" s="18">
        <f>GETPIVOTDATA("Profit",$A$3,"Category","Technology")</f>
        <v>4133.8844999999974</v>
      </c>
    </row>
    <row r="6" spans="1:5">
      <c r="A6" s="15" t="s">
        <v>32</v>
      </c>
      <c r="B6" s="29">
        <v>361.29999999999927</v>
      </c>
      <c r="D6" t="str">
        <f>A6</f>
        <v>Furniture</v>
      </c>
      <c r="E6" s="18">
        <f>GETPIVOTDATA("Profit",$A$3,"Category","Office Supplies")</f>
        <v>9018.0923999999959</v>
      </c>
    </row>
    <row r="7" spans="1:5">
      <c r="A7" s="10" t="s">
        <v>10934</v>
      </c>
      <c r="B7" s="30">
        <v>13513.276899999993</v>
      </c>
      <c r="D7" t="str">
        <f>A7</f>
        <v>Grand Total</v>
      </c>
      <c r="E7" s="18">
        <f>GETPIVOTDATA("Profit",$A$3)</f>
        <v>13513.276899999993</v>
      </c>
    </row>
    <row r="13" spans="1:5">
      <c r="D13" s="17" t="s">
        <v>10937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F7216-B50E-4EF9-BA87-8863671572EE}">
  <dimension ref="A3:B7"/>
  <sheetViews>
    <sheetView workbookViewId="0">
      <selection activeCell="M14" sqref="M14"/>
    </sheetView>
  </sheetViews>
  <sheetFormatPr defaultRowHeight="14.5"/>
  <cols>
    <col min="1" max="1" width="13.1796875" bestFit="1" customWidth="1"/>
    <col min="2" max="2" width="11.26953125" bestFit="1" customWidth="1"/>
  </cols>
  <sheetData>
    <row r="3" spans="1:2">
      <c r="A3" s="7" t="s">
        <v>10933</v>
      </c>
      <c r="B3" s="6" t="s">
        <v>10935</v>
      </c>
    </row>
    <row r="4" spans="1:2">
      <c r="A4" s="9" t="s">
        <v>32</v>
      </c>
      <c r="B4" s="19">
        <v>0.35115287149614721</v>
      </c>
    </row>
    <row r="5" spans="1:2">
      <c r="A5" s="15" t="s">
        <v>46</v>
      </c>
      <c r="B5" s="20">
        <v>0.38103564546114388</v>
      </c>
    </row>
    <row r="6" spans="1:2">
      <c r="A6" s="15" t="s">
        <v>71</v>
      </c>
      <c r="B6" s="20">
        <v>0.26781148304270885</v>
      </c>
    </row>
    <row r="7" spans="1:2">
      <c r="A7" s="10" t="s">
        <v>10934</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AED5-6686-477B-B3A9-7ECF0EC40E35}">
  <dimension ref="A3:E52"/>
  <sheetViews>
    <sheetView topLeftCell="D1" workbookViewId="0">
      <selection activeCell="N6" sqref="N6"/>
    </sheetView>
  </sheetViews>
  <sheetFormatPr defaultRowHeight="14.5"/>
  <cols>
    <col min="1" max="1" width="14.1796875" bestFit="1" customWidth="1"/>
    <col min="2" max="2" width="11.81640625" bestFit="1" customWidth="1"/>
    <col min="4" max="4" width="17.36328125" bestFit="1" customWidth="1"/>
  </cols>
  <sheetData>
    <row r="3" spans="1:5">
      <c r="A3" s="7" t="s">
        <v>10933</v>
      </c>
      <c r="B3" s="6" t="s">
        <v>10935</v>
      </c>
      <c r="D3" s="17" t="s">
        <v>11</v>
      </c>
      <c r="E3" s="17" t="s">
        <v>18</v>
      </c>
    </row>
    <row r="4" spans="1:5">
      <c r="A4" s="9" t="s">
        <v>358</v>
      </c>
      <c r="B4" s="6">
        <v>3954.64</v>
      </c>
      <c r="D4" t="str">
        <f>A4</f>
        <v>Alabama</v>
      </c>
      <c r="E4" s="18">
        <f>GETPIVOTDATA("Sales",$A$3,"State",A4)</f>
        <v>3954.64</v>
      </c>
    </row>
    <row r="5" spans="1:5">
      <c r="A5" s="15" t="s">
        <v>310</v>
      </c>
      <c r="B5" s="29">
        <v>3188.3940000000002</v>
      </c>
      <c r="D5" t="str">
        <f t="shared" ref="D5:D52" si="0">A5</f>
        <v>Arizona</v>
      </c>
      <c r="E5" s="18">
        <f t="shared" ref="E5:E52" si="1">GETPIVOTDATA("Sales",$A$3,"State",A5)</f>
        <v>3188.3940000000002</v>
      </c>
    </row>
    <row r="6" spans="1:5">
      <c r="A6" s="15" t="s">
        <v>1707</v>
      </c>
      <c r="B6" s="29">
        <v>1106.3599999999999</v>
      </c>
      <c r="D6" t="str">
        <f t="shared" si="0"/>
        <v>Arkansas</v>
      </c>
      <c r="E6" s="18">
        <f t="shared" si="1"/>
        <v>1106.3599999999999</v>
      </c>
    </row>
    <row r="7" spans="1:5">
      <c r="A7" s="15" t="s">
        <v>43</v>
      </c>
      <c r="B7" s="29">
        <v>22605.230499999998</v>
      </c>
      <c r="D7" t="str">
        <f t="shared" si="0"/>
        <v>California</v>
      </c>
      <c r="E7" s="18">
        <f t="shared" si="1"/>
        <v>22605.230499999998</v>
      </c>
    </row>
    <row r="8" spans="1:5">
      <c r="A8" s="15" t="s">
        <v>457</v>
      </c>
      <c r="B8" s="29">
        <v>1065.24</v>
      </c>
      <c r="D8" t="str">
        <f t="shared" si="0"/>
        <v>Colorado</v>
      </c>
      <c r="E8" s="18">
        <f t="shared" si="1"/>
        <v>1065.24</v>
      </c>
    </row>
    <row r="9" spans="1:5">
      <c r="A9" s="15" t="s">
        <v>747</v>
      </c>
      <c r="B9" s="29">
        <v>1672.61</v>
      </c>
      <c r="D9" t="str">
        <f t="shared" si="0"/>
        <v>Connecticut</v>
      </c>
      <c r="E9" s="18">
        <f t="shared" si="1"/>
        <v>1672.61</v>
      </c>
    </row>
    <row r="10" spans="1:5">
      <c r="A10" s="15" t="s">
        <v>245</v>
      </c>
      <c r="B10" s="29">
        <v>4399.03</v>
      </c>
      <c r="D10" t="str">
        <f t="shared" si="0"/>
        <v>Delaware</v>
      </c>
      <c r="E10" s="18">
        <f t="shared" si="1"/>
        <v>4399.03</v>
      </c>
    </row>
    <row r="11" spans="1:5">
      <c r="A11" s="15" t="s">
        <v>54</v>
      </c>
      <c r="B11" s="29">
        <v>2947.538</v>
      </c>
      <c r="D11" t="str">
        <f t="shared" si="0"/>
        <v>Florida</v>
      </c>
      <c r="E11" s="18">
        <f t="shared" si="1"/>
        <v>2947.538</v>
      </c>
    </row>
    <row r="12" spans="1:5">
      <c r="A12" s="15" t="s">
        <v>1272</v>
      </c>
      <c r="B12" s="29">
        <v>1528.3</v>
      </c>
      <c r="D12" t="str">
        <f t="shared" si="0"/>
        <v>Georgia</v>
      </c>
      <c r="E12" s="18">
        <f t="shared" si="1"/>
        <v>1528.3</v>
      </c>
    </row>
    <row r="13" spans="1:5">
      <c r="A13" s="15" t="s">
        <v>6260</v>
      </c>
      <c r="B13" s="29">
        <v>455.63199999999995</v>
      </c>
      <c r="D13" t="str">
        <f t="shared" si="0"/>
        <v>Idaho</v>
      </c>
      <c r="E13" s="18">
        <f t="shared" si="1"/>
        <v>455.63199999999995</v>
      </c>
    </row>
    <row r="14" spans="1:5">
      <c r="A14" s="15" t="s">
        <v>211</v>
      </c>
      <c r="B14" s="29">
        <v>1923.2300000000002</v>
      </c>
      <c r="D14" t="str">
        <f t="shared" si="0"/>
        <v>Illinois</v>
      </c>
      <c r="E14" s="18">
        <f t="shared" si="1"/>
        <v>1923.2300000000002</v>
      </c>
    </row>
    <row r="15" spans="1:5">
      <c r="A15" s="15" t="s">
        <v>254</v>
      </c>
      <c r="B15" s="29">
        <v>610.84999999999991</v>
      </c>
      <c r="D15" t="str">
        <f t="shared" si="0"/>
        <v>Indiana</v>
      </c>
      <c r="E15" s="18">
        <f t="shared" si="1"/>
        <v>610.84999999999991</v>
      </c>
    </row>
    <row r="16" spans="1:5">
      <c r="A16" s="15" t="s">
        <v>4530</v>
      </c>
      <c r="B16" s="29">
        <v>257.98</v>
      </c>
      <c r="D16" t="str">
        <f t="shared" si="0"/>
        <v>Kansas</v>
      </c>
      <c r="E16" s="18">
        <f t="shared" si="1"/>
        <v>257.98</v>
      </c>
    </row>
    <row r="17" spans="1:5">
      <c r="A17" s="15" t="s">
        <v>29</v>
      </c>
      <c r="B17" s="29">
        <v>2864.0899999999997</v>
      </c>
      <c r="D17" t="str">
        <f t="shared" si="0"/>
        <v>Kentucky</v>
      </c>
      <c r="E17" s="18">
        <f t="shared" si="1"/>
        <v>2864.0899999999997</v>
      </c>
    </row>
    <row r="18" spans="1:5">
      <c r="A18" s="15" t="s">
        <v>736</v>
      </c>
      <c r="B18" s="29">
        <v>1782.1100000000001</v>
      </c>
      <c r="D18" t="str">
        <f t="shared" si="0"/>
        <v>Louisiana</v>
      </c>
      <c r="E18" s="18">
        <f t="shared" si="1"/>
        <v>1782.1100000000001</v>
      </c>
    </row>
    <row r="19" spans="1:5">
      <c r="A19" s="15" t="s">
        <v>5235</v>
      </c>
      <c r="B19" s="29">
        <v>617.12</v>
      </c>
      <c r="D19" t="str">
        <f t="shared" si="0"/>
        <v>Maine</v>
      </c>
      <c r="E19" s="18">
        <f t="shared" si="1"/>
        <v>617.12</v>
      </c>
    </row>
    <row r="20" spans="1:5">
      <c r="A20" s="15" t="s">
        <v>2735</v>
      </c>
      <c r="B20" s="29">
        <v>989.99999999999989</v>
      </c>
      <c r="D20" t="str">
        <f t="shared" si="0"/>
        <v>Maryland</v>
      </c>
      <c r="E20" s="18">
        <f t="shared" si="1"/>
        <v>989.99999999999989</v>
      </c>
    </row>
    <row r="21" spans="1:5">
      <c r="A21" s="15" t="s">
        <v>1245</v>
      </c>
      <c r="B21" s="29">
        <v>5007.0199999999995</v>
      </c>
      <c r="D21" t="str">
        <f t="shared" si="0"/>
        <v>Massachusetts</v>
      </c>
      <c r="E21" s="18">
        <f t="shared" si="1"/>
        <v>5007.0199999999995</v>
      </c>
    </row>
    <row r="22" spans="1:5">
      <c r="A22" s="15" t="s">
        <v>238</v>
      </c>
      <c r="B22" s="29">
        <v>1334.3700000000001</v>
      </c>
      <c r="D22" t="str">
        <f t="shared" si="0"/>
        <v>Michigan</v>
      </c>
      <c r="E22" s="18">
        <f t="shared" si="1"/>
        <v>1334.3700000000001</v>
      </c>
    </row>
    <row r="23" spans="1:5">
      <c r="A23" s="15" t="s">
        <v>229</v>
      </c>
      <c r="B23" s="29">
        <v>67.150000000000006</v>
      </c>
      <c r="D23" t="str">
        <f t="shared" si="0"/>
        <v>Minnesota</v>
      </c>
      <c r="E23" s="18">
        <f t="shared" si="1"/>
        <v>67.150000000000006</v>
      </c>
    </row>
    <row r="24" spans="1:5">
      <c r="A24" s="15" t="s">
        <v>1487</v>
      </c>
      <c r="B24" s="29">
        <v>103.5</v>
      </c>
      <c r="D24" t="str">
        <f t="shared" si="0"/>
        <v>Mississippi</v>
      </c>
      <c r="E24" s="18">
        <f t="shared" si="1"/>
        <v>103.5</v>
      </c>
    </row>
    <row r="25" spans="1:5">
      <c r="A25" s="15" t="s">
        <v>596</v>
      </c>
      <c r="B25" s="29">
        <v>103.13</v>
      </c>
      <c r="D25" t="str">
        <f t="shared" si="0"/>
        <v>Missouri</v>
      </c>
      <c r="E25" s="18">
        <f t="shared" si="1"/>
        <v>103.13</v>
      </c>
    </row>
    <row r="26" spans="1:5">
      <c r="A26" s="15" t="s">
        <v>1762</v>
      </c>
      <c r="B26" s="29">
        <v>8.2880000000000003</v>
      </c>
      <c r="D26" t="str">
        <f t="shared" si="0"/>
        <v>Montana</v>
      </c>
      <c r="E26" s="18">
        <f t="shared" si="1"/>
        <v>8.2880000000000003</v>
      </c>
    </row>
    <row r="27" spans="1:5">
      <c r="A27" s="15" t="s">
        <v>138</v>
      </c>
      <c r="B27" s="29">
        <v>174.04</v>
      </c>
      <c r="D27" t="str">
        <f t="shared" si="0"/>
        <v>Nebraska</v>
      </c>
      <c r="E27" s="18">
        <f t="shared" si="1"/>
        <v>174.04</v>
      </c>
    </row>
    <row r="28" spans="1:5">
      <c r="A28" s="15" t="s">
        <v>1392</v>
      </c>
      <c r="B28" s="29">
        <v>134.6</v>
      </c>
      <c r="D28" t="str">
        <f t="shared" si="0"/>
        <v>Nevada</v>
      </c>
      <c r="E28" s="18">
        <f t="shared" si="1"/>
        <v>134.6</v>
      </c>
    </row>
    <row r="29" spans="1:5">
      <c r="A29" s="15" t="s">
        <v>2694</v>
      </c>
      <c r="B29" s="29">
        <v>504.48</v>
      </c>
      <c r="D29" t="str">
        <f t="shared" si="0"/>
        <v>New Hampshire</v>
      </c>
      <c r="E29" s="18">
        <f t="shared" si="1"/>
        <v>504.48</v>
      </c>
    </row>
    <row r="30" spans="1:5">
      <c r="A30" s="15" t="s">
        <v>788</v>
      </c>
      <c r="B30" s="29">
        <v>2114.5300000000002</v>
      </c>
      <c r="D30" t="str">
        <f t="shared" si="0"/>
        <v>New Jersey</v>
      </c>
      <c r="E30" s="18">
        <f t="shared" si="1"/>
        <v>2114.5300000000002</v>
      </c>
    </row>
    <row r="31" spans="1:5">
      <c r="A31" s="15" t="s">
        <v>668</v>
      </c>
      <c r="B31" s="29">
        <v>255.84999999999997</v>
      </c>
      <c r="D31" t="str">
        <f t="shared" si="0"/>
        <v>New Mexico</v>
      </c>
      <c r="E31" s="18">
        <f t="shared" si="1"/>
        <v>255.84999999999997</v>
      </c>
    </row>
    <row r="32" spans="1:5">
      <c r="A32" s="15" t="s">
        <v>267</v>
      </c>
      <c r="B32" s="29">
        <v>10332.942999999999</v>
      </c>
      <c r="D32" t="str">
        <f t="shared" si="0"/>
        <v>New York</v>
      </c>
      <c r="E32" s="18">
        <f t="shared" si="1"/>
        <v>10332.942999999999</v>
      </c>
    </row>
    <row r="33" spans="1:5">
      <c r="A33" s="15" t="s">
        <v>88</v>
      </c>
      <c r="B33" s="29">
        <v>1783.9520000000002</v>
      </c>
      <c r="D33" t="str">
        <f t="shared" si="0"/>
        <v>North Carolina</v>
      </c>
      <c r="E33" s="18">
        <f t="shared" si="1"/>
        <v>1783.9520000000002</v>
      </c>
    </row>
    <row r="34" spans="1:5">
      <c r="A34" s="15" t="s">
        <v>498</v>
      </c>
      <c r="B34" s="29">
        <v>5058.6940000000004</v>
      </c>
      <c r="D34" t="str">
        <f t="shared" si="0"/>
        <v>Ohio</v>
      </c>
      <c r="E34" s="18">
        <f t="shared" si="1"/>
        <v>5058.6940000000004</v>
      </c>
    </row>
    <row r="35" spans="1:5">
      <c r="A35" s="15" t="s">
        <v>420</v>
      </c>
      <c r="B35" s="29">
        <v>409.78400000000005</v>
      </c>
      <c r="D35" t="str">
        <f t="shared" si="0"/>
        <v>Oregon</v>
      </c>
      <c r="E35" s="18">
        <f t="shared" si="1"/>
        <v>409.78400000000005</v>
      </c>
    </row>
    <row r="36" spans="1:5">
      <c r="A36" s="15" t="s">
        <v>147</v>
      </c>
      <c r="B36" s="29">
        <v>6943.6440000000002</v>
      </c>
      <c r="D36" t="str">
        <f t="shared" si="0"/>
        <v>Pennsylvania</v>
      </c>
      <c r="E36" s="18">
        <f t="shared" si="1"/>
        <v>6943.6440000000002</v>
      </c>
    </row>
    <row r="37" spans="1:5">
      <c r="A37" s="15" t="s">
        <v>383</v>
      </c>
      <c r="B37" s="29">
        <v>1295.2599999999998</v>
      </c>
      <c r="D37" t="str">
        <f t="shared" si="0"/>
        <v>South Carolina</v>
      </c>
      <c r="E37" s="18">
        <f t="shared" si="1"/>
        <v>1295.2599999999998</v>
      </c>
    </row>
    <row r="38" spans="1:5">
      <c r="A38" s="15" t="s">
        <v>5326</v>
      </c>
      <c r="B38" s="29">
        <v>162.15</v>
      </c>
      <c r="D38" t="str">
        <f t="shared" si="0"/>
        <v>South Dakota</v>
      </c>
      <c r="E38" s="18">
        <f t="shared" si="1"/>
        <v>162.15</v>
      </c>
    </row>
    <row r="39" spans="1:5">
      <c r="A39" s="15" t="s">
        <v>335</v>
      </c>
      <c r="B39" s="29">
        <v>1330.3600000000001</v>
      </c>
      <c r="D39" t="str">
        <f t="shared" si="0"/>
        <v>Tennessee</v>
      </c>
      <c r="E39" s="18">
        <f t="shared" si="1"/>
        <v>1330.3600000000001</v>
      </c>
    </row>
    <row r="40" spans="1:5">
      <c r="A40" s="15" t="s">
        <v>104</v>
      </c>
      <c r="B40" s="29">
        <v>14876.102200000003</v>
      </c>
      <c r="D40" t="str">
        <f t="shared" si="0"/>
        <v>Texas</v>
      </c>
      <c r="E40" s="18">
        <f t="shared" si="1"/>
        <v>14876.102200000003</v>
      </c>
    </row>
    <row r="41" spans="1:5">
      <c r="A41" s="15" t="s">
        <v>121</v>
      </c>
      <c r="B41" s="29">
        <v>133.91</v>
      </c>
      <c r="D41" t="str">
        <f t="shared" si="0"/>
        <v>Utah</v>
      </c>
      <c r="E41" s="18">
        <f t="shared" si="1"/>
        <v>133.91</v>
      </c>
    </row>
    <row r="42" spans="1:5">
      <c r="A42" s="15" t="s">
        <v>319</v>
      </c>
      <c r="B42" s="29">
        <v>15988.609999999997</v>
      </c>
      <c r="D42" t="str">
        <f t="shared" si="0"/>
        <v>Virginia</v>
      </c>
      <c r="E42" s="18">
        <f t="shared" si="1"/>
        <v>15988.609999999997</v>
      </c>
    </row>
    <row r="43" spans="1:5">
      <c r="A43" s="15" t="s">
        <v>96</v>
      </c>
      <c r="B43" s="29">
        <v>7951.2120000000004</v>
      </c>
      <c r="D43" t="str">
        <f t="shared" si="0"/>
        <v>Washington</v>
      </c>
      <c r="E43" s="18">
        <f t="shared" si="1"/>
        <v>7951.2120000000004</v>
      </c>
    </row>
    <row r="44" spans="1:5">
      <c r="A44" s="15" t="s">
        <v>114</v>
      </c>
      <c r="B44" s="29">
        <v>392.93999999999994</v>
      </c>
      <c r="D44" t="str">
        <f t="shared" si="0"/>
        <v>Wisconsin</v>
      </c>
      <c r="E44" s="18">
        <f>GETPIVOTDATA("Sales",$A$3,"State",A44)</f>
        <v>392.93999999999994</v>
      </c>
    </row>
    <row r="45" spans="1:5">
      <c r="A45" s="10" t="s">
        <v>10934</v>
      </c>
      <c r="B45" s="30">
        <v>128434.87370000001</v>
      </c>
      <c r="D45" t="str">
        <f t="shared" si="0"/>
        <v>Grand Total</v>
      </c>
      <c r="E45" s="18" t="e">
        <f t="shared" si="1"/>
        <v>#REF!</v>
      </c>
    </row>
    <row r="46" spans="1:5">
      <c r="D46">
        <f t="shared" si="0"/>
        <v>0</v>
      </c>
      <c r="E46" s="18" t="e">
        <f t="shared" si="1"/>
        <v>#REF!</v>
      </c>
    </row>
    <row r="47" spans="1:5">
      <c r="D47">
        <f t="shared" si="0"/>
        <v>0</v>
      </c>
      <c r="E47" s="18" t="e">
        <f t="shared" si="1"/>
        <v>#REF!</v>
      </c>
    </row>
    <row r="48" spans="1:5">
      <c r="D48">
        <f t="shared" si="0"/>
        <v>0</v>
      </c>
      <c r="E48" s="18" t="e">
        <f t="shared" si="1"/>
        <v>#REF!</v>
      </c>
    </row>
    <row r="49" spans="4:5">
      <c r="D49">
        <f t="shared" si="0"/>
        <v>0</v>
      </c>
      <c r="E49" s="18" t="e">
        <f t="shared" si="1"/>
        <v>#REF!</v>
      </c>
    </row>
    <row r="50" spans="4:5">
      <c r="D50">
        <f t="shared" si="0"/>
        <v>0</v>
      </c>
      <c r="E50" s="18" t="e">
        <f t="shared" si="1"/>
        <v>#REF!</v>
      </c>
    </row>
    <row r="51" spans="4:5">
      <c r="D51">
        <f t="shared" si="0"/>
        <v>0</v>
      </c>
      <c r="E51" s="18" t="e">
        <f t="shared" si="1"/>
        <v>#REF!</v>
      </c>
    </row>
    <row r="52" spans="4:5">
      <c r="D52">
        <f t="shared" si="0"/>
        <v>0</v>
      </c>
      <c r="E52" s="18"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11D6-5A56-4B07-B6D0-D5A979B52C52}">
  <dimension ref="A3:B9"/>
  <sheetViews>
    <sheetView workbookViewId="0">
      <selection activeCell="C12" sqref="C12"/>
    </sheetView>
  </sheetViews>
  <sheetFormatPr defaultRowHeight="14.5"/>
  <cols>
    <col min="1" max="1" width="12.36328125" bestFit="1" customWidth="1"/>
    <col min="2" max="2" width="11.26953125" bestFit="1" customWidth="1"/>
  </cols>
  <sheetData>
    <row r="3" spans="1:2">
      <c r="A3" s="7" t="s">
        <v>10933</v>
      </c>
      <c r="B3" s="6" t="s">
        <v>10935</v>
      </c>
    </row>
    <row r="4" spans="1:2">
      <c r="A4" s="9" t="s">
        <v>75</v>
      </c>
      <c r="B4" s="6">
        <v>9812.9209999999985</v>
      </c>
    </row>
    <row r="5" spans="1:2">
      <c r="A5" s="15" t="s">
        <v>56</v>
      </c>
      <c r="B5" s="29">
        <v>15901.13</v>
      </c>
    </row>
    <row r="6" spans="1:2">
      <c r="A6" s="15" t="s">
        <v>59</v>
      </c>
      <c r="B6" s="29">
        <v>17624.337999999996</v>
      </c>
    </row>
    <row r="7" spans="1:2">
      <c r="A7" s="15" t="s">
        <v>36</v>
      </c>
      <c r="B7" s="29">
        <v>17994.978999999999</v>
      </c>
    </row>
    <row r="8" spans="1:2">
      <c r="A8" s="15" t="s">
        <v>72</v>
      </c>
      <c r="B8" s="29">
        <v>21127.670000000002</v>
      </c>
    </row>
    <row r="9" spans="1:2">
      <c r="A9" s="10" t="s">
        <v>10934</v>
      </c>
      <c r="B9" s="30">
        <v>82461.038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58FB2-265D-4DE8-BEF4-614492057159}">
  <dimension ref="A3:N17"/>
  <sheetViews>
    <sheetView topLeftCell="G1" workbookViewId="0">
      <selection activeCell="H26" sqref="H26"/>
    </sheetView>
  </sheetViews>
  <sheetFormatPr defaultRowHeight="14.5"/>
  <cols>
    <col min="1" max="1" width="12.36328125" bestFit="1" customWidth="1"/>
    <col min="2" max="2" width="11.81640625" bestFit="1" customWidth="1"/>
    <col min="4" max="4" width="12.36328125" bestFit="1" customWidth="1"/>
    <col min="5" max="5" width="11.6328125" bestFit="1" customWidth="1"/>
    <col min="6" max="6" width="2.81640625" customWidth="1"/>
    <col min="7" max="7" width="12.36328125" bestFit="1" customWidth="1"/>
    <col min="8" max="8" width="14.36328125" bestFit="1" customWidth="1"/>
    <col min="9" max="9" width="3" customWidth="1"/>
    <col min="10" max="10" width="12.36328125" bestFit="1" customWidth="1"/>
    <col min="11" max="11" width="15.7265625" bestFit="1" customWidth="1"/>
    <col min="12" max="12" width="3.54296875" customWidth="1"/>
    <col min="13" max="13" width="12.36328125" bestFit="1" customWidth="1"/>
    <col min="14" max="14" width="18.1796875" bestFit="1" customWidth="1"/>
  </cols>
  <sheetData>
    <row r="3" spans="1:14">
      <c r="A3" s="7" t="s">
        <v>10933</v>
      </c>
      <c r="B3" s="6" t="s">
        <v>10935</v>
      </c>
      <c r="D3" s="7" t="s">
        <v>10933</v>
      </c>
      <c r="E3" s="6" t="s">
        <v>10936</v>
      </c>
      <c r="G3" s="7" t="s">
        <v>10933</v>
      </c>
      <c r="H3" s="6" t="s">
        <v>10954</v>
      </c>
      <c r="J3" s="7" t="s">
        <v>10933</v>
      </c>
      <c r="K3" s="6" t="s">
        <v>10955</v>
      </c>
      <c r="M3" s="7" t="s">
        <v>10933</v>
      </c>
      <c r="N3" s="6" t="s">
        <v>10956</v>
      </c>
    </row>
    <row r="4" spans="1:14">
      <c r="A4" s="9" t="s">
        <v>10942</v>
      </c>
      <c r="B4" s="6">
        <v>1701.528</v>
      </c>
      <c r="D4" s="9" t="s">
        <v>10942</v>
      </c>
      <c r="E4" s="6">
        <v>300.91449999999998</v>
      </c>
      <c r="G4" s="9" t="s">
        <v>10942</v>
      </c>
      <c r="H4" s="6">
        <v>38</v>
      </c>
      <c r="J4" s="9" t="s">
        <v>10942</v>
      </c>
      <c r="K4" s="6">
        <v>13</v>
      </c>
      <c r="M4" s="9" t="s">
        <v>10942</v>
      </c>
      <c r="N4" s="6">
        <v>0.17684957285451663</v>
      </c>
    </row>
    <row r="5" spans="1:14">
      <c r="A5" s="9" t="s">
        <v>10943</v>
      </c>
      <c r="B5" s="6">
        <v>1183.6679999999999</v>
      </c>
      <c r="D5" s="9" t="s">
        <v>10943</v>
      </c>
      <c r="E5" s="6">
        <v>307.29950000000002</v>
      </c>
      <c r="G5" s="9" t="s">
        <v>10943</v>
      </c>
      <c r="H5" s="6">
        <v>42</v>
      </c>
      <c r="J5" s="9" t="s">
        <v>10943</v>
      </c>
      <c r="K5" s="6">
        <v>12</v>
      </c>
      <c r="M5" s="9" t="s">
        <v>10943</v>
      </c>
      <c r="N5" s="6">
        <v>0.25961629443391226</v>
      </c>
    </row>
    <row r="6" spans="1:14">
      <c r="A6" s="9" t="s">
        <v>10944</v>
      </c>
      <c r="B6" s="6">
        <v>11106.798999999995</v>
      </c>
      <c r="D6" s="9" t="s">
        <v>10944</v>
      </c>
      <c r="E6" s="6">
        <v>333.05150000000049</v>
      </c>
      <c r="G6" s="9" t="s">
        <v>10944</v>
      </c>
      <c r="H6" s="6">
        <v>172</v>
      </c>
      <c r="J6" s="9" t="s">
        <v>10944</v>
      </c>
      <c r="K6" s="6">
        <v>49</v>
      </c>
      <c r="M6" s="9" t="s">
        <v>10944</v>
      </c>
      <c r="N6" s="6">
        <v>2.998627237244508E-2</v>
      </c>
    </row>
    <row r="7" spans="1:14">
      <c r="A7" s="9" t="s">
        <v>10945</v>
      </c>
      <c r="B7" s="6">
        <v>14131.728999999999</v>
      </c>
      <c r="D7" s="9" t="s">
        <v>10945</v>
      </c>
      <c r="E7" s="6">
        <v>1393.3828000000003</v>
      </c>
      <c r="G7" s="9" t="s">
        <v>10945</v>
      </c>
      <c r="H7" s="6">
        <v>254</v>
      </c>
      <c r="J7" s="9" t="s">
        <v>10945</v>
      </c>
      <c r="K7" s="6">
        <v>60</v>
      </c>
      <c r="M7" s="9" t="s">
        <v>10945</v>
      </c>
      <c r="N7" s="6">
        <v>9.859959811004021E-2</v>
      </c>
    </row>
    <row r="8" spans="1:14">
      <c r="A8" s="9" t="s">
        <v>10946</v>
      </c>
      <c r="B8" s="6">
        <v>9142</v>
      </c>
      <c r="D8" s="9" t="s">
        <v>10946</v>
      </c>
      <c r="E8" s="6">
        <v>2063.5013000000004</v>
      </c>
      <c r="G8" s="9" t="s">
        <v>10946</v>
      </c>
      <c r="H8" s="6">
        <v>152</v>
      </c>
      <c r="J8" s="9" t="s">
        <v>10946</v>
      </c>
      <c r="K8" s="6">
        <v>37</v>
      </c>
      <c r="M8" s="9" t="s">
        <v>10946</v>
      </c>
      <c r="N8" s="6">
        <v>0.22571661562021444</v>
      </c>
    </row>
    <row r="9" spans="1:14">
      <c r="A9" s="9" t="s">
        <v>10947</v>
      </c>
      <c r="B9" s="6">
        <v>3970.9140000000007</v>
      </c>
      <c r="D9" s="9" t="s">
        <v>10947</v>
      </c>
      <c r="E9" s="6">
        <v>67.014899999999869</v>
      </c>
      <c r="G9" s="9" t="s">
        <v>10947</v>
      </c>
      <c r="H9" s="6">
        <v>97</v>
      </c>
      <c r="J9" s="9" t="s">
        <v>10947</v>
      </c>
      <c r="K9" s="6">
        <v>23</v>
      </c>
      <c r="M9" s="9" t="s">
        <v>10947</v>
      </c>
      <c r="N9" s="6">
        <v>1.6876442048354576E-2</v>
      </c>
    </row>
    <row r="10" spans="1:14">
      <c r="A10" s="9" t="s">
        <v>10948</v>
      </c>
      <c r="B10" s="6">
        <v>10032.988000000003</v>
      </c>
      <c r="D10" s="9" t="s">
        <v>10948</v>
      </c>
      <c r="E10" s="6">
        <v>1308.7058</v>
      </c>
      <c r="G10" s="9" t="s">
        <v>10948</v>
      </c>
      <c r="H10" s="6">
        <v>172</v>
      </c>
      <c r="J10" s="9" t="s">
        <v>10948</v>
      </c>
      <c r="K10" s="6">
        <v>47</v>
      </c>
      <c r="M10" s="9" t="s">
        <v>10948</v>
      </c>
      <c r="N10" s="6">
        <v>0.13044028359248508</v>
      </c>
    </row>
    <row r="11" spans="1:14">
      <c r="A11" s="9" t="s">
        <v>10949</v>
      </c>
      <c r="B11" s="6">
        <v>7451.7739999999994</v>
      </c>
      <c r="D11" s="9" t="s">
        <v>10949</v>
      </c>
      <c r="E11" s="6">
        <v>2245.4838</v>
      </c>
      <c r="G11" s="9" t="s">
        <v>10949</v>
      </c>
      <c r="H11" s="6">
        <v>172</v>
      </c>
      <c r="J11" s="9" t="s">
        <v>10949</v>
      </c>
      <c r="K11" s="6">
        <v>43</v>
      </c>
      <c r="M11" s="9" t="s">
        <v>10949</v>
      </c>
      <c r="N11" s="6">
        <v>0.30133546723236643</v>
      </c>
    </row>
    <row r="12" spans="1:14">
      <c r="A12" s="9" t="s">
        <v>10950</v>
      </c>
      <c r="B12" s="6">
        <v>15507.744999999999</v>
      </c>
      <c r="D12" s="9" t="s">
        <v>10950</v>
      </c>
      <c r="E12" s="6">
        <v>-948.10100000000125</v>
      </c>
      <c r="G12" s="9" t="s">
        <v>10950</v>
      </c>
      <c r="H12" s="6">
        <v>223</v>
      </c>
      <c r="J12" s="9" t="s">
        <v>10950</v>
      </c>
      <c r="K12" s="6">
        <v>62</v>
      </c>
      <c r="M12" s="9" t="s">
        <v>10950</v>
      </c>
      <c r="N12" s="6">
        <v>-6.1137257544536701E-2</v>
      </c>
    </row>
    <row r="13" spans="1:14">
      <c r="A13" s="9" t="s">
        <v>10951</v>
      </c>
      <c r="B13" s="6">
        <v>12637.678</v>
      </c>
      <c r="D13" s="9" t="s">
        <v>10951</v>
      </c>
      <c r="E13" s="6">
        <v>746.39339999999993</v>
      </c>
      <c r="G13" s="9" t="s">
        <v>10951</v>
      </c>
      <c r="H13" s="6">
        <v>243</v>
      </c>
      <c r="J13" s="9" t="s">
        <v>10951</v>
      </c>
      <c r="K13" s="6">
        <v>64</v>
      </c>
      <c r="M13" s="9" t="s">
        <v>10951</v>
      </c>
      <c r="N13" s="6">
        <v>5.906096040744193E-2</v>
      </c>
    </row>
    <row r="14" spans="1:14">
      <c r="A14" s="9" t="s">
        <v>10952</v>
      </c>
      <c r="B14" s="6">
        <v>20994.494700000003</v>
      </c>
      <c r="D14" s="9" t="s">
        <v>10952</v>
      </c>
      <c r="E14" s="6">
        <v>3843.5716000000002</v>
      </c>
      <c r="G14" s="9" t="s">
        <v>10952</v>
      </c>
      <c r="H14" s="6">
        <v>393</v>
      </c>
      <c r="J14" s="9" t="s">
        <v>10952</v>
      </c>
      <c r="K14" s="6">
        <v>107</v>
      </c>
      <c r="M14" s="9" t="s">
        <v>10952</v>
      </c>
      <c r="N14" s="6">
        <v>0.18307521352252407</v>
      </c>
    </row>
    <row r="15" spans="1:14">
      <c r="A15" s="9" t="s">
        <v>10953</v>
      </c>
      <c r="B15" s="6">
        <v>20573.556000000004</v>
      </c>
      <c r="D15" s="9" t="s">
        <v>10953</v>
      </c>
      <c r="E15" s="6">
        <v>1852.0587999999989</v>
      </c>
      <c r="G15" s="9" t="s">
        <v>10953</v>
      </c>
      <c r="H15" s="6">
        <v>373</v>
      </c>
      <c r="J15" s="9" t="s">
        <v>10953</v>
      </c>
      <c r="K15" s="6">
        <v>94</v>
      </c>
      <c r="M15" s="9" t="s">
        <v>10953</v>
      </c>
      <c r="N15" s="6">
        <v>9.0021326405605256E-2</v>
      </c>
    </row>
    <row r="16" spans="1:14">
      <c r="A16" s="22" t="s">
        <v>10934</v>
      </c>
      <c r="B16" s="31">
        <v>128434.8737</v>
      </c>
      <c r="D16" s="22" t="s">
        <v>10934</v>
      </c>
      <c r="E16" s="31">
        <v>13513.276899999997</v>
      </c>
      <c r="G16" s="22" t="s">
        <v>10934</v>
      </c>
      <c r="H16" s="31">
        <v>2331</v>
      </c>
      <c r="J16" s="22" t="s">
        <v>10934</v>
      </c>
      <c r="K16" s="31">
        <v>611</v>
      </c>
      <c r="M16" s="22" t="s">
        <v>10934</v>
      </c>
      <c r="N16" s="31">
        <v>0.10521501295329259</v>
      </c>
    </row>
    <row r="17" spans="2:14">
      <c r="B17" s="23">
        <f>GETPIVOTDATA("Sales",$A$3)</f>
        <v>128434.8737</v>
      </c>
      <c r="E17" s="23">
        <f>GETPIVOTDATA("Profit",$D$3)</f>
        <v>13513.276899999997</v>
      </c>
      <c r="H17" s="24">
        <f>GETPIVOTDATA("Quantity",$G$3)</f>
        <v>2331</v>
      </c>
      <c r="K17" s="24">
        <f>GETPIVOTDATA("Order ID",$J$3)</f>
        <v>611</v>
      </c>
      <c r="N17" s="25">
        <f>GETPIVOTDATA("Profit Margin",$M$3)</f>
        <v>0.10521501295329259</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9BDC-7026-4A14-9155-BDEF59F36E65}">
  <dimension ref="A3:L13"/>
  <sheetViews>
    <sheetView topLeftCell="D1" workbookViewId="0">
      <selection activeCell="L8" sqref="L8"/>
    </sheetView>
  </sheetViews>
  <sheetFormatPr defaultRowHeight="14.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8" max="8" width="11.90625" bestFit="1" customWidth="1"/>
    <col min="9" max="11" width="9.54296875" bestFit="1" customWidth="1"/>
    <col min="12" max="12" width="9" bestFit="1" customWidth="1"/>
  </cols>
  <sheetData>
    <row r="3" spans="1:12">
      <c r="A3" s="7" t="s">
        <v>10933</v>
      </c>
      <c r="B3" s="5" t="s">
        <v>10935</v>
      </c>
      <c r="C3" s="26" t="s">
        <v>10936</v>
      </c>
      <c r="D3" s="26" t="s">
        <v>10954</v>
      </c>
      <c r="E3" s="26" t="s">
        <v>10955</v>
      </c>
      <c r="F3" s="8" t="s">
        <v>10956</v>
      </c>
    </row>
    <row r="4" spans="1:12">
      <c r="A4" s="9" t="s">
        <v>10938</v>
      </c>
      <c r="B4" s="5">
        <v>128434.87370000004</v>
      </c>
      <c r="C4" s="26">
        <v>13513.276899999999</v>
      </c>
      <c r="D4" s="26">
        <v>2331</v>
      </c>
      <c r="E4" s="26">
        <v>611</v>
      </c>
      <c r="F4" s="8">
        <v>0.10521501295329257</v>
      </c>
    </row>
    <row r="5" spans="1:12">
      <c r="A5" s="15" t="s">
        <v>10939</v>
      </c>
      <c r="B5" s="32">
        <v>128757.30690000007</v>
      </c>
      <c r="C5" s="33">
        <v>20688.324800000006</v>
      </c>
      <c r="D5" s="33">
        <v>2413</v>
      </c>
      <c r="E5" s="33">
        <v>636</v>
      </c>
      <c r="F5" s="34">
        <v>0.16067689902886587</v>
      </c>
    </row>
    <row r="6" spans="1:12">
      <c r="A6" s="15" t="s">
        <v>10940</v>
      </c>
      <c r="B6" s="32">
        <v>206942.95380000005</v>
      </c>
      <c r="C6" s="33">
        <v>30939.609300000007</v>
      </c>
      <c r="D6" s="33">
        <v>3097</v>
      </c>
      <c r="E6" s="33">
        <v>791</v>
      </c>
      <c r="F6" s="34">
        <v>0.14950791380846715</v>
      </c>
    </row>
    <row r="7" spans="1:12">
      <c r="A7" s="16" t="s">
        <v>10941</v>
      </c>
      <c r="B7" s="35">
        <v>242011.23240000027</v>
      </c>
      <c r="C7" s="36">
        <v>26837.922999999995</v>
      </c>
      <c r="D7" s="36">
        <v>3767</v>
      </c>
      <c r="E7" s="36">
        <v>982</v>
      </c>
      <c r="F7" s="37">
        <v>0.11089536107002596</v>
      </c>
    </row>
    <row r="8" spans="1:12">
      <c r="H8" s="28">
        <f>(GETPIVOTDATA("Sum of Sales",$A$3,"Years (Order Date)",2014)/GETPIVOTDATA("Sum of Sales",$A$3,"Years (Order Date)",2013))-1</f>
        <v>0.16945867426774996</v>
      </c>
      <c r="I8" s="28">
        <f>(GETPIVOTDATA("Sum of Profit",$A$3,"Years (Order Date)",2014)/GETPIVOTDATA("Sum of Profit",$A$3,"Years (Order Date)",2013))-1</f>
        <v>-0.13257072060053487</v>
      </c>
      <c r="J8" s="28">
        <f>(GETPIVOTDATA("Sum of Quantity",$A$3,"Years (Order Date)",2014)/GETPIVOTDATA("Sum of Quantity",$A$3,"Years (Order Date)",2013))-1</f>
        <v>0.21633839199225058</v>
      </c>
      <c r="K8" s="28">
        <f>(GETPIVOTDATA("Count of Order ID",$A$3,"Years (Order Date)",2014)/GETPIVOTDATA("Count of Order ID",$A$3,"Years (Order Date)",2013))-1</f>
        <v>0.24146649810366627</v>
      </c>
      <c r="L8" s="28">
        <f>(GETPIVOTDATA("Sum of Profit Margin",$A$3,"Years (Order Date)",2014)/GETPIVOTDATA("Sum of Profit Margin",$A$3,"Years (Order Date)",2013))-1</f>
        <v>-0.25826427347456193</v>
      </c>
    </row>
    <row r="13" spans="1:12" ht="18">
      <c r="J13" s="2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14854-ECAD-4FDC-A023-3FD4E0A12F5A}">
  <dimension ref="F8:K16"/>
  <sheetViews>
    <sheetView showGridLines="0" showRowColHeaders="0" tabSelected="1" workbookViewId="0">
      <selection activeCell="T10" sqref="T10"/>
    </sheetView>
  </sheetViews>
  <sheetFormatPr defaultRowHeight="14.5"/>
  <sheetData>
    <row r="8" spans="6:11">
      <c r="F8" t="s">
        <v>10937</v>
      </c>
    </row>
    <row r="10" spans="6:11">
      <c r="I10" t="s">
        <v>10937</v>
      </c>
    </row>
    <row r="13" spans="6:11">
      <c r="K13" s="28"/>
    </row>
    <row r="16" spans="6:11">
      <c r="H16" t="s">
        <v>10937</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53125" defaultRowHeight="15" customHeight="1"/>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53125" defaultRowHeight="15" customHeight="1"/>
  <cols>
    <col min="1" max="26" width="8.7265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Vaibhavi umare</cp:lastModifiedBy>
  <dcterms:created xsi:type="dcterms:W3CDTF">2015-06-05T18:17:20Z</dcterms:created>
  <dcterms:modified xsi:type="dcterms:W3CDTF">2024-12-28T17:36:34Z</dcterms:modified>
</cp:coreProperties>
</file>