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3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15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4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vaibh\Documents\EXCEL DATA practice\student_data\"/>
    </mc:Choice>
  </mc:AlternateContent>
  <xr:revisionPtr revIDLastSave="0" documentId="13_ncr:1_{B5E3F42C-AAB1-4B52-B076-0428B14D64C0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Combo Chart" sheetId="3" r:id="rId1"/>
    <sheet name="Waterfall Chart" sheetId="4" r:id="rId2"/>
    <sheet name="Pie Chart" sheetId="5" r:id="rId3"/>
    <sheet name="Map Chart" sheetId="6" r:id="rId4"/>
    <sheet name="Top 5" sheetId="7" r:id="rId5"/>
    <sheet name="KPI" sheetId="8" r:id="rId6"/>
    <sheet name="KPI YOY" sheetId="11" r:id="rId7"/>
    <sheet name="Dashboard" sheetId="12" r:id="rId8"/>
    <sheet name="Data" sheetId="1" r:id="rId9"/>
    <sheet name="layout" sheetId="2" r:id="rId10"/>
  </sheets>
  <definedNames>
    <definedName name="_xlchart.v1.0" hidden="1">'Waterfall Chart'!$D$4:$D$7</definedName>
    <definedName name="_xlchart.v1.1" hidden="1">'Waterfall Chart'!$E$3</definedName>
    <definedName name="_xlchart.v1.2" hidden="1">'Waterfall Chart'!$E$5:$E$7</definedName>
    <definedName name="_xlchart.v1.7" hidden="1">'Waterfall Chart'!$D$4:$D$7</definedName>
    <definedName name="_xlchart.v1.8" hidden="1">'Waterfall Chart'!$E$3</definedName>
    <definedName name="_xlchart.v1.9" hidden="1">'Waterfall Chart'!$E$5:$E$7</definedName>
    <definedName name="_xlchart.v5.10" hidden="1">'Map Chart'!$D$3</definedName>
    <definedName name="_xlchart.v5.11" hidden="1">'Map Chart'!$D$4:$D$52</definedName>
    <definedName name="_xlchart.v5.12" hidden="1">'Map Chart'!$E$3</definedName>
    <definedName name="_xlchart.v5.13" hidden="1">'Map Chart'!$E$4:$E$52</definedName>
    <definedName name="_xlchart.v5.3" hidden="1">'Map Chart'!$D$3</definedName>
    <definedName name="_xlchart.v5.4" hidden="1">'Map Chart'!$D$4:$D$52</definedName>
    <definedName name="_xlchart.v5.5" hidden="1">'Map Chart'!$E$3</definedName>
    <definedName name="_xlchart.v5.6" hidden="1">'Map Chart'!$E$4:$E$52</definedName>
  </definedName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gYS6wfnPy0iIjdhtUlD2xFm8j14w=="/>
    </ext>
  </extLst>
</workbook>
</file>

<file path=xl/calcChain.xml><?xml version="1.0" encoding="utf-8"?>
<calcChain xmlns="http://schemas.openxmlformats.org/spreadsheetml/2006/main">
  <c r="L8" i="11" l="1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D6" i="4"/>
  <c r="D5" i="4"/>
  <c r="D4" i="4"/>
  <c r="D7" i="4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H8" i="11"/>
  <c r="K8" i="11"/>
  <c r="J8" i="11"/>
  <c r="I8" i="11"/>
  <c r="N17" i="8"/>
  <c r="K17" i="8"/>
  <c r="H17" i="8"/>
  <c r="E17" i="8"/>
  <c r="B17" i="8"/>
  <c r="E44" i="6"/>
  <c r="E48" i="6"/>
  <c r="E52" i="6"/>
  <c r="E46" i="6"/>
  <c r="E45" i="6"/>
  <c r="E49" i="6"/>
  <c r="E50" i="6"/>
  <c r="E47" i="6"/>
  <c r="E51" i="6"/>
  <c r="E11" i="6"/>
  <c r="E15" i="6"/>
  <c r="E19" i="6"/>
  <c r="E23" i="6"/>
  <c r="E27" i="6"/>
  <c r="E31" i="6"/>
  <c r="E35" i="6"/>
  <c r="E39" i="6"/>
  <c r="E43" i="6"/>
  <c r="E17" i="6"/>
  <c r="E12" i="6"/>
  <c r="E16" i="6"/>
  <c r="E20" i="6"/>
  <c r="E24" i="6"/>
  <c r="E28" i="6"/>
  <c r="E32" i="6"/>
  <c r="E36" i="6"/>
  <c r="E40" i="6"/>
  <c r="E13" i="6"/>
  <c r="E21" i="6"/>
  <c r="E25" i="6"/>
  <c r="E29" i="6"/>
  <c r="E33" i="6"/>
  <c r="E37" i="6"/>
  <c r="E41" i="6"/>
  <c r="E14" i="6"/>
  <c r="E18" i="6"/>
  <c r="E22" i="6"/>
  <c r="E26" i="6"/>
  <c r="E30" i="6"/>
  <c r="E34" i="6"/>
  <c r="E38" i="6"/>
  <c r="E42" i="6"/>
  <c r="E5" i="6"/>
  <c r="E9" i="6"/>
  <c r="E6" i="6"/>
  <c r="E10" i="6"/>
  <c r="E7" i="6"/>
  <c r="E8" i="6"/>
  <c r="E4" i="6"/>
  <c r="E5" i="4"/>
  <c r="E6" i="4"/>
  <c r="E7" i="4"/>
</calcChain>
</file>

<file path=xl/sharedStrings.xml><?xml version="1.0" encoding="utf-8"?>
<sst xmlns="http://schemas.openxmlformats.org/spreadsheetml/2006/main" count="130136" uniqueCount="10957">
  <si>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</si>
  <si>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</si>
  <si>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</si>
  <si>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</si>
  <si>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</si>
  <si>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</si>
  <si>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</si>
  <si>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</si>
  <si>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</si>
  <si>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</si>
  <si>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</si>
  <si>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</si>
  <si>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</si>
  <si>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</si>
  <si>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</si>
  <si>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</si>
  <si>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</si>
  <si>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</si>
  <si>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</si>
  <si>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</si>
  <si>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</si>
  <si>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</si>
  <si>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</si>
  <si>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</si>
  <si>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</si>
  <si>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</si>
  <si>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</si>
  <si>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</si>
  <si>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</si>
  <si>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</si>
  <si>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</si>
  <si>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</si>
  <si>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</si>
  <si>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</si>
  <si>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</si>
  <si>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</si>
  <si>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</si>
  <si>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</si>
  <si>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</si>
  <si>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</si>
  <si>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</si>
  <si>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</si>
  <si>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</si>
  <si>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</si>
  <si>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</si>
  <si>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</si>
  <si>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</si>
  <si>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</si>
  <si>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</si>
  <si>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</si>
  <si>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</si>
  <si>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</si>
  <si>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</si>
  <si>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</si>
  <si>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</si>
  <si>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</si>
  <si>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</si>
  <si>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</si>
  <si>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</si>
  <si>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</si>
  <si>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</si>
  <si>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</si>
  <si>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</si>
  <si>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</si>
  <si>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</si>
  <si>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</si>
  <si>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</si>
  <si>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</si>
  <si>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</si>
  <si>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</si>
  <si>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</si>
  <si>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</si>
  <si>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</si>
  <si>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</si>
  <si>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</si>
  <si>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</si>
  <si>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</si>
  <si>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</si>
  <si>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</si>
  <si>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</si>
  <si>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</si>
  <si>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</si>
  <si>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</si>
  <si>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</si>
  <si>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</si>
  <si>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</si>
  <si>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</si>
  <si>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</si>
  <si>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</si>
  <si>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</si>
  <si>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</si>
  <si>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</si>
  <si>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</si>
  <si>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</si>
  <si>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</si>
  <si>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</si>
  <si>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</si>
  <si>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</si>
  <si>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</si>
  <si>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</si>
  <si>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</si>
  <si>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</si>
  <si>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</si>
  <si>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</si>
  <si>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</si>
  <si>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</si>
  <si>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</si>
  <si>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</si>
  <si>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</si>
  <si>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</si>
  <si>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</si>
  <si>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</si>
  <si>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</si>
  <si>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</si>
  <si>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</si>
  <si>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</si>
  <si>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</si>
  <si>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</si>
  <si>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</si>
  <si>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</si>
  <si>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</si>
  <si>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</si>
  <si>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</si>
  <si>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</si>
  <si>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</si>
  <si>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</si>
  <si>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</si>
  <si>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</si>
  <si>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</si>
  <si>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</si>
  <si>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</si>
  <si>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</si>
  <si>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</si>
  <si>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</si>
  <si>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</si>
  <si>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</si>
  <si>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</si>
  <si>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</si>
  <si>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</si>
  <si>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</si>
  <si>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</si>
  <si>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</si>
  <si>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</si>
  <si>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</si>
  <si>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</si>
  <si>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</si>
  <si>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</si>
  <si>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</si>
  <si>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</si>
  <si>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</si>
  <si>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</si>
  <si>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</si>
  <si>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</si>
  <si>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</si>
  <si>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</si>
  <si>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</si>
  <si>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</si>
  <si>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</si>
  <si>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</si>
  <si>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</si>
  <si>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</si>
  <si>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</si>
  <si>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</si>
  <si>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</si>
  <si>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</si>
  <si>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</si>
  <si>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</si>
  <si>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</si>
  <si>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</si>
  <si>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</si>
  <si>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</si>
  <si>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</si>
  <si>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</si>
  <si>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</si>
  <si>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</si>
  <si>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</si>
  <si>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</si>
  <si>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</si>
  <si>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</si>
  <si>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</si>
  <si>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</si>
  <si>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</si>
  <si>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</si>
  <si>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</si>
  <si>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</si>
  <si>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</si>
  <si>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</si>
  <si>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</si>
  <si>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</si>
  <si>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</si>
  <si>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</si>
  <si>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</si>
  <si>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</si>
  <si>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</si>
  <si>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</si>
  <si>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</si>
  <si>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</si>
  <si>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</si>
  <si>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</si>
  <si>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</si>
  <si>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</si>
  <si>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</si>
  <si>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</si>
  <si>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</si>
  <si>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</si>
  <si>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</si>
  <si>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</si>
  <si>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</si>
  <si>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</si>
  <si>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</si>
  <si>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</si>
  <si>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</si>
  <si>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</si>
  <si>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</si>
  <si>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</si>
  <si>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</si>
  <si>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</si>
  <si>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</si>
  <si>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</si>
  <si>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</si>
  <si>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</si>
  <si>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</si>
  <si>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</si>
  <si>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</si>
  <si>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</si>
  <si>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</si>
  <si>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</si>
  <si>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</si>
  <si>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</si>
  <si>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</si>
  <si>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</si>
  <si>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</si>
  <si>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</si>
  <si>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</si>
  <si>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</si>
  <si>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</si>
  <si>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</si>
  <si>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</si>
  <si>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</si>
  <si>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</si>
  <si>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</si>
  <si>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</si>
  <si>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</si>
  <si>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</si>
  <si>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</si>
  <si>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</si>
  <si>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</si>
  <si>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</si>
  <si>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</si>
  <si>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</si>
  <si>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</si>
  <si>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</si>
  <si>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</si>
  <si>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</si>
  <si>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</si>
  <si>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</si>
  <si>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</si>
  <si>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</si>
  <si>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</si>
  <si>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</si>
  <si>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</si>
  <si>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</si>
  <si>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</si>
  <si>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</si>
  <si>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</si>
  <si>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</si>
  <si>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</si>
  <si>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</si>
  <si>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</si>
  <si>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</si>
  <si>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</si>
  <si>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</si>
  <si>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</si>
  <si>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</si>
  <si>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</si>
  <si>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</si>
  <si>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</si>
  <si>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</si>
  <si>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</si>
  <si>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</si>
  <si>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</si>
  <si>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</si>
  <si>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</si>
  <si>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</si>
  <si>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</si>
  <si>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</si>
  <si>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</si>
  <si>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</si>
  <si>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</si>
  <si>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</si>
  <si>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</si>
  <si>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</si>
  <si>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</si>
  <si>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</si>
  <si>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</si>
  <si>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</si>
  <si>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</si>
  <si>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</si>
  <si>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</si>
  <si>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</si>
  <si>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</si>
  <si>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</si>
  <si>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</si>
  <si>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</si>
  <si>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</si>
  <si>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</si>
  <si>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</si>
  <si>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</si>
  <si>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</si>
  <si>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</si>
  <si>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</si>
  <si>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</si>
  <si>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</si>
  <si>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</si>
  <si>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</si>
  <si>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</si>
  <si>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</si>
  <si>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</si>
  <si>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</si>
  <si>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</si>
  <si>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</si>
  <si>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</si>
  <si>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</si>
  <si>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</si>
  <si>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</si>
  <si>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</si>
  <si>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</si>
  <si>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</si>
  <si>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</si>
  <si>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</si>
  <si>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</si>
  <si>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</si>
  <si>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</si>
  <si>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</si>
  <si>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</si>
  <si>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</si>
  <si>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</si>
  <si>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</si>
  <si>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</si>
  <si>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</si>
  <si>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</si>
  <si>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</si>
  <si>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</si>
  <si>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</si>
  <si>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</si>
  <si>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</si>
  <si>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</si>
  <si>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</si>
  <si>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</si>
  <si>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</si>
  <si>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</si>
  <si>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</si>
  <si>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</si>
  <si>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</si>
  <si>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</si>
  <si>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</si>
  <si>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</si>
  <si>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</si>
  <si>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</si>
  <si>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</si>
  <si>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</si>
  <si>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</si>
  <si>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</si>
  <si>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</si>
  <si>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</si>
  <si>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</si>
  <si>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</si>
  <si>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</si>
  <si>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</si>
  <si>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</si>
  <si>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</si>
  <si>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</si>
  <si>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</si>
  <si>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</si>
  <si>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</si>
  <si>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</si>
  <si>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</si>
  <si>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</si>
  <si>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</si>
  <si>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</si>
  <si>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</si>
  <si>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</si>
  <si>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</si>
  <si>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</si>
  <si>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</si>
  <si>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</si>
  <si>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</si>
  <si>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</si>
  <si>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</si>
  <si>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</si>
  <si>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</si>
  <si>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</si>
  <si>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</si>
  <si>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</si>
  <si>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</si>
  <si>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</si>
  <si>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</si>
  <si>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</si>
  <si>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</si>
  <si>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</si>
  <si>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</si>
  <si>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</si>
  <si>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</si>
  <si>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</si>
  <si>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</si>
  <si>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</si>
  <si>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</si>
  <si>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</si>
  <si>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</si>
  <si>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</si>
  <si>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</si>
  <si>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</si>
  <si>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</si>
  <si>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</si>
  <si>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</si>
  <si>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</si>
  <si>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</si>
  <si>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</si>
  <si>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</si>
  <si>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</si>
  <si>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</si>
  <si>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</si>
  <si>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</si>
  <si>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</si>
  <si>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</si>
  <si>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</si>
  <si>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</si>
  <si>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</si>
  <si>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</si>
  <si>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</si>
  <si>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</si>
  <si>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</si>
  <si>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</si>
  <si>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</si>
  <si>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</si>
  <si>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</si>
  <si>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</si>
  <si>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</si>
  <si>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</si>
  <si>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</si>
  <si>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</si>
  <si>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</si>
  <si>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</si>
  <si>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</si>
  <si>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</si>
  <si>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</si>
  <si>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</si>
  <si>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</si>
  <si>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</si>
  <si>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</si>
  <si>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</si>
  <si>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</si>
  <si>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</si>
  <si>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</si>
  <si>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</si>
  <si>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</si>
  <si>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</si>
  <si>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</si>
  <si>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</si>
  <si>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</si>
  <si>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</si>
  <si>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</si>
  <si>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</si>
  <si>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</si>
  <si>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</si>
  <si>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</si>
  <si>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</si>
  <si>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</si>
  <si>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</si>
  <si>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</si>
  <si>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</si>
  <si>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</si>
  <si>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</si>
  <si>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</si>
  <si>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</si>
  <si>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</si>
  <si>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</si>
  <si>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</si>
  <si>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</si>
  <si>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</si>
  <si>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</si>
  <si>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</si>
  <si>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</si>
  <si>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</si>
  <si>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</si>
  <si>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</si>
  <si>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</si>
  <si>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</si>
  <si>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</si>
  <si>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</si>
  <si>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</si>
  <si>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</si>
  <si>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</si>
  <si>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</si>
  <si>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</si>
  <si>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</si>
  <si>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</si>
  <si>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</si>
  <si>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</si>
  <si>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</si>
  <si>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</si>
  <si>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</si>
  <si>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</si>
  <si>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</si>
  <si>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</si>
  <si>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</si>
  <si>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</si>
  <si>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</si>
  <si>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</si>
  <si>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</si>
  <si>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</si>
  <si>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</si>
  <si>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</si>
  <si>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</si>
  <si>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</si>
  <si>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</si>
  <si>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</si>
  <si>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</si>
  <si>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</si>
  <si>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</si>
  <si>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</si>
  <si>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</si>
  <si>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</si>
  <si>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</si>
  <si>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</si>
  <si>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</si>
  <si>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</si>
  <si>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</si>
  <si>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</si>
  <si>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</si>
  <si>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</si>
  <si>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</si>
  <si>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</si>
  <si>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</si>
  <si>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</si>
  <si>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</si>
  <si>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</si>
  <si>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</si>
  <si>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</si>
  <si>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</si>
  <si>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</si>
  <si>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</si>
  <si>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</si>
  <si>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</si>
  <si>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</si>
  <si>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</si>
  <si>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</si>
  <si>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</si>
  <si>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</si>
  <si>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</si>
  <si>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</si>
  <si>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</si>
  <si>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</si>
  <si>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</si>
  <si>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</si>
  <si>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</si>
  <si>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</si>
  <si>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</si>
  <si>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</si>
  <si>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</si>
  <si>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</si>
  <si>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</si>
  <si>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</si>
  <si>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</si>
  <si>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</si>
  <si>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</si>
  <si>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</si>
  <si>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</si>
  <si>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</si>
  <si>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</si>
  <si>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</si>
  <si>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</si>
  <si>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</si>
  <si>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</si>
  <si>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</si>
  <si>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</si>
  <si>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</si>
  <si>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</si>
  <si>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</si>
  <si>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</si>
  <si>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</si>
  <si>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</si>
  <si>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</si>
  <si>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</si>
  <si>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</si>
  <si>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</si>
  <si>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</si>
  <si>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</si>
  <si>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</si>
  <si>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</si>
  <si>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</si>
  <si>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</si>
  <si>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</si>
  <si>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</si>
  <si>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</si>
  <si>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</si>
  <si>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</si>
  <si>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</si>
  <si>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</si>
  <si>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</si>
  <si>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</si>
  <si>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</si>
  <si>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</si>
  <si>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</si>
  <si>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</si>
  <si>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</si>
  <si>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</si>
  <si>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</si>
  <si>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</si>
  <si>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</si>
  <si>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</si>
  <si>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</si>
  <si>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</si>
  <si>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</si>
  <si>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</si>
  <si>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</si>
  <si>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</si>
  <si>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</si>
  <si>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</si>
  <si>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</si>
  <si>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</si>
  <si>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</si>
  <si>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</si>
  <si>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</si>
  <si>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</si>
  <si>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</si>
  <si>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</si>
  <si>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</si>
  <si>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</si>
  <si>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</si>
  <si>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</si>
  <si>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</si>
  <si>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</si>
  <si>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</si>
  <si>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</si>
  <si>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</si>
  <si>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</si>
  <si>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</si>
  <si>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</si>
  <si>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</si>
  <si>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</si>
  <si>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</si>
  <si>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</si>
  <si>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</si>
  <si>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</si>
  <si>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</si>
  <si>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</si>
  <si>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</si>
  <si>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</si>
  <si>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</si>
  <si>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</si>
  <si>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</si>
  <si>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</si>
  <si>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</si>
  <si>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</si>
  <si>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</si>
  <si>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</si>
  <si>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</si>
  <si>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</si>
  <si>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</si>
  <si>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</si>
  <si>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</si>
  <si>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</si>
  <si>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</si>
  <si>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</si>
  <si>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</si>
  <si>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</si>
  <si>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</si>
  <si>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</si>
  <si>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</si>
  <si>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</si>
  <si>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</si>
  <si>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</si>
  <si>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</si>
  <si>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</si>
  <si>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</si>
  <si>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</si>
  <si>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</si>
  <si>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</si>
  <si>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</si>
  <si>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</si>
  <si>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</si>
  <si>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</si>
  <si>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</si>
  <si>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</si>
  <si>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</si>
  <si>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</si>
  <si>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</si>
  <si>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</si>
  <si>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</si>
  <si>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</si>
  <si>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</si>
  <si>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</si>
  <si>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</si>
  <si>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</si>
  <si>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</si>
  <si>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</si>
  <si>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</si>
  <si>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</si>
  <si>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</si>
  <si>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</si>
  <si>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</si>
  <si>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</si>
  <si>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</si>
  <si>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</si>
  <si>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</si>
  <si>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</si>
  <si>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</si>
  <si>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</si>
  <si>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</si>
  <si>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</si>
  <si>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</si>
  <si>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</si>
  <si>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</si>
  <si>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</si>
  <si>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</si>
  <si>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</si>
  <si>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</si>
  <si>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</si>
  <si>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</si>
  <si>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</si>
  <si>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</si>
  <si>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</si>
  <si>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</si>
  <si>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</si>
  <si>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</si>
  <si>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</si>
  <si>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</si>
  <si>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</si>
  <si>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</si>
  <si>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</si>
  <si>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</si>
  <si>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</si>
  <si>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</si>
  <si>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</si>
  <si>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</si>
  <si>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</si>
  <si>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</si>
  <si>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</si>
  <si>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</si>
  <si>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</si>
  <si>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</si>
  <si>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</si>
  <si>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</si>
  <si>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</si>
  <si>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</si>
  <si>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</si>
  <si>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</si>
  <si>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</si>
  <si>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</si>
  <si>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</si>
  <si>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</si>
  <si>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</si>
  <si>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</si>
  <si>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</si>
  <si>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</si>
  <si>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</si>
  <si>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</si>
  <si>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</si>
  <si>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</si>
  <si>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</si>
  <si>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</si>
  <si>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</si>
  <si>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</si>
  <si>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</si>
  <si>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</si>
  <si>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</si>
  <si>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</si>
  <si>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</si>
  <si>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</si>
  <si>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</si>
  <si>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</si>
  <si>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</si>
  <si>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</si>
  <si>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</si>
  <si>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</si>
  <si>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</si>
  <si>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</si>
  <si>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</si>
  <si>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</si>
  <si>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</si>
  <si>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</si>
  <si>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</si>
  <si>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</si>
  <si>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</si>
  <si>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</si>
  <si>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</si>
  <si>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</si>
  <si>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</si>
  <si>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</si>
  <si>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</si>
  <si>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</si>
  <si>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</si>
  <si>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</si>
  <si>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</si>
  <si>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</si>
  <si>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</si>
  <si>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</si>
  <si>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</si>
  <si>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</si>
  <si>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</si>
  <si>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</si>
  <si>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</si>
  <si>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</si>
  <si>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</si>
  <si>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</si>
  <si>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</si>
  <si>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</si>
  <si>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</si>
  <si>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</si>
  <si>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</si>
  <si>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</si>
  <si>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</si>
  <si>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</si>
  <si>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</si>
  <si>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</si>
  <si>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</si>
  <si>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</si>
  <si>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</si>
  <si>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</si>
  <si>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</si>
  <si>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</si>
  <si>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</si>
  <si>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</si>
  <si>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</si>
  <si>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</si>
  <si>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</si>
  <si>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</si>
  <si>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</si>
  <si>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</si>
  <si>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</si>
  <si>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</si>
  <si>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</si>
  <si>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</si>
  <si>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</si>
  <si>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</si>
  <si>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</si>
  <si>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</si>
  <si>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</si>
  <si>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</si>
  <si>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</si>
  <si>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</si>
  <si>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</si>
  <si>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</si>
  <si>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</si>
  <si>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</si>
  <si>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</si>
  <si>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</si>
  <si>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</si>
  <si>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</si>
  <si>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</si>
  <si>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</si>
  <si>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</si>
  <si>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</si>
  <si>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</si>
  <si>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</si>
  <si>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</si>
  <si>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</si>
  <si>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</si>
  <si>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</si>
  <si>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</si>
  <si>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</si>
  <si>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</si>
  <si>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</si>
  <si>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</si>
  <si>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</si>
  <si>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</si>
  <si>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</si>
  <si>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</si>
  <si>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</si>
  <si>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</si>
  <si>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</si>
  <si>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</si>
  <si>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</si>
  <si>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</si>
  <si>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</si>
  <si>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</si>
  <si>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</si>
  <si>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</si>
  <si>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</si>
  <si>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</si>
  <si>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</si>
  <si>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</si>
  <si>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</si>
  <si>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</si>
  <si>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</si>
  <si>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</si>
  <si>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</si>
  <si>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</si>
  <si>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</si>
  <si>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</si>
  <si>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</si>
  <si>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</si>
  <si>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</si>
  <si>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</si>
  <si>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</si>
  <si>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</si>
  <si>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</si>
  <si>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</si>
  <si>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</si>
  <si>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</si>
  <si>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</si>
  <si>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</si>
  <si>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</si>
  <si>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</si>
  <si>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</si>
  <si>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</si>
  <si>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</si>
  <si>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</si>
  <si>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</si>
  <si>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</si>
  <si>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</si>
  <si>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</si>
  <si>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</si>
  <si>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</si>
  <si>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</si>
  <si>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</si>
  <si>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</si>
  <si>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</si>
  <si>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</si>
  <si>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</si>
  <si>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</si>
  <si>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</si>
  <si>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</si>
  <si>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</si>
  <si>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</si>
  <si>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</si>
  <si>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</si>
  <si>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</si>
  <si>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</si>
  <si>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</si>
  <si>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</si>
  <si>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</si>
  <si>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</si>
  <si>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</si>
  <si>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</si>
  <si>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</si>
  <si>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</si>
  <si>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</si>
  <si>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</si>
  <si>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</si>
  <si>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</si>
  <si>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</si>
  <si>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</si>
  <si>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</si>
  <si>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</si>
  <si>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</si>
  <si>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</si>
  <si>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</si>
  <si>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</si>
  <si>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</si>
  <si>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</si>
  <si>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</si>
  <si>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</si>
  <si>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</si>
  <si>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</si>
  <si>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</si>
  <si>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</si>
  <si>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</si>
  <si>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</si>
  <si>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</si>
  <si>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</si>
  <si>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</si>
  <si>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</si>
  <si>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</si>
  <si>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</si>
  <si>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</si>
  <si>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</si>
  <si>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</si>
  <si>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</si>
  <si>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</si>
  <si>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</si>
  <si>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</si>
  <si>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</si>
  <si>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</si>
  <si>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</si>
  <si>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</si>
  <si>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</si>
  <si>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</si>
  <si>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</si>
  <si>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</si>
  <si>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</si>
  <si>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</si>
  <si>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</si>
  <si>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</si>
  <si>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</si>
  <si>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</si>
  <si>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</si>
  <si>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</si>
  <si>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</si>
  <si>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</si>
  <si>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</si>
  <si>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</si>
  <si>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</si>
  <si>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</si>
  <si>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</si>
  <si>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</si>
  <si>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</si>
  <si>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</si>
  <si>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</si>
  <si>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</si>
  <si>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</si>
  <si>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</si>
  <si>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</si>
  <si>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</si>
  <si>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</si>
  <si>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</si>
  <si>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</si>
  <si>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</si>
  <si>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</si>
  <si>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</si>
  <si>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</si>
  <si>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</si>
  <si>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</si>
  <si>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</si>
  <si>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</si>
  <si>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</si>
  <si>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</si>
  <si>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</si>
  <si>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</si>
  <si>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</si>
  <si>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</si>
  <si>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</si>
  <si>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</si>
  <si>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</si>
  <si>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</si>
  <si>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</si>
  <si>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</si>
  <si>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</si>
  <si>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</si>
  <si>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</si>
  <si>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</si>
  <si>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</si>
  <si>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</si>
  <si>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</si>
  <si>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</si>
  <si>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</si>
  <si>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</si>
  <si>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</si>
  <si>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</si>
  <si>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</si>
  <si>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</si>
  <si>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</si>
  <si>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</si>
  <si>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</si>
  <si>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</si>
  <si>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</si>
  <si>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</si>
  <si>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</si>
  <si>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</si>
  <si>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</si>
  <si>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</si>
  <si>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</si>
  <si>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</si>
  <si>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</si>
  <si>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</si>
  <si>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</si>
  <si>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</si>
  <si>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</si>
  <si>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</si>
  <si>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</si>
  <si>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</si>
  <si>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</si>
  <si>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</si>
  <si>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</si>
  <si>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</si>
  <si>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</si>
  <si>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</si>
  <si>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</si>
  <si>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</si>
  <si>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</si>
  <si>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</si>
  <si>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</si>
  <si>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</si>
  <si>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</si>
  <si>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</si>
  <si>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</si>
  <si>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</si>
  <si>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</si>
  <si>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</si>
  <si>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</si>
  <si>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</si>
  <si>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</si>
  <si>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</si>
  <si>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</si>
  <si>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</si>
  <si>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</si>
  <si>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</si>
  <si>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</si>
  <si>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</si>
  <si>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</si>
  <si>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</si>
  <si>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</si>
  <si>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</si>
  <si>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</si>
  <si>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</si>
  <si>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</si>
  <si>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</si>
  <si>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</si>
  <si>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</si>
  <si>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</si>
  <si>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</si>
  <si>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</si>
  <si>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</si>
  <si>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</si>
  <si>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</si>
  <si>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</si>
  <si>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</si>
  <si>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</si>
  <si>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</si>
  <si>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</si>
  <si>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</si>
  <si>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</si>
  <si>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</si>
  <si>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</si>
  <si>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</si>
  <si>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</si>
  <si>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</si>
  <si>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</si>
  <si>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</si>
  <si>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</si>
  <si>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</si>
  <si>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</si>
  <si>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</si>
  <si>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</si>
  <si>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</si>
  <si>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</si>
  <si>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</si>
  <si>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</si>
  <si>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</si>
  <si>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</si>
  <si>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</si>
  <si>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</si>
  <si>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</si>
  <si>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</si>
  <si>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</si>
  <si>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</si>
  <si>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</si>
  <si>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</si>
  <si>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</si>
  <si>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</si>
  <si>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</si>
  <si>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</si>
  <si>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</si>
  <si>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</si>
  <si>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</si>
  <si>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</si>
  <si>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</si>
  <si>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</si>
  <si>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</si>
  <si>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</si>
  <si>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</si>
  <si>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</si>
  <si>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</si>
  <si>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</si>
  <si>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</si>
  <si>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</si>
  <si>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</si>
  <si>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</si>
  <si>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</si>
  <si>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</si>
  <si>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</si>
  <si>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</si>
  <si>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</si>
  <si>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</si>
  <si>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</si>
  <si>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</si>
  <si>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</si>
  <si>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</si>
  <si>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</si>
  <si>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</si>
  <si>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</si>
  <si>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</si>
  <si>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</si>
  <si>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</si>
  <si>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</si>
  <si>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</si>
  <si>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</si>
  <si>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</si>
  <si>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</si>
  <si>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</si>
  <si>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</si>
  <si>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</si>
  <si>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</si>
  <si>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</si>
  <si>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</si>
  <si>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</si>
  <si>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</si>
  <si>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</si>
  <si>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</si>
  <si>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</si>
  <si>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</si>
  <si>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</si>
  <si>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</si>
  <si>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</si>
  <si>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</si>
  <si>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</si>
  <si>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</si>
  <si>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</si>
  <si>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</si>
  <si>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</si>
  <si>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</si>
  <si>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</si>
  <si>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</si>
  <si>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</si>
  <si>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</si>
  <si>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</si>
  <si>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</si>
  <si>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</si>
  <si>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</si>
  <si>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</si>
  <si>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</si>
  <si>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</si>
  <si>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</si>
  <si>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</si>
  <si>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</si>
  <si>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</si>
  <si>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</si>
  <si>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</si>
  <si>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</si>
  <si>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</si>
  <si>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</si>
  <si>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</si>
  <si>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</si>
  <si>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</si>
  <si>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</si>
  <si>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</si>
  <si>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</si>
  <si>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</si>
  <si>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</si>
  <si>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</si>
  <si>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</si>
  <si>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</si>
  <si>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</si>
  <si>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</si>
  <si>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</si>
  <si>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</si>
  <si>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</si>
  <si>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</si>
  <si>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</si>
  <si>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</si>
  <si>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</si>
  <si>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</si>
  <si>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</si>
  <si>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</si>
  <si>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</si>
  <si>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</si>
  <si>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</si>
  <si>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</si>
  <si>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</si>
  <si>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</si>
  <si>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</si>
  <si>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</si>
  <si>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</si>
  <si>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</si>
  <si>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</si>
  <si>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</si>
  <si>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</si>
  <si>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</si>
  <si>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</si>
  <si>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</si>
  <si>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</si>
  <si>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</si>
  <si>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</si>
  <si>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</si>
  <si>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</si>
  <si>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</si>
  <si>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</si>
  <si>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</si>
  <si>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</si>
  <si>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</si>
  <si>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</si>
  <si>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</si>
  <si>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</si>
  <si>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</si>
  <si>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</si>
  <si>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</si>
  <si>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</si>
  <si>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</si>
  <si>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</si>
  <si>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</si>
  <si>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</si>
  <si>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</si>
  <si>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</si>
  <si>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</si>
  <si>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</si>
  <si>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</si>
  <si>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</si>
  <si>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</si>
  <si>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</si>
  <si>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</si>
  <si>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</si>
  <si>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</si>
  <si>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</si>
  <si>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</si>
  <si>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</si>
  <si>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</si>
  <si>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</si>
  <si>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</si>
  <si>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</si>
  <si>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</si>
  <si>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</si>
  <si>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</si>
  <si>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</si>
  <si>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</si>
  <si>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</si>
  <si>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</si>
  <si>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</si>
  <si>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</si>
  <si>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</si>
  <si>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</si>
  <si>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</si>
  <si>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</si>
  <si>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</si>
  <si>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</si>
  <si>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</si>
  <si>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</si>
  <si>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</si>
  <si>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</si>
  <si>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</si>
  <si>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</si>
  <si>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</si>
  <si>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</si>
  <si>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</si>
  <si>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</si>
  <si>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</si>
  <si>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</si>
  <si>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</si>
  <si>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</si>
  <si>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</si>
  <si>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</si>
  <si>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</si>
  <si>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</si>
  <si>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</si>
  <si>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</si>
  <si>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</si>
  <si>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</si>
  <si>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</si>
  <si>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</si>
  <si>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</si>
  <si>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</si>
  <si>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</si>
  <si>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</si>
  <si>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</si>
  <si>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</si>
  <si>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</si>
  <si>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</si>
  <si>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</si>
  <si>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</si>
  <si>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</si>
  <si>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</si>
  <si>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</si>
  <si>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</si>
  <si>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</si>
  <si>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</si>
  <si>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</si>
  <si>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</si>
  <si>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</si>
  <si>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</si>
  <si>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</si>
  <si>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</si>
  <si>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</si>
  <si>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</si>
  <si>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</si>
  <si>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</si>
  <si>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</si>
  <si>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</si>
  <si>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</si>
  <si>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</si>
  <si>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</si>
  <si>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</si>
  <si>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</si>
  <si>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</si>
  <si>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</si>
  <si>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</si>
  <si>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</si>
  <si>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</si>
  <si>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</si>
  <si>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</si>
  <si>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</si>
  <si>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</si>
  <si>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</si>
  <si>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</si>
  <si>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</si>
  <si>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</si>
  <si>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</si>
  <si>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</si>
  <si>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</si>
  <si>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</si>
  <si>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</si>
  <si>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</si>
  <si>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</si>
  <si>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</si>
  <si>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</si>
  <si>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</si>
  <si>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</si>
  <si>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</si>
  <si>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</si>
  <si>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</si>
  <si>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</si>
  <si>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</si>
  <si>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</si>
  <si>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</si>
  <si>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</si>
  <si>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</si>
  <si>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</si>
  <si>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</si>
  <si>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</si>
  <si>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</si>
  <si>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</si>
  <si>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</si>
  <si>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</si>
  <si>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</si>
  <si>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</si>
  <si>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</si>
  <si>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</si>
  <si>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</si>
  <si>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</si>
  <si>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</si>
  <si>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</si>
  <si>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</si>
  <si>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</si>
  <si>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</si>
  <si>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</si>
  <si>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</si>
  <si>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</si>
  <si>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</si>
  <si>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</si>
  <si>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</si>
  <si>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</si>
  <si>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</si>
  <si>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</si>
  <si>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</si>
  <si>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</si>
  <si>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</si>
  <si>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</si>
  <si>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</si>
  <si>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</si>
  <si>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</si>
  <si>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</si>
  <si>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</si>
  <si>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</si>
  <si>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</si>
  <si>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</si>
  <si>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</si>
  <si>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</si>
  <si>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</si>
  <si>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</si>
  <si>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</si>
  <si>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</si>
  <si>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</si>
  <si>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</si>
  <si>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</si>
  <si>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</si>
  <si>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</si>
  <si>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</si>
  <si>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</si>
  <si>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</si>
  <si>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</si>
  <si>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</si>
  <si>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</si>
  <si>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</si>
  <si>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</si>
  <si>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</si>
  <si>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</si>
  <si>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</si>
  <si>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</si>
  <si>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</si>
  <si>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</si>
  <si>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</si>
  <si>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</si>
  <si>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</si>
  <si>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</si>
  <si>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</si>
  <si>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</si>
  <si>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</si>
  <si>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</si>
  <si>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</si>
  <si>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</si>
  <si>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</si>
  <si>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</si>
  <si>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</si>
  <si>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</si>
  <si>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</si>
  <si>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</si>
  <si>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</si>
  <si>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</si>
  <si>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</si>
  <si>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</si>
  <si>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</si>
  <si>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</si>
  <si>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</si>
  <si>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</si>
  <si>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</si>
  <si>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</si>
  <si>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</si>
  <si>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</si>
  <si>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</si>
  <si>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</si>
  <si>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</si>
  <si>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</si>
  <si>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</si>
  <si>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</si>
  <si>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</si>
  <si>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</si>
  <si>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</si>
  <si>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</si>
  <si>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</si>
  <si>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</si>
  <si>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</si>
  <si>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</si>
  <si>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</si>
  <si>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</si>
  <si>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</si>
  <si>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</si>
  <si>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</si>
  <si>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</si>
  <si>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</si>
  <si>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</si>
  <si>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</si>
  <si>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</si>
  <si>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</si>
  <si>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</si>
  <si>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</si>
  <si>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</si>
  <si>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</si>
  <si>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</si>
  <si>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</si>
  <si>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</si>
  <si>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</si>
  <si>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</si>
  <si>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</si>
  <si>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</si>
  <si>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</si>
  <si>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</si>
  <si>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</si>
  <si>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</si>
  <si>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</si>
  <si>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</si>
  <si>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</si>
  <si>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</si>
  <si>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</si>
  <si>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</si>
  <si>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</si>
  <si>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</si>
  <si>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</si>
  <si>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</si>
  <si>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</si>
  <si>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</si>
  <si>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</si>
  <si>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</si>
  <si>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</si>
  <si>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</si>
  <si>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</si>
  <si>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</si>
  <si>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</si>
  <si>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</si>
  <si>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</si>
  <si>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</si>
  <si>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</si>
  <si>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</si>
  <si>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</si>
  <si>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</si>
  <si>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</si>
  <si>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</si>
  <si>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</si>
  <si>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</si>
  <si>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</si>
  <si>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</si>
  <si>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</si>
  <si>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</si>
  <si>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</si>
  <si>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</si>
  <si>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</si>
  <si>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</si>
  <si>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</si>
  <si>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</si>
  <si>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</si>
  <si>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</si>
  <si>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</si>
  <si>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</si>
  <si>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</si>
  <si>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</si>
  <si>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</si>
  <si>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</si>
  <si>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</si>
  <si>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</si>
  <si>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</si>
  <si>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</si>
  <si>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</si>
  <si>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</si>
  <si>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</si>
  <si>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</si>
  <si>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</si>
  <si>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</si>
  <si>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</si>
  <si>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</si>
  <si>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</si>
  <si>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</si>
  <si>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</si>
  <si>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</si>
  <si>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</si>
  <si>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</si>
  <si>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</si>
  <si>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</si>
  <si>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</si>
  <si>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</si>
  <si>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</si>
  <si>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</si>
  <si>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</si>
  <si>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</si>
  <si>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</si>
  <si>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</si>
  <si>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</si>
  <si>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</si>
  <si>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</si>
  <si>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</si>
  <si>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</si>
  <si>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</si>
  <si>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</si>
  <si>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</si>
  <si>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</si>
  <si>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</si>
  <si>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</si>
  <si>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</si>
  <si>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</si>
  <si>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</si>
  <si>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</si>
  <si>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</si>
  <si>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</si>
  <si>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</si>
  <si>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</si>
  <si>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</si>
  <si>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</si>
  <si>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</si>
  <si>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</si>
  <si>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</si>
  <si>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</si>
  <si>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</si>
  <si>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</si>
  <si>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</si>
  <si>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</si>
  <si>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</si>
  <si>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</si>
  <si>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</si>
  <si>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</si>
  <si>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</si>
  <si>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</si>
  <si>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</si>
  <si>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</si>
  <si>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</si>
  <si>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</si>
  <si>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</si>
  <si>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</si>
  <si>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</si>
  <si>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</si>
  <si>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</si>
  <si>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</si>
  <si>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</si>
  <si>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</si>
  <si>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</si>
  <si>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</si>
  <si>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</si>
  <si>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</si>
  <si>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</si>
  <si>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</si>
  <si>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</si>
  <si>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</si>
  <si>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</si>
  <si>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</si>
  <si>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</si>
  <si>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</si>
  <si>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</si>
  <si>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</si>
  <si>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</si>
  <si>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</si>
  <si>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</si>
  <si>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</si>
  <si>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</si>
  <si>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</si>
  <si>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</si>
  <si>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</si>
  <si>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</si>
  <si>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</si>
  <si>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</si>
  <si>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</si>
  <si>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</si>
  <si>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</si>
  <si>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</si>
  <si>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</si>
  <si>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</si>
  <si>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</si>
  <si>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</si>
  <si>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</si>
  <si>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</si>
  <si>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</si>
  <si>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</si>
  <si>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</si>
  <si>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</si>
  <si>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</si>
  <si>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</si>
  <si>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</si>
  <si>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</si>
  <si>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</si>
  <si>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</si>
  <si>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</si>
  <si>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</si>
  <si>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</si>
  <si>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</si>
  <si>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</si>
  <si>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</si>
  <si>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</si>
  <si>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</si>
  <si>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</si>
  <si>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</si>
  <si>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</si>
  <si>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</si>
  <si>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</si>
  <si>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</si>
  <si>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</si>
  <si>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</si>
  <si>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</si>
  <si>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</si>
  <si>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</si>
  <si>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</si>
  <si>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</si>
  <si>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</si>
  <si>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</si>
  <si>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</si>
  <si>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</si>
  <si>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</si>
  <si>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</si>
  <si>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</si>
  <si>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</si>
  <si>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</si>
  <si>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</si>
  <si>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</si>
  <si>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</si>
  <si>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</si>
  <si>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</si>
  <si>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</si>
  <si>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</si>
  <si>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</si>
  <si>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</si>
  <si>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</si>
  <si>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</si>
  <si>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</si>
  <si>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</si>
  <si>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</si>
  <si>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</si>
  <si>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</si>
  <si>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</si>
  <si>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</si>
  <si>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</si>
  <si>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</si>
  <si>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</si>
  <si>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</si>
  <si>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</si>
  <si>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</si>
  <si>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</si>
  <si>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</si>
  <si>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</si>
  <si>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</si>
  <si>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</si>
  <si>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</si>
  <si>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</si>
  <si>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</si>
  <si>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</si>
  <si>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</si>
  <si>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</si>
  <si>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</si>
  <si>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</si>
  <si>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</si>
  <si>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</si>
  <si>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</si>
  <si>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</si>
  <si>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</si>
  <si>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</si>
  <si>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</si>
  <si>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</si>
  <si>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</si>
  <si>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</si>
  <si>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</si>
  <si>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</si>
  <si>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</si>
  <si>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</si>
  <si>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</si>
  <si>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</si>
  <si>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</si>
  <si>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</si>
  <si>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</si>
  <si>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</si>
  <si>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</si>
  <si>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</si>
  <si>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</si>
  <si>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</si>
  <si>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</si>
  <si>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</si>
  <si>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</si>
  <si>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</si>
  <si>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</si>
  <si>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</si>
  <si>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</si>
  <si>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</si>
  <si>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</si>
  <si>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</si>
  <si>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</si>
  <si>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</si>
  <si>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</si>
  <si>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</si>
  <si>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</si>
  <si>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</si>
  <si>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</si>
  <si>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</si>
  <si>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</si>
  <si>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</si>
  <si>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</si>
  <si>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</si>
  <si>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</si>
  <si>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</si>
  <si>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</si>
  <si>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</si>
  <si>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</si>
  <si>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</si>
  <si>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</si>
  <si>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</si>
  <si>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</si>
  <si>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</si>
  <si>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</si>
  <si>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</si>
  <si>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</si>
  <si>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</si>
  <si>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</si>
  <si>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</si>
  <si>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</si>
  <si>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</si>
  <si>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</si>
  <si>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</si>
  <si>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</si>
  <si>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</si>
  <si>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</si>
  <si>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</si>
  <si>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</si>
  <si>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</si>
  <si>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</si>
  <si>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</si>
  <si>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</si>
  <si>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</si>
  <si>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</si>
  <si>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</si>
  <si>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</si>
  <si>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</si>
  <si>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</si>
  <si>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</si>
  <si>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</si>
  <si>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</si>
  <si>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</si>
  <si>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</si>
  <si>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</si>
  <si>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</si>
  <si>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</si>
  <si>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</si>
  <si>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</si>
  <si>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</si>
  <si>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</si>
  <si>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</si>
  <si>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</si>
  <si>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</si>
  <si>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</si>
  <si>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</si>
  <si>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</si>
  <si>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</si>
  <si>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</si>
  <si>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</si>
  <si>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</si>
  <si>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</si>
  <si>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</si>
  <si>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</si>
  <si>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</si>
  <si>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</si>
  <si>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</si>
  <si>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</si>
  <si>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</si>
  <si>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</si>
  <si>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</si>
  <si>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</si>
  <si>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</si>
  <si>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</si>
  <si>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</si>
  <si>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</si>
  <si>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</si>
  <si>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</si>
  <si>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</si>
  <si>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</si>
  <si>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</si>
  <si>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</si>
  <si>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</si>
  <si>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</si>
  <si>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</si>
  <si>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</si>
  <si>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</si>
  <si>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</si>
  <si>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</si>
  <si>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</si>
  <si>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</si>
  <si>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</si>
  <si>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</si>
  <si>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</si>
  <si>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</si>
  <si>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</si>
  <si>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</si>
  <si>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</si>
  <si>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</si>
  <si>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</si>
  <si>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</si>
  <si>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</si>
  <si>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</si>
  <si>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</si>
  <si>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</si>
  <si>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</si>
  <si>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</si>
  <si>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</si>
  <si>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</si>
  <si>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</si>
  <si>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</si>
  <si>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</si>
  <si>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</si>
  <si>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</si>
  <si>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</si>
  <si>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</si>
  <si>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</si>
  <si>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</si>
  <si>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</si>
  <si>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</si>
  <si>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</si>
  <si>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</si>
  <si>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</si>
  <si>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</si>
  <si>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</si>
  <si>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</si>
  <si>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</si>
  <si>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</si>
  <si>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</si>
  <si>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</si>
  <si>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</si>
  <si>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</si>
  <si>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</si>
  <si>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</si>
  <si>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</si>
  <si>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</si>
  <si>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</si>
  <si>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</si>
  <si>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</si>
  <si>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</si>
  <si>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</si>
  <si>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</si>
  <si>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</si>
  <si>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</si>
  <si>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</si>
  <si>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</si>
  <si>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</si>
  <si>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</si>
  <si>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</si>
  <si>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</si>
  <si>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</si>
  <si>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</si>
  <si>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</si>
  <si>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</si>
  <si>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</si>
  <si>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</si>
  <si>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</si>
  <si>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</si>
  <si>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</si>
  <si>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</si>
  <si>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</si>
  <si>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</si>
  <si>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</si>
  <si>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</si>
  <si>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</si>
  <si>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</si>
  <si>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</si>
  <si>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</si>
  <si>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</si>
  <si>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</si>
  <si>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</si>
  <si>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</si>
  <si>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</si>
  <si>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</si>
  <si>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</si>
  <si>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</si>
  <si>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</si>
  <si>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</si>
  <si>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</si>
  <si>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</si>
  <si>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</si>
  <si>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</si>
  <si>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</si>
  <si>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</si>
  <si>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</si>
  <si>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</si>
  <si>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</si>
  <si>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</si>
  <si>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</si>
  <si>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</si>
  <si>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</si>
  <si>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</si>
  <si>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</si>
  <si>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</si>
  <si>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</si>
  <si>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</si>
  <si>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</si>
  <si>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</si>
  <si>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</si>
  <si>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</si>
  <si>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</si>
  <si>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</si>
  <si>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</si>
  <si>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</si>
  <si>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</si>
  <si>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</si>
  <si>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</si>
  <si>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</si>
  <si>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</si>
  <si>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</si>
  <si>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</si>
  <si>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</si>
  <si>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</si>
  <si>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</si>
  <si>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</si>
  <si>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</si>
  <si>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</si>
  <si>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</si>
  <si>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</si>
  <si>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</si>
  <si>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</si>
  <si>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</si>
  <si>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</si>
  <si>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</si>
  <si>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</si>
  <si>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</si>
  <si>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</si>
  <si>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</si>
  <si>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</si>
  <si>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</si>
  <si>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</si>
  <si>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</si>
  <si>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</si>
  <si>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</si>
  <si>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</si>
  <si>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</si>
  <si>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</si>
  <si>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</si>
  <si>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</si>
  <si>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</si>
  <si>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</si>
  <si>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</si>
  <si>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</si>
  <si>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</si>
  <si>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</si>
  <si>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</si>
  <si>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</si>
  <si>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</si>
  <si>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</si>
  <si>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</si>
  <si>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</si>
  <si>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</si>
  <si>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</si>
  <si>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</si>
  <si>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</si>
  <si>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</si>
  <si>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</si>
  <si>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</si>
  <si>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</si>
  <si>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</si>
  <si>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</si>
  <si>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</si>
  <si>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</si>
  <si>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</si>
  <si>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</si>
  <si>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</si>
  <si>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</si>
  <si>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</si>
  <si>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</si>
  <si>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</si>
  <si>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</si>
  <si>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</si>
  <si>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</si>
  <si>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</si>
  <si>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</si>
  <si>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</si>
  <si>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</si>
  <si>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</si>
  <si>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</si>
  <si>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</si>
  <si>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</si>
  <si>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</si>
  <si>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</si>
  <si>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</si>
  <si>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</si>
  <si>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</si>
  <si>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</si>
  <si>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</si>
  <si>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</si>
  <si>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</si>
  <si>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</si>
  <si>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</si>
  <si>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</si>
  <si>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</si>
  <si>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</si>
  <si>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</si>
  <si>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</si>
  <si>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</si>
  <si>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</si>
  <si>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</si>
  <si>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</si>
  <si>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</si>
  <si>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</si>
  <si>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</si>
  <si>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</si>
  <si>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</si>
  <si>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</si>
  <si>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</si>
  <si>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</si>
  <si>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</si>
  <si>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</si>
  <si>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</si>
  <si>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</si>
  <si>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</si>
  <si>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</si>
  <si>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</si>
  <si>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</si>
  <si>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</si>
  <si>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</si>
  <si>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</si>
  <si>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</si>
  <si>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</si>
  <si>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</si>
  <si>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</si>
  <si>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</si>
  <si>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</si>
  <si>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</si>
  <si>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</si>
  <si>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</si>
  <si>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</si>
  <si>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</si>
  <si>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</si>
  <si>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</si>
  <si>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</si>
  <si>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</si>
  <si>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</si>
  <si>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</si>
  <si>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</si>
  <si>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</si>
  <si>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</si>
  <si>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</si>
  <si>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</si>
  <si>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</si>
  <si>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</si>
  <si>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</si>
  <si>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</si>
  <si>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</si>
  <si>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</si>
  <si>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</si>
  <si>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</si>
  <si>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</si>
  <si>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</si>
  <si>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</si>
  <si>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</si>
  <si>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</si>
  <si>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</si>
  <si>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</si>
  <si>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</si>
  <si>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</si>
  <si>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</si>
  <si>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</si>
  <si>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</si>
  <si>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</si>
  <si>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</si>
  <si>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</si>
  <si>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</si>
  <si>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</si>
  <si>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</si>
  <si>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</si>
  <si>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</si>
  <si>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</si>
  <si>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</si>
  <si>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</si>
  <si>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</si>
  <si>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</si>
  <si>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</si>
  <si>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</si>
  <si>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</si>
  <si>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</si>
  <si>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</si>
  <si>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</si>
  <si>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</si>
  <si>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</si>
  <si>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</si>
  <si>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</si>
  <si>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</si>
  <si>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</si>
  <si>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</si>
  <si>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</si>
  <si>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</si>
  <si>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</si>
  <si>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</si>
  <si>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</si>
  <si>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</si>
  <si>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</si>
  <si>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</si>
  <si>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</si>
  <si>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</si>
  <si>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</si>
  <si>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</si>
  <si>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</si>
  <si>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</si>
  <si>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</si>
  <si>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</si>
  <si>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</si>
  <si>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</si>
  <si>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</si>
  <si>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</si>
  <si>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</si>
  <si>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</si>
  <si>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</si>
  <si>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</si>
  <si>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</si>
  <si>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</si>
  <si>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</si>
  <si>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</si>
  <si>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</si>
  <si>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</si>
  <si>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</si>
  <si>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</si>
  <si>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</si>
  <si>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</si>
  <si>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</si>
  <si>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</si>
  <si>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</si>
  <si>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</si>
  <si>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</si>
  <si>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</si>
  <si>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</si>
  <si>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</si>
  <si>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</si>
  <si>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</si>
  <si>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</si>
  <si>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</si>
  <si>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</si>
  <si>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</si>
  <si>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</si>
  <si>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</si>
  <si>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</si>
  <si>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</si>
  <si>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</si>
  <si>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</si>
  <si>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</si>
  <si>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</si>
  <si>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</si>
  <si>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</si>
  <si>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</si>
  <si>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</si>
  <si>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</si>
  <si>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</si>
  <si>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</si>
  <si>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</si>
  <si>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</si>
  <si>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</si>
  <si>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</si>
  <si>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</si>
  <si>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</si>
  <si>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</si>
  <si>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</si>
  <si>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</si>
  <si>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</si>
  <si>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</si>
  <si>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</si>
  <si>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</si>
  <si>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</si>
  <si>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</si>
  <si>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</si>
  <si>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</si>
  <si>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</si>
  <si>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</si>
  <si>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</si>
  <si>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</si>
  <si>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</si>
  <si>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</si>
  <si>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</si>
  <si>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</si>
  <si>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</si>
  <si>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</si>
  <si>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</si>
  <si>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</si>
  <si>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</si>
  <si>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</si>
  <si>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</si>
  <si>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</si>
  <si>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</si>
  <si>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</si>
  <si>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</si>
  <si>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</si>
  <si>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</si>
  <si>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</si>
  <si>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</si>
  <si>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</si>
  <si>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</si>
  <si>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</si>
  <si>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</si>
  <si>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</si>
  <si>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</si>
  <si>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</si>
  <si>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</si>
  <si>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</si>
  <si>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</si>
  <si>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</si>
  <si>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</si>
  <si>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</si>
  <si>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</si>
  <si>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</si>
  <si>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</si>
  <si>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</si>
  <si>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</si>
  <si>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</si>
  <si>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</si>
  <si>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</si>
  <si>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</si>
  <si>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</si>
  <si>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</si>
  <si>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</si>
  <si>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</si>
  <si>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</si>
  <si>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</si>
  <si>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</si>
  <si>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</si>
  <si>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</si>
  <si>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</si>
  <si>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</si>
  <si>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</si>
  <si>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</si>
  <si>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</si>
  <si>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</si>
  <si>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</si>
  <si>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</si>
  <si>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</si>
  <si>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</si>
  <si>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</si>
  <si>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</si>
  <si>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</si>
  <si>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</si>
  <si>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</si>
  <si>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</si>
  <si>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</si>
  <si>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</si>
  <si>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</si>
  <si>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</si>
  <si>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</si>
  <si>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</si>
  <si>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</si>
  <si>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</si>
  <si>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</si>
  <si>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</si>
  <si>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</si>
  <si>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</si>
  <si>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</si>
  <si>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</si>
  <si>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</si>
  <si>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</si>
  <si>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</si>
  <si>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</si>
  <si>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</si>
  <si>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</si>
  <si>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</si>
  <si>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</si>
  <si>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</si>
  <si>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</si>
  <si>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</si>
  <si>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</si>
  <si>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</si>
  <si>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</si>
  <si>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</si>
  <si>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</si>
  <si>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</si>
  <si>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</si>
  <si>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</si>
  <si>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</si>
  <si>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</si>
  <si>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</si>
  <si>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</si>
  <si>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</si>
  <si>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</si>
  <si>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</si>
  <si>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</si>
  <si>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</si>
  <si>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</si>
  <si>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</si>
  <si>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</si>
  <si>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</si>
  <si>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</si>
  <si>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</si>
  <si>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</si>
  <si>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</si>
  <si>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</si>
  <si>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</si>
  <si>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</si>
  <si>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</si>
  <si>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</si>
  <si>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</si>
  <si>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</si>
  <si>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</si>
  <si>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</si>
  <si>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</si>
  <si>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</si>
  <si>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</si>
  <si>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</si>
  <si>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</si>
  <si>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</si>
  <si>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</si>
  <si>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</si>
  <si>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</si>
  <si>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</si>
  <si>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</si>
  <si>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</si>
  <si>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</si>
  <si>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</si>
  <si>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</si>
  <si>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</si>
  <si>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</si>
  <si>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</si>
  <si>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</si>
  <si>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</si>
  <si>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</si>
  <si>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</si>
  <si>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</si>
  <si>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</si>
  <si>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</si>
  <si>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</si>
  <si>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</si>
  <si>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</si>
  <si>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</si>
  <si>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</si>
  <si>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</si>
  <si>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</si>
  <si>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</si>
  <si>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</si>
  <si>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</si>
  <si>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</si>
  <si>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</si>
  <si>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</si>
  <si>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</si>
  <si>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</si>
  <si>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</si>
  <si>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</si>
  <si>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</si>
  <si>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</si>
  <si>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</si>
  <si>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</si>
  <si>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</si>
  <si>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</si>
  <si>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</si>
  <si>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</si>
  <si>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</si>
  <si>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</si>
  <si>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</si>
  <si>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</si>
  <si>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</si>
  <si>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</si>
  <si>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</si>
  <si>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</si>
  <si>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</si>
  <si>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</si>
  <si>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</si>
  <si>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</si>
  <si>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</si>
  <si>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</si>
  <si>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</si>
  <si>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</si>
  <si>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</si>
  <si>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</si>
  <si>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</si>
  <si>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</si>
  <si>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</si>
  <si>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</si>
  <si>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</si>
  <si>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</si>
  <si>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</si>
  <si>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</si>
  <si>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</si>
  <si>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</si>
  <si>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</si>
  <si>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</si>
  <si>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</si>
  <si>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</si>
  <si>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</si>
  <si>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</si>
  <si>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</si>
  <si>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</si>
  <si>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</si>
  <si>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</si>
  <si>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</si>
  <si>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</si>
  <si>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</si>
  <si>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</si>
  <si>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</si>
  <si>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</si>
  <si>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</si>
  <si>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</si>
  <si>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</si>
  <si>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</si>
  <si>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</si>
  <si>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</si>
  <si>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</si>
  <si>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</si>
  <si>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</si>
  <si>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</si>
  <si>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</si>
  <si>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</si>
  <si>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</si>
  <si>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</si>
  <si>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</si>
  <si>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</si>
  <si>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</si>
  <si>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</si>
  <si>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</si>
  <si>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</si>
  <si>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</si>
  <si>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</si>
  <si>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</si>
  <si>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</si>
  <si>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</si>
  <si>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</si>
  <si>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</si>
  <si>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</si>
  <si>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</si>
  <si>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</si>
  <si>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</si>
  <si>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</si>
  <si>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</si>
  <si>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</si>
  <si>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</si>
  <si>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</si>
  <si>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</si>
  <si>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</si>
  <si>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</si>
  <si>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</si>
  <si>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</si>
  <si>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</si>
  <si>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</si>
  <si>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</si>
  <si>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</si>
  <si>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</si>
  <si>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</si>
  <si>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</si>
  <si>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</si>
  <si>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</si>
  <si>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</si>
  <si>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</si>
  <si>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</si>
  <si>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</si>
  <si>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</si>
  <si>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</si>
  <si>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</si>
  <si>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</si>
  <si>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</si>
  <si>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</si>
  <si>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</si>
  <si>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</si>
  <si>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</si>
  <si>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</si>
  <si>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</si>
  <si>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</si>
  <si>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</si>
  <si>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</si>
  <si>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</si>
  <si>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</si>
  <si>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</si>
  <si>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</si>
  <si>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</si>
  <si>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</si>
  <si>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</si>
  <si>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</si>
  <si>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</si>
  <si>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</si>
  <si>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</si>
  <si>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</si>
  <si>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</si>
  <si>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</si>
  <si>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</si>
  <si>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</si>
  <si>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</si>
  <si>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</si>
  <si>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</si>
  <si>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</si>
  <si>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</si>
  <si>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</si>
  <si>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</si>
  <si>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</si>
  <si>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</si>
  <si>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</si>
  <si>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</si>
  <si>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</si>
  <si>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</si>
  <si>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</si>
  <si>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</si>
  <si>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</si>
  <si>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</si>
  <si>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</si>
  <si>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</si>
  <si>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</si>
  <si>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</si>
  <si>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</si>
  <si>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</si>
  <si>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</si>
  <si>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</si>
  <si>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</si>
  <si>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</si>
  <si>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</si>
  <si>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</si>
  <si>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</si>
  <si>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</si>
  <si>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</si>
  <si>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</si>
  <si>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</si>
  <si>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</si>
  <si>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</si>
  <si>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</si>
  <si>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</si>
  <si>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</si>
  <si>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</si>
  <si>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</si>
  <si>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</si>
  <si>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</si>
  <si>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</si>
  <si>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</si>
  <si>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</si>
  <si>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</si>
  <si>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</si>
  <si>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</si>
  <si>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</si>
  <si>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</si>
  <si>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</si>
  <si>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</si>
  <si>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</si>
  <si>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</si>
  <si>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</si>
  <si>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</si>
  <si>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</si>
  <si>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</si>
  <si>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</si>
  <si>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</si>
  <si>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</si>
  <si>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</si>
  <si>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</si>
  <si>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</si>
  <si>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</si>
  <si>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</si>
  <si>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</si>
  <si>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</si>
  <si>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</si>
  <si>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</si>
  <si>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</si>
  <si>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</si>
  <si>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</si>
  <si>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</si>
  <si>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</si>
  <si>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</si>
  <si>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</si>
  <si>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</si>
  <si>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</si>
  <si>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</si>
  <si>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</si>
  <si>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</si>
  <si>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</si>
  <si>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</si>
  <si>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</si>
  <si>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</si>
  <si>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</si>
  <si>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</si>
  <si>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</si>
  <si>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</si>
  <si>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</si>
  <si>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</si>
  <si>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</si>
  <si>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</si>
  <si>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</si>
  <si>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</si>
  <si>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</si>
  <si>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</si>
  <si>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</si>
  <si>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</si>
  <si>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</si>
  <si>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</si>
  <si>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</si>
  <si>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</si>
  <si>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</si>
  <si>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</si>
  <si>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</si>
  <si>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</si>
  <si>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</si>
  <si>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</si>
  <si>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</si>
  <si>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</si>
  <si>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</si>
  <si>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</si>
  <si>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</si>
  <si>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</si>
  <si>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</si>
  <si>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</si>
  <si>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</si>
  <si>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</si>
  <si>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</si>
  <si>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</si>
  <si>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</si>
  <si>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</si>
  <si>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</si>
  <si>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</si>
  <si>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</si>
  <si>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</si>
  <si>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</si>
  <si>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</si>
  <si>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</si>
  <si>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</si>
  <si>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</si>
  <si>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</si>
  <si>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</si>
  <si>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</si>
  <si>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</si>
  <si>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</si>
  <si>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</si>
  <si>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</si>
  <si>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</si>
  <si>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</si>
  <si>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</si>
  <si>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</si>
  <si>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</si>
  <si>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</si>
  <si>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</si>
  <si>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</si>
  <si>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</si>
  <si>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</si>
  <si>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</si>
  <si>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</si>
  <si>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</si>
  <si>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</si>
  <si>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</si>
  <si>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</si>
  <si>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</si>
  <si>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</si>
  <si>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</si>
  <si>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</si>
  <si>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</si>
  <si>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</si>
  <si>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</si>
  <si>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</si>
  <si>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</si>
  <si>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</si>
  <si>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</si>
  <si>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</si>
  <si>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</si>
  <si>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</si>
  <si>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</si>
  <si>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</si>
  <si>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</si>
  <si>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</si>
  <si>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</si>
  <si>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</si>
  <si>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</si>
  <si>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</si>
  <si>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</si>
  <si>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</si>
  <si>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</si>
  <si>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</si>
  <si>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</si>
  <si>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</si>
  <si>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</si>
  <si>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</si>
  <si>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</si>
  <si>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</si>
  <si>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</si>
  <si>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</si>
  <si>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</si>
  <si>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</si>
  <si>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</si>
  <si>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</si>
  <si>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</si>
  <si>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</si>
  <si>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</si>
  <si>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</si>
  <si>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</si>
  <si>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</si>
  <si>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</si>
  <si>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</si>
  <si>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</si>
  <si>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</si>
  <si>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</si>
  <si>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</si>
  <si>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</si>
  <si>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</si>
  <si>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</si>
  <si>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</si>
  <si>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</si>
  <si>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</si>
  <si>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</si>
  <si>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</si>
  <si>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</si>
  <si>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</si>
  <si>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</si>
  <si>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</si>
  <si>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</si>
  <si>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</si>
  <si>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</si>
  <si>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</si>
  <si>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</si>
  <si>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</si>
  <si>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</si>
  <si>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</si>
  <si>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</si>
  <si>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</si>
  <si>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</si>
  <si>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</si>
  <si>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</si>
  <si>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</si>
  <si>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</si>
  <si>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</si>
  <si>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</si>
  <si>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</si>
  <si>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</si>
  <si>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</si>
  <si>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</si>
  <si>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</si>
  <si>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</si>
  <si>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</si>
  <si>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</si>
  <si>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</si>
  <si>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</si>
  <si>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</si>
  <si>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</si>
  <si>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</si>
  <si>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</si>
  <si>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</si>
  <si>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</si>
  <si>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</si>
  <si>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</si>
  <si>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</si>
  <si>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</si>
  <si>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</si>
  <si>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</si>
  <si>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</si>
  <si>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</si>
  <si>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</si>
  <si>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</si>
  <si>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</si>
  <si>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</si>
  <si>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</si>
  <si>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</si>
  <si>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</si>
  <si>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</si>
  <si>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</si>
  <si>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</si>
  <si>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</si>
  <si>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</si>
  <si>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</si>
  <si>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</si>
  <si>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</si>
  <si>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</si>
  <si>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</si>
  <si>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</si>
  <si>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</si>
  <si>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</si>
  <si>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</si>
  <si>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</si>
  <si>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</si>
  <si>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</si>
  <si>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</si>
  <si>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</si>
  <si>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</si>
  <si>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</si>
  <si>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</si>
  <si>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</si>
  <si>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</si>
  <si>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</si>
  <si>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</si>
  <si>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</si>
  <si>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</si>
  <si>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</si>
  <si>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</si>
  <si>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</si>
  <si>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</si>
  <si>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</si>
  <si>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</si>
  <si>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</si>
  <si>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</si>
  <si>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</si>
  <si>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</si>
  <si>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</si>
  <si>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</si>
  <si>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</si>
  <si>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</si>
  <si>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</si>
  <si>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</si>
  <si>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</si>
  <si>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</si>
  <si>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</si>
  <si>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</si>
  <si>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</si>
  <si>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</si>
  <si>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</si>
  <si>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</si>
  <si>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</si>
  <si>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</si>
  <si>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</si>
  <si>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</si>
  <si>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</si>
  <si>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</si>
  <si>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</si>
  <si>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</si>
  <si>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</si>
  <si>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</si>
  <si>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</si>
  <si>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</si>
  <si>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</si>
  <si>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</si>
  <si>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</si>
  <si>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</si>
  <si>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</si>
  <si>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</si>
  <si>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</si>
  <si>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</si>
  <si>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</si>
  <si>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</si>
  <si>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</si>
  <si>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</si>
  <si>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</si>
  <si>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</si>
  <si>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</si>
  <si>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</si>
  <si>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</si>
  <si>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</si>
  <si>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</si>
  <si>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</si>
  <si>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</si>
  <si>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</si>
  <si>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</si>
  <si>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</si>
  <si>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</si>
  <si>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</si>
  <si>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</si>
  <si>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</si>
  <si>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</si>
  <si>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</si>
  <si>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</si>
  <si>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</si>
  <si>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</si>
  <si>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</si>
  <si>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</si>
  <si>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</si>
  <si>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</si>
  <si>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</si>
  <si>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</si>
  <si>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</si>
  <si>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</si>
  <si>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</si>
  <si>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</si>
  <si>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</si>
  <si>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</si>
  <si>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</si>
  <si>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</si>
  <si>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</si>
  <si>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</si>
  <si>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</si>
  <si>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</si>
  <si>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</si>
  <si>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</si>
  <si>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</si>
  <si>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</si>
  <si>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</si>
  <si>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</si>
  <si>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</si>
  <si>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</si>
  <si>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</si>
  <si>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</si>
  <si>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</si>
  <si>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</si>
  <si>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</si>
  <si>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</si>
  <si>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</si>
  <si>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</si>
  <si>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</si>
  <si>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</si>
  <si>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</si>
  <si>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</si>
  <si>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</si>
  <si>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</si>
  <si>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</si>
  <si>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</si>
  <si>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</si>
  <si>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</si>
  <si>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</si>
  <si>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</si>
  <si>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</si>
  <si>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</si>
  <si>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</si>
  <si>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</si>
  <si>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</si>
  <si>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</si>
  <si>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</si>
  <si>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</si>
  <si>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</si>
  <si>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</si>
  <si>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</si>
  <si>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</si>
  <si>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</si>
  <si>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</si>
  <si>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</si>
  <si>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</si>
  <si>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</si>
  <si>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</si>
  <si>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</si>
  <si>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</si>
  <si>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</si>
  <si>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</si>
  <si>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</si>
  <si>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</si>
  <si>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</si>
  <si>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</si>
  <si>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</si>
  <si>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</si>
  <si>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</si>
  <si>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</si>
  <si>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</si>
  <si>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</si>
  <si>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</si>
  <si>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</si>
  <si>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</si>
  <si>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</si>
  <si>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</si>
  <si>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</si>
  <si>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</si>
  <si>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</si>
  <si>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</si>
  <si>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</si>
  <si>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</si>
  <si>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</si>
  <si>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</si>
  <si>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</si>
  <si>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</si>
  <si>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</si>
  <si>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</si>
  <si>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</si>
  <si>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</si>
  <si>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</si>
  <si>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</si>
  <si>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</si>
  <si>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</si>
  <si>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</si>
  <si>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</si>
  <si>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</si>
  <si>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</si>
  <si>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</si>
  <si>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</si>
  <si>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</si>
  <si>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</si>
  <si>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</si>
  <si>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</si>
  <si>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</si>
  <si>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</si>
  <si>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</si>
  <si>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</si>
  <si>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</si>
  <si>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</si>
  <si>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</si>
  <si>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</si>
  <si>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</si>
  <si>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</si>
  <si>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</si>
  <si>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</si>
  <si>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</si>
  <si>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</si>
  <si>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</si>
  <si>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</si>
  <si>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</si>
  <si>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</si>
  <si>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</si>
  <si>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</si>
  <si>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</si>
  <si>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</si>
  <si>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</si>
  <si>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</si>
  <si>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</si>
  <si>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</si>
  <si>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</si>
  <si>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</si>
  <si>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</si>
  <si>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</si>
  <si>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</si>
  <si>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</si>
  <si>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</si>
  <si>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</si>
  <si>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</si>
  <si>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</si>
  <si>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</si>
  <si>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</si>
  <si>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</si>
  <si>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</si>
  <si>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</si>
  <si>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</si>
  <si>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</si>
  <si>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</si>
  <si>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</si>
  <si>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</si>
  <si>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</si>
  <si>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</si>
  <si>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</si>
  <si>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</si>
  <si>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</si>
  <si>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</si>
  <si>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</si>
  <si>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</si>
  <si>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</si>
  <si>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</si>
  <si>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</si>
  <si>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</si>
  <si>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</si>
  <si>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</si>
  <si>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</si>
  <si>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</si>
  <si>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</si>
  <si>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</si>
  <si>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</si>
  <si>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</si>
  <si>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</si>
  <si>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</si>
  <si>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</si>
  <si>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</si>
  <si>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</si>
  <si>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</si>
  <si>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</si>
  <si>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</si>
  <si>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</si>
  <si>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</si>
  <si>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</si>
  <si>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</si>
  <si>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</si>
  <si>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</si>
  <si>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</si>
  <si>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</si>
  <si>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</si>
  <si>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</si>
  <si>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</si>
  <si>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</si>
  <si>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</si>
  <si>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</si>
  <si>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</si>
  <si>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</si>
  <si>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</si>
  <si>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</si>
  <si>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</si>
  <si>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</si>
  <si>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</si>
  <si>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</si>
  <si>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</si>
  <si>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</si>
  <si>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</si>
  <si>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</si>
  <si>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</si>
  <si>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</si>
  <si>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</si>
  <si>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</si>
  <si>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</si>
  <si>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</si>
  <si>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</si>
  <si>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</si>
  <si>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</si>
  <si>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</si>
  <si>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</si>
  <si>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</si>
  <si>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</si>
  <si>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</si>
  <si>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</si>
  <si>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</si>
  <si>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</si>
  <si>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</si>
  <si>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</si>
  <si>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</si>
  <si>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</si>
  <si>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</si>
  <si>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</si>
  <si>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</si>
  <si>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</si>
  <si>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</si>
  <si>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</si>
  <si>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</si>
  <si>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</si>
  <si>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</si>
  <si>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</si>
  <si>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</si>
  <si>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</si>
  <si>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</si>
  <si>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</si>
  <si>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</si>
  <si>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</si>
  <si>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</si>
  <si>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</si>
  <si>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</si>
  <si>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</si>
  <si>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</si>
  <si>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</si>
  <si>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</si>
  <si>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</si>
  <si>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</si>
  <si>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</si>
  <si>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</si>
  <si>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</si>
  <si>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</si>
  <si>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</si>
  <si>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</si>
  <si>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</si>
  <si>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</si>
  <si>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</si>
  <si>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</si>
  <si>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</si>
  <si>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</si>
  <si>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</si>
  <si>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</si>
  <si>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</si>
  <si>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</si>
  <si>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</si>
  <si>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</si>
  <si>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</si>
  <si>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</si>
  <si>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</si>
  <si>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</si>
  <si>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</si>
  <si>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</si>
  <si>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</si>
  <si>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</si>
  <si>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</si>
  <si>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</si>
  <si>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</si>
  <si>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</si>
  <si>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</si>
  <si>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</si>
  <si>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</si>
  <si>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</si>
  <si>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</si>
  <si>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</si>
  <si>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</si>
  <si>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</si>
  <si>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</si>
  <si>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</si>
  <si>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</si>
  <si>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</si>
  <si>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</si>
  <si>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</si>
  <si>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</si>
  <si>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</si>
  <si>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</si>
  <si>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</si>
  <si>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</si>
  <si>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</si>
  <si>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</si>
  <si>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</si>
  <si>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</si>
  <si>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</si>
  <si>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</si>
  <si>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</si>
  <si>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</si>
  <si>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</si>
  <si>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</si>
  <si>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</si>
  <si>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</si>
  <si>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</si>
  <si>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</si>
  <si>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</si>
  <si>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</si>
  <si>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</si>
  <si>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</si>
  <si>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</si>
  <si>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</si>
  <si>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</si>
  <si>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</si>
  <si>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</si>
  <si>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</si>
  <si>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</si>
  <si>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</si>
  <si>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</si>
  <si>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</si>
  <si>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</si>
  <si>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</si>
  <si>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</si>
  <si>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</si>
  <si>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</si>
  <si>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</si>
  <si>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</si>
  <si>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</si>
  <si>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</si>
  <si>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</si>
  <si>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</si>
  <si>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</si>
  <si>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</si>
  <si>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</si>
  <si>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</si>
  <si>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</si>
  <si>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</si>
  <si>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</si>
  <si>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</si>
  <si>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</si>
  <si>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</si>
  <si>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</si>
  <si>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</si>
  <si>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</si>
  <si>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</si>
  <si>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</si>
  <si>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</si>
  <si>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</si>
  <si>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</si>
  <si>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</si>
  <si>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</si>
  <si>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</si>
  <si>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</si>
  <si>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</si>
  <si>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</si>
  <si>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</si>
  <si>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</si>
  <si>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</si>
  <si>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</si>
  <si>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</si>
  <si>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</si>
  <si>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</si>
  <si>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</si>
  <si>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</si>
  <si>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</si>
  <si>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</si>
  <si>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</si>
  <si>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</si>
  <si>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</si>
  <si>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</si>
  <si>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</si>
  <si>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</si>
  <si>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</si>
  <si>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</si>
  <si>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</si>
  <si>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</si>
  <si>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</si>
  <si>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</si>
  <si>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</si>
  <si>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</si>
  <si>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</si>
  <si>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</si>
  <si>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</si>
  <si>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</si>
  <si>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</si>
  <si>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</si>
  <si>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</si>
  <si>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</si>
  <si>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</si>
  <si>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</si>
  <si>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</si>
  <si>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</si>
  <si>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</si>
  <si>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</si>
  <si>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</si>
  <si>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</si>
  <si>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</si>
  <si>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</si>
  <si>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</si>
  <si>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</si>
  <si>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</si>
  <si>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</si>
  <si>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</si>
  <si>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</si>
  <si>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</si>
  <si>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</si>
  <si>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</si>
  <si>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</si>
  <si>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</si>
  <si>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</si>
  <si>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</si>
  <si>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</si>
  <si>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</si>
  <si>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</si>
  <si>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</si>
  <si>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</si>
  <si>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</si>
  <si>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</si>
  <si>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</si>
  <si>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</si>
  <si>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</si>
  <si>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</si>
  <si>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</si>
  <si>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</si>
  <si>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</si>
  <si>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</si>
  <si>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</si>
  <si>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</si>
  <si>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</si>
  <si>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</si>
  <si>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</si>
  <si>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</si>
  <si>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</si>
  <si>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</si>
  <si>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</si>
  <si>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</si>
  <si>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</si>
  <si>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</si>
  <si>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</si>
  <si>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</si>
  <si>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</si>
  <si>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</si>
  <si>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</si>
  <si>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</si>
  <si>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</si>
  <si>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</si>
  <si>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</si>
  <si>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</si>
  <si>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</si>
  <si>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</si>
  <si>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</si>
  <si>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</si>
  <si>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</si>
  <si>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</si>
  <si>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</si>
  <si>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</si>
  <si>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</si>
  <si>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</si>
  <si>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</si>
  <si>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</si>
  <si>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</si>
  <si>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</si>
  <si>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</si>
  <si>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</si>
  <si>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</si>
  <si>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</si>
  <si>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</si>
  <si>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</si>
  <si>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</si>
  <si>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</si>
  <si>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</si>
  <si>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</si>
  <si>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</si>
  <si>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</si>
  <si>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</si>
  <si>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</si>
  <si>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</si>
  <si>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</si>
  <si>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</si>
  <si>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</si>
  <si>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</si>
  <si>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</si>
  <si>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</si>
  <si>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</si>
  <si>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</si>
  <si>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</si>
  <si>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</si>
  <si>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</si>
  <si>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</si>
  <si>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</si>
  <si>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</si>
  <si>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</si>
  <si>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</si>
  <si>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</si>
  <si>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</si>
  <si>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</si>
  <si>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</si>
  <si>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</si>
  <si>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</si>
  <si>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</si>
  <si>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</si>
  <si>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</si>
  <si>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</si>
  <si>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</si>
  <si>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</si>
  <si>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</si>
  <si>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</si>
  <si>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</si>
  <si>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</si>
  <si>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</si>
  <si>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</si>
  <si>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</si>
  <si>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</si>
  <si>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</si>
  <si>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</si>
  <si>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</si>
  <si>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</si>
  <si>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</si>
  <si>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</si>
  <si>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</si>
  <si>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</si>
  <si>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</si>
  <si>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</si>
  <si>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</si>
  <si>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</si>
  <si>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</si>
  <si>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</si>
  <si>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</si>
  <si>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</si>
  <si>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</si>
  <si>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</si>
  <si>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</si>
  <si>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</si>
  <si>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</si>
  <si>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</si>
  <si>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</si>
  <si>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</si>
  <si>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</si>
  <si>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</si>
  <si>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</si>
  <si>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</si>
  <si>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</si>
  <si>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</si>
  <si>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</si>
  <si>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</si>
  <si>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</si>
  <si>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</si>
  <si>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</si>
  <si>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</si>
  <si>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</si>
  <si>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</si>
  <si>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</si>
  <si>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</si>
  <si>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</si>
  <si>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</si>
  <si>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</si>
  <si>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</si>
  <si>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</si>
  <si>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</si>
  <si>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</si>
  <si>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</si>
  <si>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</si>
  <si>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</si>
  <si>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</si>
  <si>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</si>
  <si>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</si>
  <si>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</si>
  <si>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</si>
  <si>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</si>
  <si>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</si>
  <si>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</si>
  <si>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</si>
  <si>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</si>
  <si>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</si>
  <si>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</si>
  <si>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</si>
  <si>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</si>
  <si>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</si>
  <si>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</si>
  <si>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</si>
  <si>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</si>
  <si>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</si>
  <si>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</si>
  <si>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</si>
  <si>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</si>
  <si>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</si>
  <si>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</si>
  <si>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</si>
  <si>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</si>
  <si>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</si>
  <si>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</si>
  <si>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</si>
  <si>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</si>
  <si>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</si>
  <si>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</si>
  <si>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</si>
  <si>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</si>
  <si>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</si>
  <si>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</si>
  <si>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</si>
  <si>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</si>
  <si>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</si>
  <si>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</si>
  <si>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</si>
  <si>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</si>
  <si>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</si>
  <si>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</si>
  <si>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</si>
  <si>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</si>
  <si>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</si>
  <si>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</si>
  <si>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</si>
  <si>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</si>
  <si>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</si>
  <si>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</si>
  <si>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</si>
  <si>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</si>
  <si>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</si>
  <si>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</si>
  <si>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</si>
  <si>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</si>
  <si>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</si>
  <si>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</si>
  <si>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</si>
  <si>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</si>
  <si>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</si>
  <si>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</si>
  <si>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</si>
  <si>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</si>
  <si>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</si>
  <si>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</si>
  <si>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</si>
  <si>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</si>
  <si>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</si>
  <si>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</si>
  <si>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</si>
  <si>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</si>
  <si>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</si>
  <si>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</si>
  <si>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</si>
  <si>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</si>
  <si>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</si>
  <si>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</si>
  <si>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</si>
  <si>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</si>
  <si>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</si>
  <si>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</si>
  <si>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</si>
  <si>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</si>
  <si>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</si>
  <si>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</si>
  <si>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</si>
  <si>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</si>
  <si>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</si>
  <si>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</si>
  <si>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</si>
  <si>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</si>
  <si>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</si>
  <si>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</si>
  <si>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</si>
  <si>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</si>
  <si>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</si>
  <si>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</si>
  <si>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</si>
  <si>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</si>
  <si>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</si>
  <si>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</si>
  <si>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</si>
  <si>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</si>
  <si>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</si>
  <si>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</si>
  <si>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</si>
  <si>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</si>
  <si>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</si>
  <si>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</si>
  <si>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</si>
  <si>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</si>
  <si>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</si>
  <si>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</si>
  <si>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</si>
  <si>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</si>
  <si>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</si>
  <si>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</si>
  <si>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</si>
  <si>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</si>
  <si>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</si>
  <si>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</si>
  <si>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</si>
  <si>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</si>
  <si>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</si>
  <si>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</si>
  <si>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</si>
  <si>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</si>
  <si>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</si>
  <si>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</si>
  <si>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</si>
  <si>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</si>
  <si>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</si>
  <si>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</si>
  <si>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</si>
  <si>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</si>
  <si>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</si>
  <si>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</si>
  <si>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</si>
  <si>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</si>
  <si>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</si>
  <si>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</si>
  <si>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</si>
  <si>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</si>
  <si>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</si>
  <si>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</si>
  <si>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</si>
  <si>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</si>
  <si>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</si>
  <si>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</si>
  <si>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</si>
  <si>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</si>
  <si>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</si>
  <si>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</si>
  <si>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</si>
  <si>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</si>
  <si>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</si>
  <si>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</si>
  <si>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</si>
  <si>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</si>
  <si>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</si>
  <si>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</si>
  <si>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</si>
  <si>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</si>
  <si>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</si>
  <si>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</si>
  <si>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</si>
  <si>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</si>
  <si>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</si>
  <si>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</si>
  <si>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</si>
  <si>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</si>
  <si>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</si>
  <si>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</si>
  <si>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</si>
  <si>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</si>
  <si>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</si>
  <si>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</si>
  <si>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</si>
  <si>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</si>
  <si>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</si>
  <si>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</si>
  <si>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</si>
  <si>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</si>
  <si>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</si>
  <si>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</si>
  <si>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</si>
  <si>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</si>
  <si>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</si>
  <si>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</si>
  <si>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</si>
  <si>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</si>
  <si>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</si>
  <si>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</si>
  <si>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</si>
  <si>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</si>
  <si>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</si>
  <si>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</si>
  <si>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</si>
  <si>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</si>
  <si>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</si>
  <si>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</si>
  <si>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</si>
  <si>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</si>
  <si>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</si>
  <si>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</si>
  <si>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</si>
  <si>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</si>
  <si>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</si>
  <si>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</si>
  <si>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</si>
  <si>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</si>
  <si>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</si>
  <si>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</si>
  <si>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</si>
  <si>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</si>
  <si>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</si>
  <si>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</si>
  <si>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</si>
  <si>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</si>
  <si>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</si>
  <si>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</si>
  <si>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</si>
  <si>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</si>
  <si>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</si>
  <si>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</si>
  <si>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</si>
  <si>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</si>
  <si>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</si>
  <si>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</si>
  <si>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</si>
  <si>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</si>
  <si>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</si>
  <si>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</si>
  <si>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</si>
  <si>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</si>
  <si>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</si>
  <si>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</si>
  <si>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</si>
  <si>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</si>
  <si>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</si>
  <si>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</si>
  <si>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</si>
  <si>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</si>
  <si>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</si>
  <si>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</si>
  <si>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</si>
  <si>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</si>
  <si>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</si>
  <si>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</si>
  <si>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</si>
  <si>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</si>
  <si>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</si>
  <si>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</si>
  <si>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</si>
  <si>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</si>
  <si>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</si>
  <si>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</si>
  <si>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</si>
  <si>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</si>
  <si>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</si>
  <si>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</si>
  <si>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</si>
  <si>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</si>
  <si>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</si>
  <si>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</si>
  <si>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</si>
  <si>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</si>
  <si>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</si>
  <si>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</si>
  <si>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</si>
  <si>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</si>
  <si>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</si>
  <si>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</si>
  <si>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</si>
  <si>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</si>
  <si>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</si>
  <si>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</si>
  <si>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</si>
  <si>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</si>
  <si>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</si>
  <si>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</si>
  <si>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</si>
  <si>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</si>
  <si>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</si>
  <si>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</si>
  <si>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</si>
  <si>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</si>
  <si>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</si>
  <si>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</si>
  <si>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</si>
  <si>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</si>
  <si>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</si>
  <si>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</si>
  <si>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</si>
  <si>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</si>
  <si>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</si>
  <si>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</si>
  <si>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</si>
  <si>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</si>
  <si>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</si>
  <si>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</si>
  <si>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</si>
  <si>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</si>
  <si>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</si>
  <si>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</si>
  <si>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</si>
  <si>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</si>
  <si>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</si>
  <si>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</si>
  <si>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</si>
  <si>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</si>
  <si>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</si>
  <si>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</si>
  <si>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</si>
  <si>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</si>
  <si>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</si>
  <si>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</si>
  <si>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</si>
  <si>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</si>
  <si>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</si>
  <si>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</si>
  <si>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</si>
  <si>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</si>
  <si>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</si>
  <si>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</si>
  <si>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</si>
  <si>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</si>
  <si>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</si>
  <si>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</si>
  <si>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</si>
  <si>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</si>
  <si>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</si>
  <si>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</si>
  <si>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</si>
  <si>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</si>
  <si>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</si>
  <si>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</si>
  <si>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</si>
  <si>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</si>
  <si>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</si>
  <si>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</si>
  <si>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</si>
  <si>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</si>
  <si>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</si>
  <si>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</si>
  <si>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</si>
  <si>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</si>
  <si>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</si>
  <si>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</si>
  <si>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</si>
  <si>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</si>
  <si>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</si>
  <si>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</si>
  <si>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</si>
  <si>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</si>
  <si>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</si>
  <si>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</si>
  <si>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</si>
  <si>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</si>
  <si>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</si>
  <si>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</si>
  <si>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</si>
  <si>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</si>
  <si>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</si>
  <si>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</si>
  <si>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</si>
  <si>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</si>
  <si>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</si>
  <si>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</si>
  <si>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</si>
  <si>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</si>
  <si>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</si>
  <si>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</si>
  <si>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</si>
  <si>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</si>
  <si>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</si>
  <si>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</si>
  <si>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</si>
  <si>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</si>
  <si>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</si>
  <si>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</si>
  <si>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</si>
  <si>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</si>
  <si>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</si>
  <si>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</si>
  <si>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</si>
  <si>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</si>
  <si>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</si>
  <si>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</si>
  <si>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</si>
  <si>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</si>
  <si>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</si>
  <si>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</si>
  <si>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</si>
  <si>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</si>
  <si>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</si>
  <si>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</si>
  <si>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</si>
  <si>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</si>
  <si>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</si>
  <si>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</si>
  <si>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</si>
  <si>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</si>
  <si>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</si>
  <si>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</si>
  <si>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</si>
  <si>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</si>
  <si>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</si>
  <si>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</si>
  <si>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</si>
  <si>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</si>
  <si>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</si>
  <si>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</si>
  <si>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</si>
  <si>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</si>
  <si>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</si>
  <si>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</si>
  <si>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</si>
  <si>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</si>
  <si>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</si>
  <si>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</si>
  <si>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</si>
  <si>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</si>
  <si>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</si>
  <si>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</si>
  <si>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</si>
  <si>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</si>
  <si>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</si>
  <si>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</si>
  <si>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</si>
  <si>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</si>
  <si>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</si>
  <si>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</si>
  <si>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</si>
  <si>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</si>
  <si>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</si>
  <si>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</si>
  <si>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</si>
  <si>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</si>
  <si>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</si>
  <si>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</si>
  <si>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</si>
  <si>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</si>
  <si>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</si>
  <si>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</si>
  <si>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</si>
  <si>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</si>
  <si>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</si>
  <si>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</si>
  <si>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</si>
  <si>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</si>
  <si>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</si>
  <si>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</si>
  <si>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</si>
  <si>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</si>
  <si>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</si>
  <si>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</si>
  <si>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</si>
  <si>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</si>
  <si>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</si>
  <si>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</si>
  <si>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</si>
  <si>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</si>
  <si>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</si>
  <si>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</si>
  <si>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</si>
  <si>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</si>
  <si>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</si>
  <si>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</si>
  <si>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</si>
  <si>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</si>
  <si>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</si>
  <si>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</si>
  <si>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</si>
  <si>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</si>
  <si>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</si>
  <si>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</si>
  <si>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</si>
  <si>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</si>
  <si>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</si>
  <si>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</si>
  <si>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</si>
  <si>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</si>
  <si>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</si>
  <si>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</si>
  <si>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</si>
  <si>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</si>
  <si>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</si>
  <si>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</si>
  <si>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</si>
  <si>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</si>
  <si>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</si>
  <si>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</si>
  <si>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</si>
  <si>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</si>
  <si>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</si>
  <si>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</si>
  <si>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</si>
  <si>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</si>
  <si>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</si>
  <si>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</si>
  <si>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</si>
  <si>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</si>
  <si>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</si>
  <si>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</si>
  <si>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</si>
  <si>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</si>
  <si>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</si>
  <si>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</si>
  <si>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</si>
  <si>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</si>
  <si>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</si>
  <si>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</si>
  <si>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</si>
  <si>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</si>
  <si>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</si>
  <si>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</si>
  <si>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</si>
  <si>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</si>
  <si>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</si>
  <si>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</si>
  <si>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</si>
  <si>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</si>
  <si>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</si>
  <si>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</si>
  <si>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</si>
  <si>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</si>
  <si>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</si>
  <si>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</si>
  <si>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</si>
  <si>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</si>
  <si>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</si>
  <si>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</si>
  <si>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</si>
  <si>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</si>
  <si>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</si>
  <si>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</si>
  <si>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</si>
  <si>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</si>
  <si>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</si>
  <si>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</si>
  <si>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</si>
  <si>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</si>
  <si>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</si>
  <si>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</si>
  <si>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</si>
  <si>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</si>
  <si>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</si>
  <si>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</si>
  <si>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</si>
  <si>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</si>
  <si>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</si>
  <si>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</si>
  <si>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</si>
  <si>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</si>
  <si>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</si>
  <si>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</si>
  <si>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</si>
  <si>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</si>
  <si>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</si>
  <si>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</si>
  <si>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</si>
  <si>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</si>
  <si>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</si>
  <si>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</si>
  <si>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</si>
  <si>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</si>
  <si>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</si>
  <si>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</si>
  <si>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</si>
  <si>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</si>
  <si>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</si>
  <si>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</si>
  <si>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</si>
  <si>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</si>
  <si>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</si>
  <si>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</si>
  <si>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</si>
  <si>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</si>
  <si>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</si>
  <si>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</si>
  <si>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</si>
  <si>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</si>
  <si>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</si>
  <si>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</si>
  <si>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</si>
  <si>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</si>
  <si>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</si>
  <si>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</si>
  <si>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</si>
  <si>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</si>
  <si>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</si>
  <si>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</si>
  <si>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</si>
  <si>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</si>
  <si>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</si>
  <si>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</si>
  <si>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</si>
  <si>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</si>
  <si>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</si>
  <si>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</si>
  <si>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</si>
  <si>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</si>
  <si>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</si>
  <si>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</si>
  <si>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</si>
  <si>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</si>
  <si>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</si>
  <si>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</si>
  <si>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</si>
  <si>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</si>
  <si>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</si>
  <si>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</si>
  <si>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</si>
  <si>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</si>
  <si>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</si>
  <si>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</si>
  <si>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</si>
  <si>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</si>
  <si>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</si>
  <si>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</si>
  <si>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</si>
  <si>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</si>
  <si>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</si>
  <si>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</si>
  <si>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</si>
  <si>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</si>
  <si>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</si>
  <si>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</si>
  <si>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</si>
  <si>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</si>
  <si>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</si>
  <si>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</si>
  <si>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</si>
  <si>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</si>
  <si>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</si>
  <si>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</si>
  <si>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</si>
  <si>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</si>
  <si>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</si>
  <si>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</si>
  <si>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</si>
  <si>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</si>
  <si>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</si>
  <si>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</si>
  <si>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</si>
  <si>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</si>
  <si>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</si>
  <si>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</si>
  <si>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</si>
  <si>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</si>
  <si>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</si>
  <si>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</si>
  <si>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</si>
  <si>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</si>
  <si>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</si>
  <si>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</si>
  <si>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</si>
  <si>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</si>
  <si>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</si>
  <si>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</si>
  <si>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</si>
  <si>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</si>
  <si>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</si>
  <si>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</si>
  <si>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</si>
  <si>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</si>
  <si>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</si>
  <si>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</si>
  <si>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</si>
  <si>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</si>
  <si>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</si>
  <si>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</si>
  <si>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</si>
  <si>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</si>
  <si>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</si>
  <si>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</si>
  <si>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</si>
  <si>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</si>
  <si>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</si>
  <si>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</si>
  <si>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</si>
  <si>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</si>
  <si>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</si>
  <si>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</si>
  <si>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</si>
  <si>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</si>
  <si>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</si>
  <si>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</si>
  <si>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</si>
  <si>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</si>
  <si>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</si>
  <si>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</si>
  <si>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</si>
  <si>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</si>
  <si>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</si>
  <si>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</si>
  <si>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</si>
  <si>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</si>
  <si>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</si>
  <si>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</si>
  <si>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</si>
  <si>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</si>
  <si>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</si>
  <si>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</si>
  <si>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</si>
  <si>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</si>
  <si>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</si>
  <si>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</si>
  <si>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</si>
  <si>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</si>
  <si>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</si>
  <si>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</si>
  <si>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</si>
  <si>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</si>
  <si>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</si>
  <si>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</si>
  <si>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</si>
  <si>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</si>
  <si>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</si>
  <si>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</si>
  <si>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</si>
  <si>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</si>
  <si>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</si>
  <si>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</si>
  <si>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</si>
  <si>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</si>
  <si>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</si>
  <si>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</si>
  <si>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</si>
  <si>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</si>
  <si>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</si>
  <si>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</si>
  <si>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</si>
  <si>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</si>
  <si>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</si>
  <si>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</si>
  <si>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</si>
  <si>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</si>
  <si>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</si>
  <si>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</si>
  <si>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</si>
  <si>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</si>
  <si>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</si>
  <si>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</si>
  <si>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</si>
  <si>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</si>
  <si>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</si>
  <si>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</si>
  <si>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</si>
  <si>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</si>
  <si>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</si>
  <si>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</si>
  <si>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</si>
  <si>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</si>
  <si>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</si>
  <si>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</si>
  <si>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</si>
  <si>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</si>
  <si>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</si>
  <si>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</si>
  <si>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</si>
  <si>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</si>
  <si>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</si>
  <si>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</si>
  <si>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</si>
  <si>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</si>
  <si>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</si>
  <si>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</si>
  <si>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</si>
  <si>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</si>
  <si>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</si>
  <si>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</si>
  <si>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</si>
  <si>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</si>
  <si>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</si>
  <si>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</si>
  <si>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</si>
  <si>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</si>
  <si>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</si>
  <si>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</si>
  <si>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</si>
  <si>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</si>
  <si>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</si>
  <si>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</si>
  <si>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</si>
  <si>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</si>
  <si>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</si>
  <si>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</si>
  <si>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</si>
  <si>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</si>
  <si>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</si>
  <si>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</si>
  <si>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</si>
  <si>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</si>
  <si>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</si>
  <si>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</si>
  <si>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</si>
  <si>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</si>
  <si>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</si>
  <si>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</si>
  <si>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</si>
  <si>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</si>
  <si>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</si>
  <si>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</si>
  <si>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</si>
  <si>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</si>
  <si>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</si>
  <si>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</si>
  <si>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</si>
  <si>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</si>
  <si>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</si>
  <si>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</si>
  <si>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</si>
  <si>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</si>
  <si>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</si>
  <si>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</si>
  <si>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</si>
  <si>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</si>
  <si>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</si>
  <si>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</si>
  <si>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</si>
  <si>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</si>
  <si>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</si>
  <si>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</si>
  <si>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</si>
  <si>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</si>
  <si>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</si>
  <si>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</si>
  <si>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</si>
  <si>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</si>
  <si>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</si>
  <si>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</si>
  <si>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</si>
  <si>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</si>
  <si>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</si>
  <si>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</si>
  <si>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</si>
  <si>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</si>
  <si>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</si>
  <si>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</si>
  <si>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</si>
  <si>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</si>
  <si>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</si>
  <si>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</si>
  <si>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</si>
  <si>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</si>
  <si>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</si>
  <si>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</si>
  <si>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</si>
  <si>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</si>
  <si>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</si>
  <si>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</si>
  <si>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</si>
  <si>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</si>
  <si>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</si>
  <si>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</si>
  <si>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</si>
  <si>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</si>
  <si>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</si>
  <si>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</si>
  <si>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</si>
  <si>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</si>
  <si>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</si>
  <si>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</si>
  <si>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</si>
  <si>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</si>
  <si>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</si>
  <si>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</si>
  <si>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</si>
  <si>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</si>
  <si>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</si>
  <si>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</si>
  <si>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</si>
  <si>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</si>
  <si>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</si>
  <si>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</si>
  <si>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</si>
  <si>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</si>
  <si>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</si>
  <si>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</si>
  <si>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</si>
  <si>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</si>
  <si>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</si>
  <si>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</si>
  <si>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</si>
  <si>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</si>
  <si>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</si>
  <si>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</si>
  <si>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</si>
  <si>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</si>
  <si>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</si>
  <si>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</si>
  <si>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</si>
  <si>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</si>
  <si>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</si>
  <si>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</si>
  <si>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</si>
  <si>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</si>
  <si>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</si>
  <si>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</si>
  <si>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</si>
  <si>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</si>
  <si>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</si>
  <si>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</si>
  <si>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</si>
  <si>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</si>
  <si>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</si>
  <si>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</si>
  <si>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</si>
  <si>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</si>
  <si>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</si>
  <si>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</si>
  <si>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</si>
  <si>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</si>
  <si>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</si>
  <si>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</si>
  <si>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</si>
  <si>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</si>
  <si>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</si>
  <si>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</si>
  <si>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</si>
  <si>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</si>
  <si>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</si>
  <si>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</si>
  <si>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</si>
  <si>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</si>
  <si>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</si>
  <si>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</si>
  <si>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</si>
  <si>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</si>
  <si>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</si>
  <si>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</si>
  <si>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</si>
  <si>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</si>
  <si>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</si>
  <si>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</si>
  <si>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</si>
  <si>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</si>
  <si>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</si>
  <si>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</si>
  <si>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</si>
  <si>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</si>
  <si>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</si>
  <si>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</si>
  <si>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</si>
  <si>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</si>
  <si>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</si>
  <si>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</si>
  <si>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</si>
  <si>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</si>
  <si>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</si>
  <si>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</si>
  <si>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</si>
  <si>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</si>
  <si>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</si>
  <si>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</si>
  <si>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</si>
  <si>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</si>
  <si>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</si>
  <si>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</si>
  <si>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</si>
  <si>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</si>
  <si>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</si>
  <si>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</si>
  <si>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</si>
  <si>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</si>
  <si>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</si>
  <si>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</si>
  <si>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</si>
  <si>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</si>
  <si>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</si>
  <si>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</si>
  <si>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</si>
  <si>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</si>
  <si>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</si>
  <si>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</si>
  <si>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</si>
  <si>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</si>
  <si>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</si>
  <si>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</si>
  <si>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</si>
  <si>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</si>
  <si>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</si>
  <si>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</si>
  <si>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</si>
  <si>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</si>
  <si>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</si>
  <si>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</si>
  <si>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</si>
  <si>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</si>
  <si>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</si>
  <si>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</si>
  <si>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</si>
  <si>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</si>
  <si>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</si>
  <si>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</si>
  <si>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</si>
  <si>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</si>
  <si>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</si>
  <si>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</si>
  <si>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</si>
  <si>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</si>
  <si>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</si>
  <si>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</si>
  <si>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</si>
  <si>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</si>
  <si>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</si>
  <si>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</si>
  <si>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</si>
  <si>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</si>
  <si>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</si>
  <si>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</si>
  <si>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</si>
  <si>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</si>
  <si>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</si>
  <si>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</si>
  <si>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</si>
  <si>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</si>
  <si>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</si>
  <si>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</si>
  <si>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</si>
  <si>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</si>
  <si>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</si>
  <si>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</si>
  <si>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</si>
  <si>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</si>
  <si>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</si>
  <si>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</si>
  <si>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</si>
  <si>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</si>
  <si>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</si>
  <si>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</si>
  <si>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</si>
  <si>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</si>
  <si>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</si>
  <si>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</si>
  <si>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</si>
  <si>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</si>
  <si>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</si>
  <si>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</si>
  <si>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</si>
  <si>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</si>
  <si>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</si>
  <si>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</si>
  <si>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</si>
  <si>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</si>
  <si>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</si>
  <si>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</si>
  <si>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</si>
  <si>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</si>
  <si>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</si>
  <si>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</si>
  <si>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</si>
  <si>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</si>
  <si>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</si>
  <si>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</si>
  <si>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</si>
  <si>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</si>
  <si>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</si>
  <si>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</si>
  <si>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</si>
  <si>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</si>
  <si>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</si>
  <si>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</si>
  <si>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</si>
  <si>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</si>
  <si>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</si>
  <si>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</si>
  <si>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</si>
  <si>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</si>
  <si>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</si>
  <si>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</si>
  <si>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</si>
  <si>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</si>
  <si>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</si>
  <si>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</si>
  <si>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</si>
  <si>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</si>
  <si>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</si>
  <si>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</si>
  <si>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</si>
  <si>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</si>
  <si>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</si>
  <si>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</si>
  <si>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</si>
  <si>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</si>
  <si>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</si>
  <si>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</si>
  <si>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</si>
  <si>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</si>
  <si>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</si>
  <si>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</si>
  <si>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</si>
  <si>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</si>
  <si>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</si>
  <si>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</si>
  <si>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</si>
  <si>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</si>
  <si>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</si>
  <si>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</si>
  <si>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</si>
  <si>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</si>
  <si>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</si>
  <si>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</si>
  <si>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</si>
  <si>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</si>
  <si>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</si>
  <si>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</si>
  <si>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</si>
  <si>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</si>
  <si>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</si>
  <si>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</si>
  <si>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</si>
  <si>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</si>
  <si>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</si>
  <si>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</si>
  <si>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</si>
  <si>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</si>
  <si>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</si>
  <si>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</si>
  <si>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</si>
  <si>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</si>
  <si>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</si>
  <si>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</si>
  <si>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</si>
  <si>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</si>
  <si>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</si>
  <si>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</si>
  <si>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</si>
  <si>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</si>
  <si>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</si>
  <si>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</si>
  <si>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</si>
  <si>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</si>
  <si>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</si>
  <si>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</si>
  <si>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</si>
  <si>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</si>
  <si>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</si>
  <si>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</si>
  <si>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</si>
  <si>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</si>
  <si>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</si>
  <si>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</si>
  <si>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</si>
  <si>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</si>
  <si>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</si>
  <si>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</si>
  <si>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</si>
  <si>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</si>
  <si>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</si>
  <si>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</si>
  <si>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</si>
  <si>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</si>
  <si>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</si>
  <si>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</si>
  <si>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</si>
  <si>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</si>
  <si>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</si>
  <si>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</si>
  <si>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</si>
  <si>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</si>
  <si>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</si>
  <si>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</si>
  <si>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</si>
  <si>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</si>
  <si>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</si>
  <si>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</si>
  <si>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</si>
  <si>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</si>
  <si>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</si>
  <si>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</si>
  <si>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</si>
  <si>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</si>
  <si>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</si>
  <si>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</si>
  <si>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</si>
  <si>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</si>
  <si>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</si>
  <si>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</si>
  <si>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</si>
  <si>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</si>
  <si>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</si>
  <si>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</si>
  <si>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</si>
  <si>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</si>
  <si>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</si>
  <si>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</si>
  <si>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</si>
  <si>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</si>
  <si>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</si>
  <si>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</si>
  <si>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</si>
  <si>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</si>
  <si>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</si>
  <si>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</si>
  <si>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</si>
  <si>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</si>
  <si>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</si>
  <si>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</si>
  <si>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</si>
  <si>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</si>
  <si>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</si>
  <si>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</si>
  <si>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</si>
  <si>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</si>
  <si>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</si>
  <si>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</si>
  <si>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</si>
  <si>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</si>
  <si>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</si>
  <si>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</si>
  <si>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</si>
  <si>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</si>
  <si>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</si>
  <si>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</si>
  <si>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</si>
  <si>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</si>
  <si>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</si>
  <si>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</si>
  <si>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</si>
  <si>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</si>
  <si>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</si>
  <si>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</si>
  <si>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</si>
  <si>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</si>
  <si>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</si>
  <si>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</si>
  <si>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</si>
  <si>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</si>
  <si>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</si>
  <si>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</si>
  <si>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</si>
  <si>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</si>
  <si>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</si>
  <si>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</si>
  <si>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</si>
  <si>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</si>
  <si>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</si>
  <si>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</si>
  <si>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</si>
  <si>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</si>
  <si>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</si>
  <si>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</si>
  <si>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</si>
  <si>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</si>
  <si>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</si>
  <si>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</si>
  <si>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</si>
  <si>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</si>
  <si>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</si>
  <si>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</si>
  <si>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</si>
  <si>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</si>
  <si>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</si>
  <si>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</si>
  <si>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</si>
  <si>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</si>
  <si>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</si>
  <si>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</si>
  <si>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</si>
  <si>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</si>
  <si>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</si>
  <si>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</si>
  <si>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</si>
  <si>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</si>
  <si>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</si>
  <si>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</si>
  <si>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</si>
  <si>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</si>
  <si>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</si>
  <si>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</si>
  <si>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</si>
  <si>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</si>
  <si>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</si>
  <si>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</si>
  <si>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</si>
  <si>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</si>
  <si>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</si>
  <si>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</si>
  <si>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</si>
  <si>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</si>
  <si>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</si>
  <si>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</si>
  <si>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</si>
  <si>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</si>
  <si>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</si>
  <si>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</si>
  <si>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</si>
  <si>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</si>
  <si>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</si>
  <si>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</si>
  <si>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</si>
  <si>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</si>
  <si>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</si>
  <si>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</si>
  <si>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</si>
  <si>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</si>
  <si>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</si>
  <si>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</si>
  <si>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</si>
  <si>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</si>
  <si>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</si>
  <si>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</si>
  <si>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</si>
  <si>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</si>
  <si>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</si>
  <si>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</si>
  <si>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</si>
  <si>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</si>
  <si>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</si>
  <si>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</si>
  <si>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</si>
  <si>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</si>
  <si>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</si>
  <si>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</si>
  <si>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</si>
  <si>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</si>
  <si>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</si>
  <si>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</si>
  <si>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</si>
  <si>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</si>
  <si>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</si>
  <si>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</si>
  <si>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</si>
  <si>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</si>
  <si>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</si>
  <si>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</si>
  <si>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</si>
  <si>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</si>
  <si>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</si>
  <si>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</si>
  <si>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</si>
  <si>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</si>
  <si>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</si>
  <si>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</si>
  <si>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</si>
  <si>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</si>
  <si>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</si>
  <si>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</si>
  <si>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</si>
  <si>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</si>
  <si>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</si>
  <si>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</si>
  <si>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</si>
  <si>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</si>
  <si>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</si>
  <si>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</si>
  <si>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</si>
  <si>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</si>
  <si>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</si>
  <si>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</si>
  <si>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</si>
  <si>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</si>
  <si>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</si>
  <si>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</si>
  <si>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</si>
  <si>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</si>
  <si>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</si>
  <si>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</si>
  <si>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</si>
  <si>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</si>
  <si>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</si>
  <si>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</si>
  <si>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</si>
  <si>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</si>
  <si>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</si>
  <si>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</si>
  <si>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</si>
  <si>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</si>
  <si>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</si>
  <si>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</si>
  <si>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</si>
  <si>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</si>
  <si>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</si>
  <si>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</si>
  <si>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</si>
  <si>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</si>
  <si>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</si>
  <si>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</si>
  <si>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</si>
  <si>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</si>
  <si>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</si>
  <si>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</si>
  <si>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</si>
  <si>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</si>
  <si>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</si>
  <si>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</si>
  <si>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</si>
  <si>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</si>
  <si>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</si>
  <si>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</si>
  <si>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</si>
  <si>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</si>
  <si>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</si>
  <si>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</si>
  <si>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</si>
  <si>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</si>
  <si>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</si>
  <si>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</si>
  <si>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</si>
  <si>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</si>
  <si>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</si>
  <si>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</si>
  <si>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</si>
  <si>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</si>
  <si>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</si>
  <si>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</si>
  <si>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</si>
  <si>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</si>
  <si>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</si>
  <si>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</si>
  <si>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</si>
  <si>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</si>
  <si>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</si>
  <si>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</si>
  <si>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</si>
  <si>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</si>
  <si>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</si>
  <si>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</si>
  <si>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</si>
  <si>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</si>
  <si>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</si>
  <si>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</si>
  <si>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</si>
  <si>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</si>
  <si>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</si>
  <si>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</si>
  <si>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</si>
  <si>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</si>
  <si>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</si>
  <si>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</si>
  <si>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</si>
  <si>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</si>
  <si>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</si>
  <si>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</si>
  <si>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</si>
  <si>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</si>
  <si>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</si>
  <si>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</si>
  <si>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</si>
  <si>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</si>
  <si>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</si>
  <si>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</si>
  <si>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</si>
  <si>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</si>
  <si>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</si>
  <si>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</si>
  <si>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</si>
  <si>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</si>
  <si>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</si>
  <si>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</si>
  <si>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</si>
  <si>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</si>
  <si>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</si>
  <si>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</si>
  <si>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</si>
  <si>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</si>
  <si>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</si>
  <si>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</si>
  <si>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</si>
  <si>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</si>
  <si>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</si>
  <si>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</si>
  <si>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</si>
  <si>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</si>
  <si>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</si>
  <si>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</si>
  <si>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</si>
  <si>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</si>
  <si>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</si>
  <si>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</si>
  <si>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</si>
  <si>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</si>
  <si>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</si>
  <si>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</si>
  <si>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</si>
  <si>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</si>
  <si>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</si>
  <si>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</si>
  <si>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</si>
  <si>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</si>
  <si>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</si>
  <si>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</si>
  <si>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</si>
  <si>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</si>
  <si>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</si>
  <si>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</si>
  <si>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</si>
  <si>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</si>
  <si>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</si>
  <si>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</si>
  <si>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</si>
  <si>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</si>
  <si>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</si>
  <si>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</si>
  <si>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</si>
  <si>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</si>
  <si>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</si>
  <si>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</si>
  <si>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</si>
  <si>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</si>
  <si>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</si>
  <si>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</si>
  <si>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</si>
  <si>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</si>
  <si>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</si>
  <si>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</si>
  <si>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</si>
  <si>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</si>
  <si>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</si>
  <si>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</si>
  <si>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</si>
  <si>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</si>
  <si>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</si>
  <si>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</si>
  <si>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</si>
  <si>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</si>
  <si>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</si>
  <si>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</si>
  <si>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</si>
  <si>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</si>
  <si>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</si>
  <si>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</si>
  <si>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</si>
  <si>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</si>
  <si>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</si>
  <si>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</si>
  <si>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</si>
  <si>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</si>
  <si>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</si>
  <si>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</si>
  <si>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</si>
  <si>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</si>
  <si>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</si>
  <si>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</si>
  <si>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</si>
  <si>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</si>
  <si>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</si>
  <si>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</si>
  <si>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</si>
  <si>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</si>
  <si>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</si>
  <si>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</si>
  <si>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</si>
  <si>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</si>
  <si>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</si>
  <si>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</si>
  <si>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</si>
  <si>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</si>
  <si>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</si>
  <si>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</si>
  <si>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</si>
  <si>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</si>
  <si>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</si>
  <si>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</si>
  <si>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</si>
  <si>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</si>
  <si>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</si>
  <si>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</si>
  <si>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</si>
  <si>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</si>
  <si>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</si>
  <si>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</si>
  <si>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</si>
  <si>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</si>
  <si>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</si>
  <si>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</si>
  <si>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</si>
  <si>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</si>
  <si>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</si>
  <si>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</si>
  <si>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</si>
  <si>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</si>
  <si>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</si>
  <si>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</si>
  <si>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</si>
  <si>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</si>
  <si>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</si>
  <si>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</si>
  <si>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</si>
  <si>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</si>
  <si>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</si>
  <si>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</si>
  <si>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</si>
  <si>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</si>
  <si>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</si>
  <si>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</si>
  <si>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</si>
  <si>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</si>
  <si>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</si>
  <si>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</si>
  <si>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</si>
  <si>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</si>
  <si>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</si>
  <si>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</si>
  <si>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</si>
  <si>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</si>
  <si>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</si>
  <si>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</si>
  <si>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</si>
  <si>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</si>
  <si>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</si>
  <si>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</si>
  <si>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</si>
  <si>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</si>
  <si>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</si>
  <si>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</si>
  <si>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</si>
  <si>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</si>
  <si>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</si>
  <si>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</si>
  <si>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</si>
  <si>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</si>
  <si>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</si>
  <si>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</si>
  <si>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</si>
  <si>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</si>
  <si>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</si>
  <si>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</si>
  <si>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</si>
  <si>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</si>
  <si>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</si>
  <si>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</si>
  <si>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</si>
  <si>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</si>
  <si>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</si>
  <si>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</si>
  <si>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</si>
  <si>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</si>
  <si>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</si>
  <si>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</si>
  <si>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</si>
  <si>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</si>
  <si>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</si>
  <si>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</si>
  <si>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</si>
  <si>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</si>
  <si>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</si>
  <si>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</si>
  <si>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</si>
  <si>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</si>
  <si>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</si>
  <si>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</si>
  <si>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</si>
  <si>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</si>
  <si>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</si>
  <si>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</si>
  <si>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</si>
  <si>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</si>
  <si>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</si>
  <si>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</si>
  <si>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</si>
  <si>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</si>
  <si>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</si>
  <si>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</si>
  <si>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</si>
  <si>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</si>
  <si>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</si>
  <si>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</si>
  <si>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</si>
  <si>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</si>
  <si>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</si>
  <si>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</si>
  <si>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</si>
  <si>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</si>
  <si>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</si>
  <si>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</si>
  <si>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</si>
  <si>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</si>
  <si>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</si>
  <si>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</si>
  <si>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</si>
  <si>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</si>
  <si>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</si>
  <si>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</si>
  <si>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</si>
  <si>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</si>
  <si>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</si>
  <si>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</si>
  <si>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</si>
  <si>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</si>
  <si>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</si>
  <si>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</si>
  <si>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</si>
  <si>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</si>
  <si>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</si>
  <si>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</si>
  <si>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</si>
  <si>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</si>
  <si>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</si>
  <si>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</si>
  <si>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</si>
  <si>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</si>
  <si>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</si>
  <si>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</si>
  <si>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</si>
  <si>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</si>
  <si>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</si>
  <si>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</si>
  <si>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</si>
  <si>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</si>
  <si>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</si>
  <si>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</si>
  <si>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</si>
  <si>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</si>
  <si>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</si>
  <si>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</si>
  <si>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</si>
  <si>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</si>
  <si>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</si>
  <si>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</si>
  <si>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</si>
  <si>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</si>
  <si>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</si>
  <si>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</si>
  <si>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</si>
  <si>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</si>
  <si>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</si>
  <si>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</si>
  <si>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</si>
  <si>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</si>
  <si>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</si>
  <si>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</si>
  <si>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</si>
  <si>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</si>
  <si>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</si>
  <si>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</si>
  <si>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</si>
  <si>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</si>
  <si>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</si>
  <si>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</si>
  <si>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</si>
  <si>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</si>
  <si>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</si>
  <si>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</si>
  <si>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</si>
  <si>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</si>
  <si>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</si>
  <si>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</si>
  <si>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</si>
  <si>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</si>
  <si>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</si>
  <si>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</si>
  <si>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</si>
  <si>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</si>
  <si>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</si>
  <si>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</si>
  <si>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</si>
  <si>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</si>
  <si>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</si>
  <si>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</si>
  <si>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</si>
  <si>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</si>
  <si>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</si>
  <si>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</si>
  <si>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</si>
  <si>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</si>
  <si>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</si>
  <si>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</si>
  <si>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</si>
  <si>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</si>
  <si>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</si>
  <si>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</si>
  <si>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</si>
  <si>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</si>
  <si>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</si>
  <si>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</si>
  <si>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</si>
  <si>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</si>
  <si>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</si>
  <si>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</si>
  <si>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</si>
  <si>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</si>
  <si>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</si>
  <si>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</si>
  <si>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</si>
  <si>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</si>
  <si>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</si>
  <si>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</si>
  <si>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</si>
  <si>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</si>
  <si>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</si>
  <si>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</si>
  <si>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</si>
  <si>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</si>
  <si>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</si>
  <si>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</si>
  <si>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</si>
  <si>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</si>
  <si>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</si>
  <si>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</si>
  <si>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</si>
  <si>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</si>
  <si>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</si>
  <si>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</si>
  <si>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</si>
  <si>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</si>
  <si>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</si>
  <si>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</si>
  <si>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</si>
  <si>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</si>
  <si>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</si>
  <si>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</si>
  <si>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</si>
  <si>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</si>
  <si>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</si>
  <si>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</si>
  <si>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</si>
  <si>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</si>
  <si>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</si>
  <si>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</si>
  <si>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</si>
  <si>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</si>
  <si>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</si>
  <si>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</si>
  <si>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</si>
  <si>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</si>
  <si>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</si>
  <si>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</si>
  <si>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</si>
  <si>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</si>
  <si>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</si>
  <si>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</si>
  <si>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</si>
  <si>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</si>
  <si>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</si>
  <si>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</si>
  <si>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</si>
  <si>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</si>
  <si>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</si>
  <si>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</si>
  <si>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</si>
  <si>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</si>
  <si>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</si>
  <si>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</si>
  <si>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</si>
  <si>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</si>
  <si>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</si>
  <si>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</si>
  <si>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</si>
  <si>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</si>
  <si>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</si>
  <si>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</si>
  <si>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</si>
  <si>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</si>
  <si>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</si>
  <si>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</si>
  <si>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</si>
  <si>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</si>
  <si>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</si>
  <si>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</si>
  <si>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</si>
  <si>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</si>
  <si>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</si>
  <si>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</si>
  <si>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</si>
  <si>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</si>
  <si>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</si>
  <si>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</si>
  <si>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</si>
  <si>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</si>
  <si>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</si>
  <si>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</si>
  <si>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</si>
  <si>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</si>
  <si>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</si>
  <si>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</si>
  <si>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</si>
  <si>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</si>
  <si>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</si>
  <si>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</si>
  <si>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</si>
  <si>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</si>
  <si>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</si>
  <si>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</si>
  <si>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</si>
  <si>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</si>
  <si>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</si>
  <si>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</si>
  <si>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</si>
  <si>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</si>
  <si>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</si>
  <si>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</si>
  <si>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</si>
  <si>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</si>
  <si>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</si>
  <si>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</si>
  <si>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</si>
  <si>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</si>
  <si>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</si>
  <si>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</si>
  <si>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</si>
  <si>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</si>
  <si>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</si>
  <si>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</si>
  <si>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</si>
  <si>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</si>
  <si>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</si>
  <si>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</si>
  <si>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</si>
  <si>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</si>
  <si>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</si>
  <si>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</si>
  <si>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</si>
  <si>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</si>
  <si>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</si>
  <si>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</si>
  <si>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</si>
  <si>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</si>
  <si>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</si>
  <si>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</si>
  <si>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</si>
  <si>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</si>
  <si>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</si>
  <si>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</si>
  <si>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</si>
  <si>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</si>
  <si>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</si>
  <si>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</si>
  <si>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</si>
  <si>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</si>
  <si>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</si>
  <si>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</si>
  <si>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</si>
  <si>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</si>
  <si>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</si>
  <si>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</si>
  <si>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</si>
  <si>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</si>
  <si>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</si>
  <si>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</si>
  <si>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</si>
  <si>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</si>
  <si>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</si>
  <si>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</si>
  <si>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</si>
  <si>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</si>
  <si>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</si>
  <si>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</si>
  <si>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</si>
  <si>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</si>
  <si>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</si>
  <si>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</si>
  <si>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</si>
  <si>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</si>
  <si>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</si>
  <si>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</si>
  <si>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</si>
  <si>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</si>
  <si>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</si>
  <si>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</si>
  <si>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</si>
  <si>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</si>
  <si>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</si>
  <si>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</si>
  <si>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</si>
  <si>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</si>
  <si>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</si>
  <si>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</si>
  <si>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</si>
  <si>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</si>
  <si>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</si>
  <si>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</si>
  <si>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</si>
  <si>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</si>
  <si>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</si>
  <si>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</si>
  <si>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</si>
  <si>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</si>
  <si>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</si>
  <si>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</si>
  <si>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</si>
  <si>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</si>
  <si>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</si>
  <si>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</si>
  <si>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</si>
  <si>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</si>
  <si>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</si>
  <si>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</si>
  <si>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</si>
  <si>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</si>
  <si>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</si>
  <si>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</si>
  <si>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</si>
  <si>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</si>
  <si>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</si>
  <si>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</si>
  <si>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</si>
  <si>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</si>
  <si>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</si>
  <si>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</si>
  <si>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</si>
  <si>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</si>
  <si>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</si>
  <si>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</si>
  <si>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</si>
  <si>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</si>
  <si>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</si>
  <si>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</si>
  <si>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</si>
  <si>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</si>
  <si>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</si>
  <si>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</si>
  <si>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</si>
  <si>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</si>
  <si>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</si>
  <si>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</si>
  <si>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</si>
  <si>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</si>
  <si>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</si>
  <si>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</si>
  <si>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</si>
  <si>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</si>
  <si>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</si>
  <si>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</si>
  <si>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</si>
  <si>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</si>
  <si>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</si>
  <si>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</si>
  <si>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</si>
  <si>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</si>
  <si>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</si>
  <si>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</si>
  <si>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</si>
  <si>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</si>
  <si>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</si>
  <si>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</si>
  <si>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</si>
  <si>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</si>
  <si>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</si>
  <si>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</si>
  <si>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</si>
  <si>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</si>
  <si>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</si>
  <si>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</si>
  <si>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</si>
  <si>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</si>
  <si>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</si>
  <si>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</si>
  <si>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</si>
  <si>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</si>
  <si>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</si>
  <si>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</si>
  <si>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</si>
  <si>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</si>
  <si>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</si>
  <si>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</si>
  <si>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</si>
  <si>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</si>
  <si>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</si>
  <si>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</si>
  <si>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</si>
  <si>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</si>
  <si>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</si>
  <si>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</si>
  <si>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</si>
  <si>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</si>
  <si>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</si>
  <si>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</si>
  <si>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</si>
  <si>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</si>
  <si>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</si>
  <si>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</si>
  <si>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</si>
  <si>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</si>
  <si>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</si>
  <si>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</si>
  <si>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</si>
  <si>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</si>
  <si>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</si>
  <si>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</si>
  <si>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</si>
  <si>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</si>
  <si>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</si>
  <si>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</si>
  <si>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</si>
  <si>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</si>
  <si>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</si>
  <si>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</si>
  <si>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</si>
  <si>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</si>
  <si>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</si>
  <si>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</si>
  <si>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</si>
  <si>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</si>
  <si>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</si>
  <si>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</si>
  <si>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</si>
  <si>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</si>
  <si>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</si>
  <si>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</si>
  <si>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</si>
  <si>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</si>
  <si>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</si>
  <si>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</si>
  <si>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</si>
  <si>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</si>
  <si>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</si>
  <si>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</si>
  <si>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</si>
  <si>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</si>
  <si>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</si>
  <si>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</si>
  <si>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</si>
  <si>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</si>
  <si>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</si>
  <si>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</si>
  <si>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</si>
  <si>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</si>
  <si>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</si>
  <si>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</si>
  <si>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</si>
  <si>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</si>
  <si>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</si>
  <si>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</si>
  <si>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</si>
  <si>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</si>
  <si>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</si>
  <si>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</si>
  <si>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</si>
  <si>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</si>
  <si>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</si>
  <si>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</si>
  <si>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</si>
  <si>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</si>
  <si>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</si>
  <si>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</si>
  <si>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</si>
  <si>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</si>
  <si>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</si>
  <si>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</si>
  <si>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</si>
  <si>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</si>
  <si>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</si>
  <si>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</si>
  <si>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</si>
  <si>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</si>
  <si>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</si>
  <si>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</si>
  <si>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</si>
  <si>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</si>
  <si>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</si>
  <si>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</si>
  <si>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</si>
  <si>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</si>
  <si>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</si>
  <si>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</si>
  <si>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</si>
  <si>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</si>
  <si>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</si>
  <si>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</si>
  <si>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</si>
  <si>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</si>
  <si>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</si>
  <si>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</si>
  <si>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</si>
  <si>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</si>
  <si>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</si>
  <si>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</si>
  <si>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</si>
  <si>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</si>
  <si>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</si>
  <si>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</si>
  <si>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</si>
  <si>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</si>
  <si>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</si>
  <si>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</si>
  <si>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</si>
  <si>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</si>
  <si>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</si>
  <si>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</si>
  <si>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</si>
  <si>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</si>
  <si>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</si>
  <si>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</si>
  <si>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</si>
  <si>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</si>
  <si>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</si>
  <si>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</si>
  <si>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</si>
  <si>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</si>
  <si>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</si>
  <si>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</si>
  <si>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</si>
  <si>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</si>
  <si>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</si>
  <si>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</si>
  <si>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</si>
  <si>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</si>
  <si>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</si>
  <si>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</si>
  <si>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</si>
  <si>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</si>
  <si>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</si>
  <si>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</si>
  <si>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</si>
  <si>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</si>
  <si>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</si>
  <si>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</si>
  <si>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</si>
  <si>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</si>
  <si>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</si>
  <si>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</si>
  <si>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</si>
  <si>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</si>
  <si>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</si>
  <si>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</si>
  <si>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</si>
  <si>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</si>
  <si>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</si>
  <si>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</si>
  <si>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</si>
  <si>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</si>
  <si>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</si>
  <si>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</si>
  <si>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</si>
  <si>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</si>
  <si>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</si>
  <si>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</si>
  <si>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</si>
  <si>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</si>
  <si>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</si>
  <si>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</si>
  <si>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</si>
  <si>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</si>
  <si>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</si>
  <si>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</si>
  <si>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</si>
  <si>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</si>
  <si>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</si>
  <si>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</si>
  <si>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</si>
  <si>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</si>
  <si>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</si>
  <si>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</si>
  <si>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</si>
  <si>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</si>
  <si>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</si>
  <si>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</si>
  <si>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</si>
  <si>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</si>
  <si>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</si>
  <si>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</si>
  <si>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</si>
  <si>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</si>
  <si>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</si>
  <si>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</si>
  <si>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</si>
  <si>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</si>
  <si>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</si>
  <si>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</si>
  <si>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</si>
  <si>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</si>
  <si>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</si>
  <si>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</si>
  <si>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</si>
  <si>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</si>
  <si>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</si>
  <si>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</si>
  <si>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</si>
  <si>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</si>
  <si>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</si>
  <si>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</si>
  <si>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</si>
  <si>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</si>
  <si>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</si>
  <si>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</si>
  <si>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</si>
  <si>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</si>
  <si>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</si>
  <si>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</si>
  <si>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</si>
  <si>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</si>
  <si>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</si>
  <si>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</si>
  <si>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</si>
  <si>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</si>
  <si>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</si>
  <si>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</si>
  <si>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</si>
  <si>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</si>
  <si>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</si>
  <si>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</si>
  <si>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</si>
  <si>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</si>
  <si>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</si>
  <si>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</si>
  <si>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</si>
  <si>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</si>
  <si>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</si>
  <si>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</si>
  <si>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</si>
  <si>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</si>
  <si>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</si>
  <si>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</si>
  <si>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</si>
  <si>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</si>
  <si>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</si>
  <si>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</si>
  <si>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</si>
  <si>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</si>
  <si>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</si>
  <si>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</si>
  <si>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</si>
  <si>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</si>
  <si>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</si>
  <si>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</si>
  <si>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</si>
  <si>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</si>
  <si>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</si>
  <si>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</si>
  <si>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</si>
  <si>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</si>
  <si>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</si>
  <si>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</si>
  <si>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</si>
  <si>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</si>
  <si>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</si>
  <si>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</si>
  <si>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</si>
  <si>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</si>
  <si>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</si>
  <si>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</si>
  <si>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</si>
  <si>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</si>
  <si>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</si>
  <si>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</si>
  <si>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</si>
  <si>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</si>
  <si>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</si>
  <si>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</si>
  <si>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</si>
  <si>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</si>
  <si>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</si>
  <si>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</si>
  <si>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</si>
  <si>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</si>
  <si>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</si>
  <si>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</si>
  <si>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</si>
  <si>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</si>
  <si>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</si>
  <si>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</si>
  <si>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</si>
  <si>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</si>
  <si>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</si>
  <si>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</si>
  <si>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</si>
  <si>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</si>
  <si>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</si>
  <si>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</si>
  <si>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</si>
  <si>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</si>
  <si>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</si>
  <si>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</si>
  <si>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</si>
  <si>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</si>
  <si>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</si>
  <si>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</si>
  <si>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</si>
  <si>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</si>
  <si>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</si>
  <si>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</si>
  <si>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</si>
  <si>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</si>
  <si>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</si>
  <si>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</si>
  <si>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</si>
  <si>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</si>
  <si>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</si>
  <si>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</si>
  <si>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</si>
  <si>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</si>
  <si>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</si>
  <si>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</si>
  <si>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</si>
  <si>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</si>
  <si>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</si>
  <si>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</si>
  <si>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</si>
  <si>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</si>
  <si>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</si>
  <si>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</si>
  <si>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</si>
  <si>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</si>
  <si>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</si>
  <si>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</si>
  <si>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</si>
  <si>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</si>
  <si>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</si>
  <si>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</si>
  <si>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</si>
  <si>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</si>
  <si>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</si>
  <si>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</si>
  <si>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</si>
  <si>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</si>
  <si>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</si>
  <si>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</si>
  <si>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</si>
  <si>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</si>
  <si>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</si>
  <si>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</si>
  <si>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</si>
  <si>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</si>
  <si>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</si>
  <si>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</si>
  <si>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</si>
  <si>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</si>
  <si>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</si>
  <si>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</si>
  <si>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</si>
  <si>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</si>
  <si>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</si>
  <si>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</si>
  <si>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</si>
  <si>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</si>
  <si>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</si>
  <si>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</si>
  <si>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</si>
  <si>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</si>
  <si>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</si>
  <si>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</si>
  <si>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</si>
  <si>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</si>
  <si>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</si>
  <si>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</si>
  <si>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</si>
  <si>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</si>
  <si>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</si>
  <si>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</si>
  <si>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</si>
  <si>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</si>
  <si>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</si>
  <si>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</si>
  <si>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</si>
  <si>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</si>
  <si>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</si>
  <si>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</si>
  <si>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</si>
  <si>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</si>
  <si>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</si>
  <si>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</si>
  <si>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</si>
  <si>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</si>
  <si>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</si>
  <si>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</si>
  <si>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</si>
  <si>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</si>
  <si>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</si>
  <si>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</si>
  <si>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</si>
  <si>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</si>
  <si>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</si>
  <si>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</si>
  <si>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</si>
  <si>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</si>
  <si>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</si>
  <si>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</si>
  <si>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</si>
  <si>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</si>
  <si>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</si>
  <si>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</si>
  <si>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</si>
  <si>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</si>
  <si>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</si>
  <si>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</si>
  <si>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</si>
  <si>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</si>
  <si>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</si>
  <si>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</si>
  <si>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</si>
  <si>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</si>
  <si>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</si>
  <si>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</si>
  <si>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</si>
  <si>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</si>
  <si>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</si>
  <si>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</si>
  <si>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</si>
  <si>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</si>
  <si>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</si>
  <si>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</si>
  <si>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</si>
  <si>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</si>
  <si>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</si>
  <si>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</si>
  <si>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</si>
  <si>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</si>
  <si>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</si>
  <si>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</si>
  <si>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</si>
  <si>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</si>
  <si>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</si>
  <si>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</si>
  <si>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</si>
  <si>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</si>
  <si>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</si>
  <si>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</si>
  <si>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</si>
  <si>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</si>
  <si>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</si>
  <si>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</si>
  <si>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</si>
  <si>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</si>
  <si>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</si>
  <si>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</si>
  <si>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</si>
  <si>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</si>
  <si>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</si>
  <si>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</si>
  <si>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</si>
  <si>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</si>
  <si>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</si>
  <si>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</si>
  <si>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</si>
  <si>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</si>
  <si>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</si>
  <si>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</si>
  <si>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</si>
  <si>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</si>
  <si>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</si>
  <si>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</si>
  <si>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</si>
  <si>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</si>
  <si>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</si>
  <si>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</si>
  <si>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</si>
  <si>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</si>
  <si>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</si>
  <si>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</si>
  <si>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</si>
  <si>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</si>
  <si>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</si>
  <si>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</si>
  <si>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</si>
  <si>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</si>
  <si>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</si>
  <si>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</si>
  <si>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</si>
  <si>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</si>
  <si>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</si>
  <si>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</si>
  <si>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</si>
  <si>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</si>
  <si>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</si>
  <si>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</si>
  <si>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</si>
  <si>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</si>
  <si>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</si>
  <si>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</si>
  <si>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</si>
  <si>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</si>
  <si>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</si>
  <si>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</si>
  <si>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</si>
  <si>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</si>
  <si>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</si>
  <si>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</si>
  <si>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</si>
  <si>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</si>
  <si>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</si>
  <si>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</si>
  <si>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</si>
  <si>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</si>
  <si>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</si>
  <si>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</si>
  <si>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</si>
  <si>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</si>
  <si>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</si>
  <si>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</si>
  <si>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</si>
  <si>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</si>
  <si>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</si>
  <si>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</si>
  <si>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</si>
  <si>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</si>
  <si>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</si>
  <si>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</si>
  <si>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</si>
  <si>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</si>
  <si>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</si>
  <si>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</si>
  <si>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</si>
  <si>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</si>
  <si>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</si>
  <si>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</si>
  <si>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</si>
  <si>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</si>
  <si>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</si>
  <si>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</si>
  <si>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</si>
  <si>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</si>
  <si>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</si>
  <si>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</si>
  <si>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</si>
  <si>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</si>
  <si>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</si>
  <si>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</si>
  <si>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</si>
  <si>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</si>
  <si>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</si>
  <si>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</si>
  <si>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</si>
  <si>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</si>
  <si>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</si>
  <si>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</si>
  <si>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</si>
  <si>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</si>
  <si>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</si>
  <si>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</si>
  <si>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</si>
  <si>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</si>
  <si>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</si>
  <si>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</si>
  <si>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</si>
  <si>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</si>
  <si>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</si>
  <si>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</si>
  <si>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</si>
  <si>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</si>
  <si>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</si>
  <si>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</si>
  <si>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</si>
  <si>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</si>
  <si>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</si>
  <si>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</si>
  <si>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</si>
  <si>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</si>
  <si>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</si>
  <si>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</si>
  <si>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</si>
  <si>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</si>
  <si>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</si>
  <si>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</si>
  <si>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</si>
  <si>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</si>
  <si>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</si>
  <si>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</si>
  <si>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</si>
  <si>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</si>
  <si>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</si>
  <si>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</si>
  <si>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</si>
  <si>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</si>
  <si>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</si>
  <si>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</si>
  <si>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</si>
  <si>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</si>
  <si>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</si>
  <si>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</si>
  <si>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</si>
  <si>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</si>
  <si>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</si>
  <si>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</si>
  <si>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</si>
  <si>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</si>
  <si>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</si>
  <si>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</si>
  <si>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</si>
  <si>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</si>
  <si>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</si>
  <si>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</si>
  <si>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</si>
  <si>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</si>
  <si>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</si>
  <si>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</si>
  <si>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</si>
  <si>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</si>
  <si>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</si>
  <si>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</si>
  <si>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</si>
  <si>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</si>
  <si>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</si>
  <si>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</si>
  <si>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</si>
  <si>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</si>
  <si>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</si>
  <si>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</si>
  <si>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</si>
  <si>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</si>
  <si>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</si>
  <si>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</si>
  <si>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</si>
  <si>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</si>
  <si>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</si>
  <si>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</si>
  <si>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</si>
  <si>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</si>
  <si>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</si>
  <si>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</si>
  <si>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</si>
  <si>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</si>
  <si>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</si>
  <si>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</si>
  <si>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</si>
  <si>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</si>
  <si>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</si>
  <si>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</si>
  <si>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</si>
  <si>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</si>
  <si>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</si>
  <si>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</si>
  <si>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</si>
  <si>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</si>
  <si>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</si>
  <si>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</si>
  <si>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</si>
  <si>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</si>
  <si>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</si>
  <si>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</si>
  <si>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</si>
  <si>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</si>
  <si>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</si>
  <si>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</si>
  <si>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</si>
  <si>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</si>
  <si>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</si>
  <si>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</si>
  <si>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</si>
  <si>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</si>
  <si>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</si>
  <si>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</si>
  <si>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</si>
  <si>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</si>
  <si>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</si>
  <si>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</si>
  <si>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</si>
  <si>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</si>
  <si>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</si>
  <si>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</si>
  <si>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</si>
  <si>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</si>
  <si>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</si>
  <si>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</si>
  <si>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</si>
  <si>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</si>
  <si>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</si>
  <si>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</si>
  <si>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</si>
  <si>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</si>
  <si>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</si>
  <si>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</si>
  <si>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</si>
  <si>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</si>
  <si>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</si>
  <si>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</si>
  <si>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</si>
  <si>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</si>
  <si>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</si>
  <si>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</si>
  <si>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</si>
  <si>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</si>
  <si>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</si>
  <si>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</si>
  <si>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</si>
  <si>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</si>
  <si>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</si>
  <si>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</si>
  <si>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</si>
  <si>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</si>
  <si>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</si>
  <si>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</si>
  <si>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</si>
  <si>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</si>
  <si>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</si>
  <si>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</si>
  <si>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</si>
  <si>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</si>
  <si>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</si>
  <si>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</si>
  <si>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</si>
  <si>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</si>
  <si>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</si>
  <si>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</si>
  <si>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</si>
  <si>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</si>
  <si>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</si>
  <si>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</si>
  <si>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</si>
  <si>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</si>
  <si>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</si>
  <si>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</si>
  <si>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</si>
  <si>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</si>
  <si>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</si>
  <si>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</si>
  <si>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</si>
  <si>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</si>
  <si>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</si>
  <si>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</si>
  <si>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</si>
  <si>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</si>
  <si>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</si>
  <si>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</si>
  <si>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</si>
  <si>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</si>
  <si>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</si>
  <si>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</si>
  <si>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</si>
  <si>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</si>
  <si>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</si>
  <si>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</si>
  <si>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</si>
  <si>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</si>
  <si>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</si>
  <si>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</si>
  <si>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</si>
  <si>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</si>
  <si>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</si>
  <si>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</si>
  <si>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</si>
  <si>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</si>
  <si>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</si>
  <si>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</si>
  <si>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</si>
  <si>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</si>
  <si>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</si>
  <si>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</si>
  <si>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</si>
  <si>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</si>
  <si>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</si>
  <si>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</si>
  <si>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</si>
  <si>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</si>
  <si>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</si>
  <si>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</si>
  <si>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</si>
  <si>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</si>
  <si>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</si>
  <si>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</si>
  <si>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</si>
  <si>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</si>
  <si>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</si>
  <si>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</si>
  <si>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</si>
  <si>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</si>
  <si>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</si>
  <si>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</si>
  <si>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</si>
  <si>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</si>
  <si>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</si>
  <si>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</si>
  <si>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</si>
  <si>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</si>
  <si>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</si>
  <si>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</si>
  <si>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</si>
  <si>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</si>
  <si>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</si>
  <si>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</si>
  <si>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</si>
  <si>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</si>
  <si>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</si>
  <si>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</si>
  <si>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</si>
  <si>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</si>
  <si>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</si>
  <si>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</si>
  <si>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</si>
  <si>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</si>
  <si>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</si>
  <si>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</si>
  <si>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</si>
  <si>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</si>
  <si>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</si>
  <si>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</si>
  <si>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</si>
  <si>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</si>
  <si>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</si>
  <si>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</si>
  <si>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</si>
  <si>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</si>
  <si>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</si>
  <si>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</si>
  <si>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</si>
  <si>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</si>
  <si>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</si>
  <si>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</si>
  <si>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</si>
  <si>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</si>
  <si>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</si>
  <si>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</si>
  <si>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</si>
  <si>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</si>
  <si>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</si>
  <si>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</si>
  <si>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</si>
  <si>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</si>
  <si>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</si>
  <si>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</si>
  <si>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</si>
  <si>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</si>
  <si>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</si>
  <si>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</si>
  <si>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</si>
  <si>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</si>
  <si>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</si>
  <si>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</si>
  <si>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</si>
  <si>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</si>
  <si>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</si>
  <si>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</si>
  <si>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</si>
  <si>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</si>
  <si>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</si>
  <si>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</si>
  <si>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</si>
  <si>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</si>
  <si>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</si>
  <si>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</si>
  <si>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</si>
  <si>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</si>
  <si>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</si>
  <si>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</si>
  <si>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</si>
  <si>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</si>
  <si>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</si>
  <si>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</si>
  <si>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</si>
  <si>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</si>
  <si>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</si>
  <si>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</si>
  <si>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</si>
  <si>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</si>
  <si>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</si>
  <si>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</si>
  <si>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</si>
  <si>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</si>
  <si>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</si>
  <si>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</si>
  <si>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</si>
  <si>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</si>
  <si>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</si>
  <si>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</si>
  <si>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</si>
  <si>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</si>
  <si>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</si>
  <si>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</si>
  <si>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</si>
  <si>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</si>
  <si>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</si>
  <si>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</si>
  <si>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</si>
  <si>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</si>
  <si>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</si>
  <si>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</si>
  <si>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</si>
  <si>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</si>
  <si>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</si>
  <si>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</si>
  <si>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</si>
  <si>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</si>
  <si>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</si>
  <si>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</si>
  <si>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</si>
  <si>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</si>
  <si>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</si>
  <si>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</si>
  <si>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</si>
  <si>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</si>
  <si>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</si>
  <si>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</si>
  <si>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</si>
  <si>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</si>
  <si>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</si>
  <si>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</si>
  <si>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</si>
  <si>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</si>
  <si>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</si>
  <si>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</si>
  <si>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</si>
  <si>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</si>
  <si>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</si>
  <si>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</si>
  <si>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</si>
  <si>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</si>
  <si>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</si>
  <si>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</si>
  <si>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</si>
  <si>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</si>
  <si>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</si>
  <si>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</si>
  <si>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</si>
  <si>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</si>
  <si>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</si>
  <si>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</si>
  <si>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</si>
  <si>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</si>
  <si>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</si>
  <si>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</si>
  <si>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</si>
  <si>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</si>
  <si>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</si>
  <si>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</si>
  <si>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</si>
  <si>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</si>
  <si>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</si>
  <si>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</si>
  <si>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</si>
  <si>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</si>
  <si>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</si>
  <si>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</si>
  <si>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</si>
  <si>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</si>
  <si>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</si>
  <si>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</si>
  <si>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</si>
  <si>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</si>
  <si>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</si>
  <si>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</si>
  <si>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</si>
  <si>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</si>
  <si>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</si>
  <si>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</si>
  <si>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</si>
  <si>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</si>
  <si>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</si>
  <si>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</si>
  <si>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</si>
  <si>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</si>
  <si>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</si>
  <si>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</si>
  <si>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</si>
  <si>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</si>
  <si>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</si>
  <si>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</si>
  <si>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</si>
  <si>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</si>
  <si>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</si>
  <si>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</si>
  <si>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</si>
  <si>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</si>
  <si>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</si>
  <si>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</si>
  <si>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</si>
  <si>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</si>
  <si>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</si>
  <si>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</si>
  <si>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</si>
  <si>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</si>
  <si>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</si>
  <si>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</si>
  <si>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</si>
  <si>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</si>
  <si>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</si>
  <si>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</si>
  <si>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</si>
  <si>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</si>
  <si>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</si>
  <si>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</si>
  <si>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</si>
  <si>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</si>
  <si>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</si>
  <si>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</si>
  <si>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</si>
  <si>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</si>
  <si>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</si>
  <si>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</si>
  <si>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</si>
  <si>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</si>
  <si>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</si>
  <si>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</si>
  <si>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</si>
  <si>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</si>
  <si>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</si>
  <si>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</si>
  <si>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</si>
  <si>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</si>
  <si>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</si>
  <si>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</si>
  <si>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</si>
  <si>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</si>
  <si>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</si>
  <si>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</si>
  <si>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</si>
  <si>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</si>
  <si>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</si>
  <si>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</si>
  <si>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</si>
  <si>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</si>
  <si>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</si>
  <si>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</si>
  <si>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</si>
  <si>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</si>
  <si>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</si>
  <si>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</si>
  <si>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</si>
  <si>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</si>
  <si>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</si>
  <si>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</si>
  <si>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</si>
  <si>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</si>
  <si>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</si>
  <si>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</si>
  <si>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</si>
  <si>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</si>
  <si>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</si>
  <si>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</si>
  <si>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</si>
  <si>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</si>
  <si>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</si>
  <si>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</si>
  <si>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</si>
  <si>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</si>
  <si>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</si>
  <si>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</si>
  <si>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</si>
  <si>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</si>
  <si>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</si>
  <si>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</si>
  <si>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</si>
  <si>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</si>
  <si>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</si>
  <si>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</si>
  <si>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</si>
  <si>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</si>
  <si>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</si>
  <si>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</si>
  <si>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</si>
  <si>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</si>
  <si>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</si>
  <si>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</si>
  <si>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</si>
  <si>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</si>
  <si>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</si>
  <si>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</si>
  <si>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</si>
  <si>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</si>
  <si>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</si>
  <si>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</si>
  <si>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</si>
  <si>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</si>
  <si>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</si>
  <si>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</si>
  <si>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</si>
  <si>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</si>
  <si>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</si>
  <si>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</si>
  <si>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</si>
  <si>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</si>
  <si>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</si>
  <si>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</si>
  <si>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</si>
  <si>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</si>
  <si>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</si>
  <si>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</si>
  <si>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</si>
  <si>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</si>
  <si>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</si>
  <si>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</si>
  <si>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</si>
  <si>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</si>
  <si>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</si>
  <si>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</si>
  <si>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</si>
  <si>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</si>
  <si>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</si>
  <si>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</si>
  <si>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</si>
  <si>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</si>
  <si>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</si>
  <si>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</si>
  <si>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</si>
  <si>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</si>
  <si>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</si>
  <si>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</si>
  <si>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</si>
  <si>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</si>
  <si>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</si>
  <si>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</si>
  <si>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</si>
  <si>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</si>
  <si>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</si>
  <si>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</si>
  <si>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</si>
  <si>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</si>
  <si>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</si>
  <si>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</si>
  <si>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</si>
  <si>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</si>
  <si>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</si>
  <si>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</si>
  <si>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</si>
  <si>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</si>
  <si>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</si>
  <si>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</si>
  <si>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</si>
  <si>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</si>
  <si>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</si>
  <si>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</si>
  <si>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</si>
  <si>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</si>
  <si>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</si>
  <si>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</si>
  <si>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</si>
  <si>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</si>
  <si>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</si>
  <si>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</si>
  <si>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</si>
  <si>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</si>
  <si>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</si>
  <si>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</si>
  <si>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</si>
  <si>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</si>
  <si>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</si>
  <si>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</si>
  <si>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</si>
  <si>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</si>
  <si>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</si>
  <si>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</si>
  <si>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</si>
  <si>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</si>
  <si>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</si>
  <si>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</si>
  <si>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</si>
  <si>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</si>
  <si>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</si>
  <si>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</si>
  <si>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</si>
  <si>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</si>
  <si>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</si>
  <si>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</si>
  <si>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</si>
  <si>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</si>
  <si>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</si>
  <si>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</si>
  <si>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</si>
  <si>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</si>
  <si>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</si>
  <si>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</si>
  <si>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</si>
  <si>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</si>
  <si>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</si>
  <si>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</si>
  <si>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</si>
  <si>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</si>
  <si>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</si>
  <si>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</si>
  <si>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</si>
  <si>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</si>
  <si>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</si>
  <si>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</si>
  <si>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</si>
  <si>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</si>
  <si>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</si>
  <si>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</si>
  <si>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</si>
  <si>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</si>
  <si>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</si>
  <si>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</si>
  <si>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</si>
  <si>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</si>
  <si>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</si>
  <si>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</si>
  <si>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</si>
  <si>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</si>
  <si>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</si>
  <si>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</si>
  <si>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</si>
  <si>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</si>
  <si>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</si>
  <si>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</si>
  <si>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</si>
  <si>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</si>
  <si>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</si>
  <si>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</si>
  <si>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</si>
  <si>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</si>
  <si>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</si>
  <si>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</si>
  <si>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</si>
  <si>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</si>
  <si>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</si>
  <si>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</si>
  <si>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</si>
  <si>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</si>
  <si>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</si>
  <si>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</si>
  <si>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</si>
  <si>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</si>
  <si>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</si>
  <si>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</si>
  <si>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</si>
  <si>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</si>
  <si>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</si>
  <si>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</si>
  <si>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</si>
  <si>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</si>
  <si>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</si>
  <si>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</si>
  <si>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</si>
  <si>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</si>
  <si>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</si>
  <si>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</si>
  <si>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</si>
  <si>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</si>
  <si>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</si>
  <si>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</si>
  <si>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</si>
  <si>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</si>
  <si>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</si>
  <si>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</si>
  <si>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</si>
  <si>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</si>
  <si>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</si>
  <si>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</si>
  <si>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</si>
  <si>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</si>
  <si>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</si>
  <si>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</si>
  <si>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</si>
  <si>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</si>
  <si>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</si>
  <si>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</si>
  <si>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</si>
  <si>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</si>
  <si>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</si>
  <si>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</si>
  <si>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</si>
  <si>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</si>
  <si>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</si>
  <si>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</si>
  <si>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</si>
  <si>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</si>
  <si>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</si>
  <si>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</si>
  <si>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</si>
  <si>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</si>
  <si>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</si>
  <si>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</si>
  <si>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</si>
  <si>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</si>
  <si>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</si>
  <si>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</si>
  <si>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</si>
  <si>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</si>
  <si>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</si>
  <si>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</si>
  <si>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</si>
  <si>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</si>
  <si>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</si>
  <si>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</si>
  <si>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</si>
  <si>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</si>
  <si>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</si>
  <si>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</si>
  <si>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</si>
  <si>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</si>
  <si>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</si>
  <si>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</si>
  <si>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</si>
  <si>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</si>
  <si>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</si>
  <si>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</si>
  <si>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</si>
  <si>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</si>
  <si>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</si>
  <si>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</si>
  <si>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</si>
  <si>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</si>
  <si>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</si>
  <si>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</si>
  <si>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</si>
  <si>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</si>
  <si>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</si>
  <si>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</si>
  <si>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</si>
  <si>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</si>
  <si>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</si>
  <si>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</si>
  <si>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</si>
  <si>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</si>
  <si>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</si>
  <si>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</si>
  <si>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</si>
  <si>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</si>
  <si>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</si>
  <si>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</si>
  <si>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</si>
  <si>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</si>
  <si>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</si>
  <si>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</si>
  <si>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</si>
  <si>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</si>
  <si>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</si>
  <si>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</si>
  <si>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</si>
  <si>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</si>
  <si>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</si>
  <si>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</si>
  <si>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</si>
  <si>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</si>
  <si>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</si>
  <si>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</si>
  <si>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</si>
  <si>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</si>
  <si>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</si>
  <si>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</si>
  <si>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</si>
  <si>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</si>
  <si>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</si>
  <si>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</si>
  <si>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</si>
  <si>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</si>
  <si>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</si>
  <si>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</si>
  <si>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</si>
  <si>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</si>
  <si>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</si>
  <si>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</si>
  <si>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</si>
  <si>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</si>
  <si>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</si>
  <si>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</si>
  <si>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</si>
  <si>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</si>
  <si>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</si>
  <si>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</si>
  <si>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</si>
  <si>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</si>
  <si>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</si>
  <si>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</si>
  <si>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</si>
  <si>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</si>
  <si>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</si>
  <si>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</si>
  <si>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</si>
  <si>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</si>
  <si>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</si>
  <si>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</si>
  <si>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</si>
  <si>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</si>
  <si>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</si>
  <si>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</si>
  <si>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</si>
  <si>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</si>
  <si>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</si>
  <si>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</si>
  <si>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</si>
  <si>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</si>
  <si>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</si>
  <si>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</si>
  <si>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</si>
  <si>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</si>
  <si>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</si>
  <si>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</si>
  <si>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</si>
  <si>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</si>
  <si>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</si>
  <si>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</si>
  <si>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</si>
  <si>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</si>
  <si>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</si>
  <si>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</si>
  <si>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</si>
  <si>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</si>
  <si>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</si>
  <si>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</si>
  <si>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</si>
  <si>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</si>
  <si>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</si>
  <si>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</si>
  <si>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</si>
  <si>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</si>
  <si>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</si>
  <si>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</si>
  <si>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</si>
  <si>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</si>
  <si>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</si>
  <si>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</si>
  <si>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</si>
  <si>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</si>
  <si>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</si>
  <si>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</si>
  <si>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</si>
  <si>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</si>
  <si>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</si>
  <si>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</si>
  <si>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</si>
  <si>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</si>
  <si>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</si>
  <si>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</si>
  <si>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</si>
  <si>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</si>
  <si>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</si>
  <si>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</si>
  <si>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</si>
  <si>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</si>
  <si>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</si>
  <si>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</si>
  <si>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</si>
  <si>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</si>
  <si>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</si>
  <si>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</si>
  <si>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</si>
  <si>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</si>
  <si>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</si>
  <si>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</si>
  <si>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</si>
  <si>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</si>
  <si>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</si>
  <si>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</si>
  <si>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</si>
  <si>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</si>
  <si>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</si>
  <si>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</si>
  <si>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</si>
  <si>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</si>
  <si>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</si>
  <si>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</si>
  <si>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</si>
  <si>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</si>
  <si>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</si>
  <si>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</si>
  <si>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</si>
  <si>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</si>
  <si>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</si>
  <si>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</si>
  <si>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</si>
  <si>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</si>
  <si>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</si>
  <si>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</si>
  <si>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</si>
  <si>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</si>
  <si>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</si>
  <si>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</si>
  <si>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</si>
  <si>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</si>
  <si>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</si>
  <si>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</si>
  <si>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</si>
  <si>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</si>
  <si>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</si>
  <si>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</si>
  <si>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</si>
  <si>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</si>
  <si>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</si>
  <si>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</si>
  <si>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</si>
  <si>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</si>
  <si>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</si>
  <si>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</si>
  <si>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</si>
  <si>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</si>
  <si>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</si>
  <si>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</si>
  <si>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</si>
  <si>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</si>
  <si>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</si>
  <si>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</si>
  <si>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</si>
  <si>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</si>
  <si>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</si>
  <si>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</si>
  <si>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</si>
  <si>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</si>
  <si>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</si>
  <si>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</si>
  <si>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</si>
  <si>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</si>
  <si>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</si>
  <si>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</si>
  <si>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</si>
  <si>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</si>
  <si>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</si>
  <si>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</si>
  <si>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</si>
  <si>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</si>
  <si>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</si>
  <si>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</si>
  <si>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</si>
  <si>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</si>
  <si>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</si>
  <si>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</si>
  <si>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</si>
  <si>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</si>
  <si>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</si>
  <si>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</si>
  <si>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</si>
  <si>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</si>
  <si>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</si>
  <si>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</si>
  <si>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</si>
  <si>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</si>
  <si>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</si>
  <si>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</si>
  <si>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</si>
  <si>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</si>
  <si>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</si>
  <si>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</si>
  <si>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</si>
  <si>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</si>
  <si>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</si>
  <si>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</si>
  <si>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</si>
  <si>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</si>
  <si>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</si>
  <si>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</si>
  <si>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</si>
  <si>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</si>
  <si>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</si>
  <si>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</si>
  <si>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</si>
  <si>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</si>
  <si>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</si>
  <si>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</si>
  <si>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</si>
  <si>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</si>
  <si>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</si>
  <si>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</si>
  <si>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</si>
  <si>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</si>
  <si>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</si>
  <si>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</si>
  <si>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</si>
  <si>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</si>
  <si>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</si>
  <si>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</si>
  <si>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</si>
  <si>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</si>
  <si>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</si>
  <si>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</si>
  <si>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</si>
  <si>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</si>
  <si>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</si>
  <si>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</si>
  <si>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</si>
  <si>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</si>
  <si>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</si>
  <si>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</si>
  <si>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</si>
  <si>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</si>
  <si>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</si>
  <si>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</si>
  <si>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</si>
  <si>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</si>
  <si>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</si>
  <si>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</si>
  <si>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</si>
  <si>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</si>
  <si>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</si>
  <si>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</si>
  <si>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</si>
  <si>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</si>
  <si>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</si>
  <si>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</si>
  <si>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</si>
  <si>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</si>
  <si>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</si>
  <si>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</si>
  <si>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</si>
  <si>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</si>
  <si>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</si>
  <si>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</si>
  <si>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</si>
  <si>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</si>
  <si>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</si>
  <si>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</si>
  <si>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</si>
  <si>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</si>
  <si>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</si>
  <si>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</si>
  <si>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</si>
  <si>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</si>
  <si>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</si>
  <si>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</si>
  <si>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</si>
  <si>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</si>
  <si>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</si>
  <si>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</si>
  <si>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</si>
  <si>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</si>
  <si>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</si>
  <si>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</si>
  <si>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</si>
  <si>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</si>
  <si>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</si>
  <si>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</si>
  <si>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</si>
  <si>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</si>
  <si>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</si>
  <si>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</si>
  <si>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</si>
  <si>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</si>
  <si>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</si>
  <si>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</si>
  <si>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</si>
  <si>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</si>
  <si>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</si>
  <si>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</si>
  <si>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</si>
  <si>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</si>
  <si>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</si>
  <si>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</si>
  <si>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</si>
  <si>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</si>
  <si>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</si>
  <si>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</si>
  <si>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</si>
  <si>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</si>
  <si>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</si>
  <si>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</si>
  <si>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</si>
  <si>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</si>
  <si>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</si>
  <si>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</si>
  <si>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</si>
  <si>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</si>
  <si>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</si>
  <si>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</si>
  <si>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</si>
  <si>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</si>
  <si>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</si>
  <si>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</si>
  <si>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</si>
  <si>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</si>
  <si>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</si>
  <si>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</si>
  <si>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</si>
  <si>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</si>
  <si>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</si>
  <si>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</si>
  <si>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</si>
  <si>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</si>
  <si>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</si>
  <si>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</si>
  <si>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</si>
  <si>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</si>
  <si>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</si>
  <si>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</si>
  <si>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</si>
  <si>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</si>
  <si>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</si>
  <si>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</si>
  <si>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</si>
  <si>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</si>
  <si>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</si>
  <si>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</si>
  <si>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</si>
  <si>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</si>
  <si>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</si>
  <si>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</si>
  <si>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</si>
  <si>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</si>
  <si>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</si>
  <si>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</si>
  <si>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</si>
  <si>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</si>
  <si>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</si>
  <si>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</si>
  <si>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</si>
  <si>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</si>
  <si>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</si>
  <si>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</si>
  <si>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</si>
  <si>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</si>
  <si>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</si>
  <si>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</si>
  <si>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</si>
  <si>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</si>
  <si>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</si>
  <si>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</si>
  <si>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</si>
  <si>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</si>
  <si>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</si>
  <si>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</si>
  <si>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</si>
  <si>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</si>
  <si>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</si>
  <si>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</si>
  <si>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</si>
  <si>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</si>
  <si>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</si>
  <si>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</si>
  <si>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</si>
  <si>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</si>
  <si>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</si>
  <si>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</si>
  <si>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</si>
  <si>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</si>
  <si>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</si>
  <si>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</si>
  <si>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</si>
  <si>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</si>
  <si>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</si>
  <si>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</si>
  <si>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</si>
  <si>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</si>
  <si>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</si>
  <si>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</si>
  <si>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</si>
  <si>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</si>
  <si>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</si>
  <si>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</si>
  <si>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</si>
  <si>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</si>
  <si>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</si>
  <si>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</si>
  <si>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</si>
  <si>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</si>
  <si>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</si>
  <si>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</si>
  <si>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</si>
  <si>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</si>
  <si>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</si>
  <si>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</si>
  <si>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</si>
  <si>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</si>
  <si>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</si>
  <si>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</si>
  <si>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</si>
  <si>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</si>
  <si>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</si>
  <si>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</si>
  <si>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</si>
  <si>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</si>
  <si>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</si>
  <si>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</si>
  <si>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</si>
  <si>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</si>
  <si>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</si>
  <si>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</si>
  <si>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</si>
  <si>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</si>
  <si>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</si>
  <si>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</si>
  <si>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</si>
  <si>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</si>
  <si>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</si>
  <si>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</si>
  <si>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</si>
  <si>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</si>
  <si>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</si>
  <si>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</si>
  <si>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</si>
  <si>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</si>
  <si>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</si>
  <si>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</si>
  <si>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</si>
  <si>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</si>
  <si>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</si>
  <si>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</si>
  <si>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</si>
  <si>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</si>
  <si>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</si>
  <si>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</si>
  <si>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</si>
  <si>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</si>
  <si>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</si>
  <si>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</si>
  <si>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</si>
  <si>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</si>
  <si>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</si>
  <si>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</si>
  <si>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</si>
  <si>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</si>
  <si>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</si>
  <si>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</si>
  <si>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</si>
  <si>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</si>
  <si>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</si>
  <si>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</si>
  <si>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</si>
  <si>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</si>
  <si>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</si>
  <si>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</si>
  <si>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</si>
  <si>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</si>
  <si>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</si>
  <si>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</si>
  <si>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</si>
  <si>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</si>
  <si>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</si>
  <si>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</si>
  <si>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</si>
  <si>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</si>
  <si>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</si>
  <si>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</si>
  <si>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</si>
  <si>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</si>
  <si>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</si>
  <si>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</si>
  <si>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</si>
  <si>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</si>
  <si>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</si>
  <si>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</si>
  <si>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</si>
  <si>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</si>
  <si>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</si>
  <si>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</si>
  <si>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</si>
  <si>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</si>
  <si>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</si>
  <si>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</si>
  <si>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</si>
  <si>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</si>
  <si>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</si>
  <si>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</si>
  <si>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</si>
  <si>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</si>
  <si>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</si>
  <si>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</si>
  <si>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</si>
  <si>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</si>
  <si>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</si>
  <si>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</si>
  <si>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</si>
  <si>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</si>
  <si>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</si>
  <si>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</si>
  <si>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</si>
  <si>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</si>
  <si>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</si>
  <si>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</si>
  <si>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</si>
  <si>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</si>
  <si>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</si>
  <si>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</si>
  <si>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</si>
  <si>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</si>
  <si>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</si>
  <si>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</si>
  <si>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</si>
  <si>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</si>
  <si>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</si>
  <si>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</si>
  <si>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</si>
  <si>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</si>
  <si>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</si>
  <si>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</si>
  <si>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</si>
  <si>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</si>
  <si>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</si>
  <si>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</si>
  <si>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</si>
  <si>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</si>
  <si>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</si>
  <si>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</si>
  <si>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</si>
  <si>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</si>
  <si>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</si>
  <si>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</si>
  <si>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</si>
  <si>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</si>
  <si>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</si>
  <si>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</si>
  <si>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</si>
  <si>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</si>
  <si>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</si>
  <si>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</si>
  <si>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</si>
  <si>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</si>
  <si>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</si>
  <si>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</si>
  <si>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</si>
  <si>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</si>
  <si>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</si>
  <si>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</si>
  <si>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</si>
  <si>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</si>
  <si>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</si>
  <si>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</si>
  <si>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</si>
  <si>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</si>
  <si>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</si>
  <si>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</si>
  <si>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</si>
  <si>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</si>
  <si>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</si>
  <si>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</si>
  <si>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</si>
  <si>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</si>
  <si>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</si>
  <si>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</si>
  <si>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</si>
  <si>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</si>
  <si>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</si>
  <si>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</si>
  <si>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</si>
  <si>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</si>
  <si>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</si>
  <si>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</si>
  <si>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</si>
  <si>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</si>
  <si>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</si>
  <si>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</si>
  <si>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</si>
  <si>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</si>
  <si>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</si>
  <si>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</si>
  <si>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</si>
  <si>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</si>
  <si>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</si>
  <si>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</si>
  <si>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</si>
  <si>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</si>
  <si>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</si>
  <si>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</si>
  <si>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</si>
  <si>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</si>
  <si>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</si>
  <si>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</si>
  <si>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</si>
  <si>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</si>
  <si>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</si>
  <si>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</si>
  <si>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</si>
  <si>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</si>
  <si>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</si>
  <si>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</si>
  <si>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</si>
  <si>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</si>
  <si>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</si>
  <si>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</si>
  <si>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</si>
  <si>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</si>
  <si>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</si>
  <si>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</si>
  <si>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</si>
  <si>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</si>
  <si>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</si>
  <si>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</si>
  <si>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</si>
  <si>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</si>
  <si>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</si>
  <si>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</si>
  <si>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</si>
  <si>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</si>
  <si>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</si>
  <si>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</si>
  <si>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</si>
  <si>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</si>
  <si>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</si>
  <si>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</si>
  <si>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</si>
  <si>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</si>
  <si>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</si>
  <si>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</si>
  <si>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</si>
  <si>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</si>
  <si>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</si>
  <si>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</si>
  <si>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</si>
  <si>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</si>
  <si>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</si>
  <si>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</si>
  <si>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</si>
  <si>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</si>
  <si>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</si>
  <si>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</si>
  <si>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</si>
  <si>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</si>
  <si>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</si>
  <si>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</si>
  <si>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</si>
  <si>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</si>
  <si>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</si>
  <si>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</si>
  <si>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</si>
  <si>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</si>
  <si>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</si>
  <si>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</si>
  <si>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</si>
  <si>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</si>
  <si>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</si>
  <si>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</si>
  <si>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</si>
  <si>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</si>
  <si>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</si>
  <si>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</si>
  <si>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</si>
  <si>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</si>
  <si>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</si>
  <si>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</si>
  <si>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</si>
  <si>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</si>
  <si>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</si>
  <si>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</si>
  <si>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</si>
  <si>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</si>
  <si>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</si>
  <si>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</si>
  <si>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</si>
  <si>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</si>
  <si>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</si>
  <si>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</si>
  <si>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</si>
  <si>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</si>
  <si>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</si>
  <si>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</si>
  <si>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</si>
  <si>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</si>
  <si>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</si>
  <si>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</si>
  <si>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</si>
  <si>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</si>
  <si>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</si>
  <si>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</si>
  <si>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</si>
  <si>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</si>
  <si>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</si>
  <si>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</si>
  <si>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</si>
  <si>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</si>
  <si>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</si>
  <si>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</si>
  <si>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</si>
  <si>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</si>
  <si>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</si>
  <si>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</si>
  <si>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</si>
  <si>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</si>
  <si>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</si>
  <si>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</si>
  <si>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</si>
  <si>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</si>
  <si>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</si>
  <si>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</si>
  <si>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</si>
  <si>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</si>
  <si>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</si>
  <si>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</si>
  <si>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</si>
  <si>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</si>
  <si>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</si>
  <si>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</si>
  <si>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</si>
  <si>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</si>
  <si>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</si>
  <si>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</si>
  <si>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</si>
  <si>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</si>
  <si>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</si>
  <si>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</si>
  <si>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</si>
  <si>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</si>
  <si>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</si>
  <si>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</si>
  <si>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</si>
  <si>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</si>
  <si>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</si>
  <si>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</si>
  <si>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</si>
  <si>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</si>
  <si>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</si>
  <si>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</si>
  <si>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</si>
  <si>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</si>
  <si>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</si>
  <si>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</si>
  <si>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</si>
  <si>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</si>
  <si>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</si>
  <si>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</si>
  <si>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</si>
  <si>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</si>
  <si>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</si>
  <si>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</si>
  <si>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</si>
  <si>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</si>
  <si>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</si>
  <si>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</si>
  <si>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</si>
  <si>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</si>
  <si>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</si>
  <si>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</si>
  <si>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</si>
  <si>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</si>
  <si>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</si>
  <si>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</si>
  <si>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</si>
  <si>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</si>
  <si>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</si>
  <si>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</si>
  <si>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</si>
  <si>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</si>
  <si>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</si>
  <si>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</si>
  <si>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</si>
  <si>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</si>
  <si>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</si>
  <si>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</si>
  <si>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</si>
  <si>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</si>
  <si>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</si>
  <si>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</si>
  <si>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</si>
  <si>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</si>
  <si>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</si>
  <si>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</si>
  <si>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</si>
  <si>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</si>
  <si>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</si>
  <si>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</si>
  <si>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</si>
  <si>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</si>
  <si>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</si>
  <si>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</si>
  <si>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</si>
  <si>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</si>
  <si>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</si>
  <si>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</si>
  <si>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</si>
  <si>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</si>
  <si>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</si>
  <si>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</si>
  <si>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</si>
  <si>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</si>
  <si>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</si>
  <si>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</si>
  <si>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</si>
  <si>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</si>
  <si>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</si>
  <si>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</si>
  <si>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</si>
  <si>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</si>
  <si>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</si>
  <si>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</si>
  <si>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</si>
  <si>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</si>
  <si>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</si>
  <si>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</si>
  <si>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</si>
  <si>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</si>
  <si>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</si>
  <si>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</si>
  <si>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</si>
  <si>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</si>
  <si>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</si>
  <si>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</si>
  <si>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</si>
  <si>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</si>
  <si>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</si>
  <si>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</si>
  <si>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</si>
  <si>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</si>
  <si>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</si>
  <si>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</si>
  <si>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</si>
  <si>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</si>
  <si>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</si>
  <si>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</si>
  <si>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</si>
  <si>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</si>
  <si>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</si>
  <si>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</si>
  <si>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</si>
  <si>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</si>
  <si>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</si>
  <si>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</si>
  <si>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</si>
  <si>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</si>
  <si>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</si>
  <si>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</si>
  <si>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</si>
  <si>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</si>
  <si>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</si>
  <si>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</si>
  <si>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</si>
  <si>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</si>
  <si>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</si>
  <si>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</si>
  <si>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</si>
  <si>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</si>
  <si>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</si>
  <si>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</si>
  <si>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</si>
  <si>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</si>
  <si>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</si>
  <si>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</si>
  <si>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</si>
  <si>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</si>
  <si>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</si>
  <si>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</si>
  <si>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</si>
  <si>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</si>
  <si>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</si>
  <si>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</si>
  <si>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</si>
  <si>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</si>
  <si>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</si>
  <si>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</si>
  <si>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</si>
  <si>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</si>
  <si>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</si>
  <si>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</si>
  <si>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</si>
  <si>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</si>
  <si>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</si>
  <si>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</si>
  <si>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</si>
  <si>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</si>
  <si>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</si>
  <si>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</si>
  <si>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</si>
  <si>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</si>
  <si>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</si>
  <si>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</si>
  <si>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</si>
  <si>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</si>
  <si>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</si>
  <si>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</si>
  <si>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</si>
  <si>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</si>
  <si>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</si>
  <si>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</si>
  <si>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</si>
  <si>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</si>
  <si>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</si>
  <si>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</si>
  <si>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</si>
  <si>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</si>
  <si>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</si>
  <si>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</si>
  <si>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</si>
  <si>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</si>
  <si>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</si>
  <si>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</si>
  <si>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</si>
  <si>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</si>
  <si>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</si>
  <si>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</si>
  <si>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</si>
  <si>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</si>
  <si>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</si>
  <si>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</si>
  <si>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</si>
  <si>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</si>
  <si>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</si>
  <si>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</si>
  <si>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</si>
  <si>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</si>
  <si>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</si>
  <si>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</si>
  <si>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</si>
  <si>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</si>
  <si>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</si>
  <si>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</si>
  <si>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</si>
  <si>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</si>
  <si>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</si>
  <si>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</si>
  <si>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</si>
  <si>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</si>
  <si>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</si>
  <si>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</si>
  <si>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</si>
  <si>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</si>
  <si>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</si>
  <si>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</si>
  <si>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</si>
  <si>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</si>
  <si>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</si>
  <si>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</si>
  <si>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</si>
  <si>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</si>
  <si>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</si>
  <si>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</si>
  <si>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</si>
  <si>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</si>
  <si>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</si>
  <si>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</si>
  <si>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</si>
  <si>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</si>
  <si>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</si>
  <si>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</si>
  <si>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</si>
  <si>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</si>
  <si>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</si>
  <si>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</si>
  <si>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</si>
  <si>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</si>
  <si>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</si>
  <si>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</si>
  <si>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</si>
  <si>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</si>
  <si>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</si>
  <si>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</si>
  <si>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</si>
  <si>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</si>
  <si>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</si>
  <si>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</si>
  <si>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</si>
  <si>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</si>
  <si>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</si>
  <si>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</si>
  <si>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</si>
  <si>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</si>
  <si>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</si>
  <si>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</si>
  <si>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</si>
  <si>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</si>
  <si>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</si>
  <si>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</si>
  <si>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</si>
  <si>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</si>
  <si>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</si>
  <si>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</si>
  <si>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</si>
  <si>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</si>
  <si>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</si>
  <si>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</si>
  <si>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</si>
  <si>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</si>
  <si>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</si>
  <si>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</si>
  <si>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</si>
  <si>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</si>
  <si>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</si>
  <si>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</si>
  <si>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</si>
  <si>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</si>
  <si>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</si>
  <si>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</si>
  <si>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</si>
  <si>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</si>
  <si>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</si>
  <si>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</si>
  <si>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</si>
  <si>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</si>
  <si>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</si>
  <si>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</si>
  <si>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</si>
  <si>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</si>
  <si>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</si>
  <si>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</si>
  <si>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</si>
  <si>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</si>
  <si>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</si>
  <si>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</si>
  <si>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</si>
  <si>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</si>
  <si>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</si>
  <si>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</si>
  <si>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</si>
  <si>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</si>
  <si>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</si>
  <si>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</si>
  <si>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</si>
  <si>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</si>
  <si>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</si>
  <si>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</si>
  <si>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</si>
  <si>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</si>
  <si>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</si>
  <si>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</si>
  <si>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</si>
  <si>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</si>
  <si>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</si>
  <si>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</si>
  <si>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</si>
  <si>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</si>
  <si>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</si>
  <si>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</si>
  <si>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</si>
  <si>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</si>
  <si>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</si>
  <si>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</si>
  <si>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</si>
  <si>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</si>
  <si>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</si>
  <si>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</si>
  <si>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</si>
  <si>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</si>
  <si>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</si>
  <si>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</si>
  <si>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</si>
  <si>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</si>
  <si>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</si>
  <si>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</si>
  <si>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</si>
  <si>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</si>
  <si>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</si>
  <si>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</si>
  <si>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</si>
  <si>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</si>
  <si>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</si>
  <si>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</si>
  <si>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</si>
  <si>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</si>
  <si>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</si>
  <si>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</si>
  <si>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</si>
  <si>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</si>
  <si>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</si>
  <si>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</si>
  <si>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</si>
  <si>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</si>
  <si>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</si>
  <si>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</si>
  <si>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</si>
  <si>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</si>
  <si>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</si>
  <si>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</si>
  <si>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</si>
  <si>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</si>
  <si>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</si>
  <si>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</si>
  <si>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</si>
  <si>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</si>
  <si>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</si>
  <si>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</si>
  <si>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</si>
  <si>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</si>
  <si>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</si>
  <si>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</si>
  <si>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</si>
  <si>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</si>
  <si>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</si>
  <si>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</si>
  <si>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</si>
  <si>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</si>
  <si>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</si>
  <si>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</si>
  <si>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</si>
  <si>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</si>
  <si>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</si>
  <si>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</si>
  <si>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</si>
  <si>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</si>
  <si>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</si>
  <si>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</si>
  <si>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</si>
  <si>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</si>
  <si>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</si>
  <si>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</si>
  <si>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</si>
  <si>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</si>
  <si>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</si>
  <si>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</si>
  <si>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</si>
  <si>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</si>
  <si>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</si>
  <si>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</si>
  <si>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</si>
  <si>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</si>
  <si>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</si>
  <si>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</si>
  <si>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</si>
  <si>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</si>
  <si>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</si>
  <si>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</si>
  <si>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</si>
  <si>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</si>
  <si>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</si>
  <si>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</si>
  <si>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</si>
  <si>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</si>
  <si>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</si>
  <si>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</si>
  <si>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</si>
  <si>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</si>
  <si>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</si>
  <si>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</si>
  <si>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</si>
  <si>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</si>
  <si>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</si>
  <si>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</si>
  <si>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</si>
  <si>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</si>
  <si>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</si>
  <si>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</si>
  <si>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</si>
  <si>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</si>
  <si>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</si>
  <si>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</si>
  <si>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</si>
  <si>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</si>
  <si>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</si>
  <si>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</si>
  <si>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</si>
  <si>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</si>
  <si>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</si>
  <si>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</si>
  <si>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</si>
  <si>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</si>
  <si>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</si>
  <si>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</si>
  <si>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</si>
  <si>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</si>
  <si>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</si>
  <si>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</si>
  <si>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</si>
  <si>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</si>
  <si>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</si>
  <si>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</si>
  <si>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</si>
  <si>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</si>
  <si>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</si>
  <si>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</si>
  <si>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</si>
  <si>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</si>
  <si>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</si>
  <si>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</si>
  <si>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</si>
  <si>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</si>
  <si>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</si>
  <si>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</si>
  <si>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</si>
  <si>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</si>
  <si>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</si>
  <si>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</si>
  <si>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</si>
  <si>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</si>
  <si>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</si>
  <si>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</si>
  <si>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</si>
  <si>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</si>
  <si>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</si>
  <si>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</si>
  <si>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</si>
  <si>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</si>
  <si>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</si>
  <si>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</si>
  <si>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</si>
  <si>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</si>
  <si>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</si>
  <si>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</si>
  <si>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</si>
  <si>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</si>
  <si>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</si>
  <si>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</si>
  <si>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</si>
  <si>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</si>
  <si>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</si>
  <si>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</si>
  <si>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</si>
  <si>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</si>
  <si>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</si>
  <si>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</si>
  <si>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</si>
  <si>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</si>
  <si>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</si>
  <si>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</si>
  <si>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</si>
  <si>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</si>
  <si>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</si>
  <si>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</si>
  <si>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</si>
  <si>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</si>
  <si>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</si>
  <si>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</si>
  <si>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</si>
  <si>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</si>
  <si>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</si>
  <si>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</si>
  <si>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</si>
  <si>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</si>
  <si>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</si>
  <si>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</si>
  <si>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</si>
  <si>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</si>
  <si>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</si>
  <si>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</si>
  <si>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</si>
  <si>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</si>
  <si>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</si>
  <si>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</si>
  <si>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</si>
  <si>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</si>
  <si>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</si>
  <si>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</si>
  <si>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</si>
  <si>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</si>
  <si>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</si>
  <si>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</si>
  <si>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</si>
  <si>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</si>
  <si>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</si>
  <si>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</si>
  <si>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</si>
  <si>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</si>
  <si>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</si>
  <si>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</si>
  <si>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</si>
  <si>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</si>
  <si>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</si>
  <si>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</si>
  <si>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</si>
  <si>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</si>
  <si>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</si>
  <si>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</si>
  <si>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</si>
  <si>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</si>
  <si>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</si>
  <si>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</si>
  <si>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</si>
  <si>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</si>
  <si>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</si>
  <si>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</si>
  <si>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</si>
  <si>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</si>
  <si>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</si>
  <si>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</si>
  <si>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</si>
  <si>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</si>
  <si>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</si>
  <si>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</si>
  <si>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</si>
  <si>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</si>
  <si>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</si>
  <si>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</si>
  <si>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</si>
  <si>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</si>
  <si>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</si>
  <si>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</si>
  <si>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</si>
  <si>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</si>
  <si>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</si>
  <si>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</si>
  <si>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</si>
  <si>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</si>
  <si>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</si>
  <si>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</si>
  <si>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</si>
  <si>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</si>
  <si>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</si>
  <si>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</si>
  <si>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</si>
  <si>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</si>
  <si>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</si>
  <si>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</si>
  <si>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</si>
  <si>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</si>
  <si>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</si>
  <si>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</si>
  <si>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</si>
  <si>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</si>
  <si>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</si>
  <si>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</si>
  <si>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</si>
  <si>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</si>
  <si>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</si>
  <si>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</si>
  <si>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</si>
  <si>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</si>
  <si>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</si>
  <si>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</si>
  <si>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</si>
  <si>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</si>
  <si>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</si>
  <si>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</si>
  <si>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</si>
  <si>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</si>
  <si>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</si>
  <si>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</si>
  <si>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</si>
  <si>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</si>
  <si>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</si>
  <si>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</si>
  <si>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</si>
  <si>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</si>
  <si>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</si>
  <si>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</si>
  <si>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</si>
  <si>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</si>
  <si>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</si>
  <si>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</si>
  <si>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</si>
  <si>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</si>
  <si>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</si>
  <si>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</si>
  <si>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</si>
  <si>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</si>
  <si>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</si>
  <si>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</si>
  <si>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</si>
  <si>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</si>
  <si>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</si>
  <si>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</si>
  <si>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</si>
  <si>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</si>
  <si>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</si>
  <si>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</si>
  <si>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</si>
  <si>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</si>
  <si>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</si>
  <si>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</si>
  <si>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</si>
  <si>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</si>
  <si>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</si>
  <si>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</si>
  <si>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</si>
  <si>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</si>
  <si>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</si>
  <si>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</si>
  <si>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</si>
  <si>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</si>
  <si>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</si>
  <si>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</si>
  <si>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</si>
  <si>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</si>
  <si>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</si>
  <si>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</si>
  <si>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</si>
  <si>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</si>
  <si>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</si>
  <si>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</si>
  <si>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</si>
  <si>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</si>
  <si>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</si>
  <si>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</si>
  <si>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</si>
  <si>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</si>
  <si>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</si>
  <si>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</si>
  <si>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</si>
  <si>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</si>
  <si>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</si>
  <si>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</si>
  <si>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</si>
  <si>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</si>
  <si>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</si>
  <si>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</si>
  <si>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</si>
  <si>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</si>
  <si>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</si>
  <si>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</si>
  <si>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</si>
  <si>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</si>
  <si>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</si>
  <si>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</si>
  <si>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</si>
  <si>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</si>
  <si>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</si>
  <si>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</si>
  <si>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</si>
  <si>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</si>
  <si>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</si>
  <si>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</si>
  <si>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</si>
  <si>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</si>
  <si>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</si>
  <si>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</si>
  <si>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</si>
  <si>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</si>
  <si>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</si>
  <si>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</si>
  <si>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</si>
  <si>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</si>
  <si>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</si>
  <si>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</si>
  <si>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</si>
  <si>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</si>
  <si>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</si>
  <si>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</si>
  <si>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</si>
  <si>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</si>
  <si>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</si>
  <si>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</si>
  <si>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</si>
  <si>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</si>
  <si>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</si>
  <si>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</si>
  <si>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</si>
  <si>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</si>
  <si>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</si>
  <si>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</si>
  <si>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</si>
  <si>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</si>
  <si>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</si>
  <si>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</si>
  <si>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</si>
  <si>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</si>
  <si>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</si>
  <si>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</si>
  <si>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</si>
  <si>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</si>
  <si>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</si>
  <si>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</si>
  <si>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</si>
  <si>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</si>
  <si>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</si>
  <si>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</si>
  <si>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</si>
  <si>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</si>
  <si>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</si>
  <si>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</si>
  <si>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</si>
  <si>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</si>
  <si>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</si>
  <si>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</si>
  <si>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</si>
  <si>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</si>
  <si>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</si>
  <si>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</si>
  <si>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</si>
  <si>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</si>
  <si>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</si>
  <si>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</si>
  <si>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</si>
  <si>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</si>
  <si>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</si>
  <si>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</si>
  <si>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</si>
  <si>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</si>
  <si>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</si>
  <si>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</si>
  <si>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</si>
  <si>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</si>
  <si>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</si>
  <si>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</si>
  <si>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</si>
  <si>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</si>
  <si>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</si>
  <si>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</si>
  <si>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</si>
  <si>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</si>
  <si>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</si>
  <si>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</si>
  <si>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</si>
  <si>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</si>
  <si>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</si>
  <si>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</si>
  <si>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</si>
  <si>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</si>
  <si>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</si>
  <si>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</si>
  <si>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</si>
  <si>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</si>
  <si>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</si>
  <si>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</si>
  <si>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</si>
  <si>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</si>
  <si>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</si>
  <si>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</si>
  <si>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</si>
  <si>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</si>
  <si>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</si>
  <si>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</si>
  <si>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</si>
  <si>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</si>
  <si>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</si>
  <si>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</si>
  <si>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</si>
  <si>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</si>
  <si>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</si>
  <si>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</si>
  <si>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</si>
  <si>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</si>
  <si>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</si>
  <si>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</si>
  <si>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</si>
  <si>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</si>
  <si>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</si>
  <si>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</si>
  <si>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</si>
  <si>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</si>
  <si>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</si>
  <si>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</si>
  <si>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</si>
  <si>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</si>
  <si>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</si>
  <si>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</si>
  <si>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</si>
  <si>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</si>
  <si>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</si>
  <si>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</si>
  <si>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</si>
  <si>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</si>
  <si>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</si>
  <si>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</si>
  <si>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</si>
  <si>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</si>
  <si>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</si>
  <si>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</si>
  <si>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</si>
  <si>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</si>
  <si>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</si>
  <si>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</si>
  <si>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</si>
  <si>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</si>
  <si>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</si>
  <si>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</si>
  <si>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</si>
  <si>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</si>
  <si>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</si>
  <si>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</si>
  <si>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</si>
  <si>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</si>
  <si>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</si>
  <si>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</si>
  <si>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</si>
  <si>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</si>
  <si>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</si>
  <si>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</si>
  <si>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</si>
  <si>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</si>
  <si>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</si>
  <si>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</si>
  <si>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</si>
  <si>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</si>
  <si>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</si>
  <si>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</si>
  <si>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</si>
  <si>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</si>
  <si>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</si>
  <si>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</si>
  <si>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</si>
  <si>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</si>
  <si>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</si>
  <si>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</si>
  <si>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</si>
  <si>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</si>
  <si>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</si>
  <si>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</si>
  <si>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</si>
  <si>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</si>
  <si>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</si>
  <si>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</si>
  <si>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</si>
  <si>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</si>
  <si>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</si>
  <si>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</si>
  <si>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</si>
  <si>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</si>
  <si>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</si>
  <si>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</si>
  <si>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</si>
  <si>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</si>
  <si>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</si>
  <si>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</si>
  <si>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</si>
  <si>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</si>
  <si>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</si>
  <si>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</si>
  <si>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</si>
  <si>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</si>
  <si>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</si>
  <si>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</si>
  <si>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</si>
  <si>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</si>
  <si>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</si>
  <si>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</si>
  <si>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</si>
  <si>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</si>
  <si>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</si>
  <si>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</si>
  <si>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</si>
  <si>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</si>
  <si>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</si>
  <si>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</si>
  <si>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</si>
  <si>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</si>
  <si>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</si>
  <si>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</si>
  <si>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</si>
  <si>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</si>
  <si>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</si>
  <si>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</si>
  <si>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</si>
  <si>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</si>
  <si>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</si>
  <si>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</si>
  <si>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</si>
  <si>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</si>
  <si>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</si>
  <si>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</si>
  <si>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</si>
  <si>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</si>
  <si>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</si>
  <si>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</si>
  <si>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</si>
  <si>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</si>
  <si>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</si>
  <si>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</si>
  <si>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</si>
  <si>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</si>
  <si>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</si>
  <si>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</si>
  <si>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</si>
  <si>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</si>
  <si>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</si>
  <si>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</si>
  <si>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</si>
  <si>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</si>
  <si>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</si>
  <si>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</si>
  <si>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</si>
  <si>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</si>
  <si>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</si>
  <si>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</si>
  <si>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</si>
  <si>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</si>
  <si>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</si>
  <si>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</si>
  <si>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</si>
  <si>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</si>
  <si>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</si>
  <si>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</si>
  <si>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</si>
  <si>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</si>
  <si>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</si>
  <si>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</si>
  <si>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</si>
  <si>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</si>
  <si>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</si>
  <si>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</si>
  <si>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</si>
  <si>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</si>
  <si>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</si>
  <si>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</si>
  <si>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</si>
  <si>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</si>
  <si>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</si>
  <si>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</si>
  <si>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</si>
  <si>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</si>
  <si>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</si>
  <si>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</si>
  <si>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</si>
  <si>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</si>
  <si>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</si>
  <si>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</si>
  <si>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</si>
  <si>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</si>
  <si>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</si>
  <si>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</si>
  <si>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</si>
  <si>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</si>
  <si>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</si>
  <si>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</si>
  <si>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</si>
  <si>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</si>
  <si>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</si>
  <si>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</si>
  <si>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</si>
  <si>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</si>
  <si>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</si>
  <si>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</si>
  <si>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</si>
  <si>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</si>
  <si>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</si>
  <si>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</si>
  <si>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</si>
  <si>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</si>
  <si>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</si>
  <si>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</si>
  <si>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</si>
  <si>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</si>
  <si>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</si>
  <si>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</si>
  <si>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</si>
  <si>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</si>
  <si>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</si>
  <si>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</si>
  <si>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</si>
  <si>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</si>
  <si>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</si>
  <si>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</si>
  <si>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</si>
  <si>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</si>
  <si>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</si>
  <si>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</si>
  <si>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</si>
  <si>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</si>
  <si>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</si>
  <si>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</si>
  <si>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</si>
  <si>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</si>
  <si>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</si>
  <si>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</si>
  <si>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</si>
  <si>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</si>
  <si>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</si>
  <si>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</si>
  <si>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</si>
  <si>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</si>
  <si>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</si>
  <si>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</si>
  <si>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</si>
  <si>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</si>
  <si>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</si>
  <si>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</si>
  <si>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</si>
  <si>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</si>
  <si>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</si>
  <si>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</si>
  <si>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</si>
  <si>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</si>
  <si>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</si>
  <si>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</si>
  <si>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</si>
  <si>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</si>
  <si>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</si>
  <si>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</si>
  <si>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</si>
  <si>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</si>
  <si>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</si>
  <si>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</si>
  <si>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</si>
  <si>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</si>
  <si>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</si>
  <si>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</si>
  <si>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</si>
  <si>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</si>
  <si>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</si>
  <si>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</si>
  <si>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</si>
  <si>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</si>
  <si>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</si>
  <si>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</si>
  <si>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</si>
  <si>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</si>
  <si>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</si>
  <si>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</si>
  <si>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</si>
  <si>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</si>
  <si>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</si>
  <si>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</si>
  <si>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</si>
  <si>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</si>
  <si>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</si>
  <si>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</si>
  <si>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</si>
  <si>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</si>
  <si>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</si>
  <si>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</si>
  <si>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</si>
  <si>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</si>
  <si>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</si>
  <si>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</si>
  <si>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</si>
  <si>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</si>
  <si>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</si>
  <si>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</si>
  <si>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</si>
  <si>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</si>
  <si>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</si>
  <si>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</si>
  <si>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</si>
  <si>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</si>
  <si>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</si>
  <si>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</si>
  <si>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</si>
  <si>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</si>
  <si>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</si>
  <si>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</si>
  <si>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</si>
  <si>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</si>
  <si>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</si>
  <si>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</si>
  <si>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</si>
  <si>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</si>
  <si>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</si>
  <si>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</si>
  <si>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</si>
  <si>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</si>
  <si>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</si>
  <si>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</si>
  <si>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</si>
  <si>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</si>
  <si>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</si>
  <si>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</si>
  <si>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</si>
  <si>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</si>
  <si>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</si>
  <si>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</si>
  <si>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</si>
  <si>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</si>
  <si>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</si>
  <si>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</si>
  <si>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</si>
  <si>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</si>
  <si>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</si>
  <si>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</si>
  <si>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</si>
  <si>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</si>
  <si>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</si>
  <si>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</si>
  <si>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</si>
  <si>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</si>
  <si>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</si>
  <si>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</si>
  <si>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</si>
  <si>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</si>
  <si>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</si>
  <si>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</si>
  <si>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</si>
  <si>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</si>
  <si>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</si>
  <si>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</si>
  <si>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</si>
  <si>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</si>
  <si>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</si>
  <si>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</si>
  <si>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</si>
  <si>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</si>
  <si>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</si>
  <si>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</si>
  <si>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</si>
  <si>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</si>
  <si>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</si>
  <si>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</si>
  <si>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</si>
  <si>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</si>
  <si>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</si>
  <si>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</si>
  <si>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</si>
  <si>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</si>
  <si>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</si>
  <si>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</si>
  <si>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</si>
  <si>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</si>
  <si>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</si>
  <si>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</si>
  <si>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</si>
  <si>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</si>
  <si>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</si>
  <si>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</si>
  <si>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</si>
  <si>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</si>
  <si>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</si>
  <si>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</si>
  <si>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</si>
  <si>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</si>
  <si>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</si>
  <si>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</si>
  <si>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</si>
  <si>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</si>
  <si>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</si>
  <si>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</si>
  <si>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</si>
  <si>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</si>
  <si>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</si>
  <si>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</si>
  <si>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</si>
  <si>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</si>
  <si>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</si>
  <si>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</si>
  <si>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</si>
  <si>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</si>
  <si>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</si>
  <si>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</si>
  <si>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</si>
  <si>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</si>
  <si>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</si>
  <si>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</si>
  <si>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</si>
  <si>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</si>
  <si>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</si>
  <si>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</si>
  <si>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</si>
  <si>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</si>
  <si>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</si>
  <si>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</si>
  <si>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</si>
  <si>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</si>
  <si>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</si>
  <si>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</si>
  <si>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</si>
  <si>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</si>
  <si>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</si>
  <si>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</si>
  <si>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</si>
  <si>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</si>
  <si>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</si>
  <si>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</si>
  <si>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</si>
  <si>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</si>
  <si>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</si>
  <si>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</si>
  <si>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</si>
  <si>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</si>
  <si>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</si>
  <si>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</si>
  <si>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</si>
  <si>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</si>
  <si>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</si>
  <si>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</si>
  <si>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</si>
  <si>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</si>
  <si>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</si>
  <si>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</si>
  <si>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</si>
  <si>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</si>
  <si>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</si>
  <si>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</si>
  <si>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</si>
  <si>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</si>
  <si>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</si>
  <si>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</si>
  <si>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</si>
  <si>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</si>
  <si>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</si>
  <si>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</si>
  <si>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</si>
  <si>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</si>
  <si>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</si>
  <si>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</si>
  <si>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</si>
  <si>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</si>
  <si>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</si>
  <si>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</si>
  <si>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</si>
  <si>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</si>
  <si>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</si>
  <si>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</si>
  <si>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</si>
  <si>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</si>
  <si>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</si>
  <si>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</si>
  <si>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</si>
  <si>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</si>
  <si>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</si>
  <si>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</si>
  <si>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</si>
  <si>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</si>
  <si>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</si>
  <si>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</si>
  <si>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</si>
  <si>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</si>
  <si>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</si>
  <si>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</si>
  <si>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</si>
  <si>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</si>
  <si>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</si>
  <si>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</si>
  <si>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</si>
  <si>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</si>
  <si>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</si>
  <si>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</si>
  <si>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</si>
  <si>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</si>
  <si>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</si>
  <si>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</si>
  <si>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</si>
  <si>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</si>
  <si>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</si>
  <si>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</si>
  <si>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</si>
  <si>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</si>
  <si>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</si>
  <si>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</si>
  <si>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</si>
  <si>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</si>
  <si>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</si>
  <si>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</si>
  <si>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</si>
  <si>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</si>
  <si>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</si>
  <si>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</si>
  <si>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</si>
  <si>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</si>
  <si>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</si>
  <si>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</si>
  <si>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</si>
  <si>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</si>
  <si>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</si>
  <si>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</si>
  <si>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</si>
  <si>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</si>
  <si>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</si>
  <si>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</si>
  <si>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</si>
  <si>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</si>
  <si>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</si>
  <si>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</si>
  <si>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</si>
  <si>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</si>
  <si>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</si>
  <si>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</si>
  <si>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</si>
  <si>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</si>
  <si>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</si>
  <si>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</si>
  <si>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</si>
  <si>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</si>
  <si>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</si>
  <si>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</si>
  <si>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</si>
  <si>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</si>
  <si>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</si>
  <si>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</si>
  <si>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</si>
  <si>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</si>
  <si>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</si>
  <si>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</si>
  <si>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</si>
  <si>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</si>
  <si>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</si>
  <si>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</si>
  <si>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</si>
  <si>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</si>
  <si>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</si>
  <si>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</si>
  <si>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</si>
  <si>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</si>
  <si>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</si>
  <si>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</si>
  <si>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</si>
  <si>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</si>
  <si>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</si>
  <si>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</si>
  <si>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</si>
  <si>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</si>
  <si>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</si>
  <si>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</si>
  <si>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</si>
  <si>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</si>
  <si>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</si>
  <si>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</si>
  <si>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</si>
  <si>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</si>
  <si>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</si>
  <si>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</si>
  <si>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</si>
  <si>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</si>
  <si>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</si>
  <si>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</si>
  <si>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</si>
  <si>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</si>
  <si>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</si>
  <si>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</si>
  <si>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</si>
  <si>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</si>
  <si>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</si>
  <si>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</si>
  <si>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</si>
  <si>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</si>
  <si>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</si>
  <si>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</si>
  <si>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</si>
  <si>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</si>
  <si>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</si>
  <si>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</si>
  <si>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</si>
  <si>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</si>
  <si>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</si>
  <si>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</si>
  <si>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</si>
  <si>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</si>
  <si>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</si>
  <si>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</si>
  <si>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</si>
  <si>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</si>
  <si>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</si>
  <si>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</si>
  <si>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</si>
  <si>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</si>
  <si>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</si>
  <si>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</si>
  <si>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</si>
  <si>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</si>
  <si>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</si>
  <si>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</si>
  <si>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</si>
  <si>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</si>
  <si>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</si>
  <si>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</si>
  <si>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</si>
  <si>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</si>
  <si>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</si>
  <si>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</si>
  <si>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</si>
  <si>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</si>
  <si>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</si>
  <si>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</si>
  <si>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</si>
  <si>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</si>
  <si>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</si>
  <si>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</si>
  <si>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</si>
  <si>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</si>
  <si>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</si>
  <si>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</si>
  <si>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</si>
  <si>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</si>
  <si>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</si>
  <si>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</si>
  <si>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</si>
  <si>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</si>
  <si>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</si>
  <si>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</si>
  <si>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</si>
  <si>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</si>
  <si>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</si>
  <si>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</si>
  <si>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</si>
  <si>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</si>
  <si>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</si>
  <si>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</si>
  <si>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</si>
  <si>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</si>
  <si>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</si>
  <si>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</si>
  <si>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</si>
  <si>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</si>
  <si>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</si>
  <si>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</si>
  <si>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</si>
  <si>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</si>
  <si>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</si>
  <si>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</si>
  <si>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</si>
  <si>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</si>
  <si>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</si>
  <si>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</si>
  <si>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</si>
  <si>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</si>
  <si>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</si>
  <si>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</si>
  <si>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</si>
  <si>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</si>
  <si>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</si>
  <si>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</si>
  <si>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</si>
  <si>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</si>
  <si>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</si>
  <si>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</si>
  <si>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</si>
  <si>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</si>
  <si>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</si>
  <si>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</si>
  <si>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</si>
  <si>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</si>
  <si>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</si>
  <si>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</si>
  <si>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</si>
  <si>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</si>
  <si>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</si>
  <si>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</si>
  <si>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</si>
  <si>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</si>
  <si>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</si>
  <si>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</si>
  <si>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</si>
  <si>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</si>
  <si>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</si>
  <si>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</si>
  <si>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</si>
  <si>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</si>
  <si>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</si>
  <si>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</si>
  <si>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</si>
  <si>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</si>
  <si>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</si>
  <si>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</si>
  <si>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</si>
  <si>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</si>
  <si>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</si>
  <si>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</si>
  <si>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</si>
  <si>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</si>
  <si>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</si>
  <si>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</si>
  <si>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</si>
  <si>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</si>
  <si>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</si>
  <si>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</si>
  <si>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</si>
  <si>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</si>
  <si>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</si>
  <si>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</si>
  <si>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</si>
  <si>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</si>
  <si>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</si>
  <si>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</si>
  <si>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</si>
  <si>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</si>
  <si>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</si>
  <si>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</si>
  <si>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</si>
  <si>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</si>
  <si>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</si>
  <si>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</si>
  <si>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</si>
  <si>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</si>
  <si>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</si>
  <si>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</si>
  <si>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</si>
  <si>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</si>
  <si>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</si>
  <si>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</si>
  <si>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</si>
  <si>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</si>
  <si>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</si>
  <si>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</si>
  <si>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</si>
  <si>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</si>
  <si>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</si>
  <si>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</si>
  <si>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</si>
  <si>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</si>
  <si>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</si>
  <si>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</si>
  <si>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</si>
  <si>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</si>
  <si>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</si>
  <si>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</si>
  <si>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</si>
  <si>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</si>
  <si>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</si>
  <si>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</si>
  <si>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</si>
  <si>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</si>
  <si>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</si>
  <si>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</si>
  <si>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</si>
  <si>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</si>
  <si>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</si>
  <si>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</si>
  <si>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</si>
  <si>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</si>
  <si>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</si>
  <si>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</si>
  <si>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</si>
  <si>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</si>
  <si>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</si>
  <si>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</si>
  <si>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</si>
  <si>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</si>
  <si>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</si>
  <si>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</si>
  <si>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</si>
  <si>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</si>
  <si>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</si>
  <si>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</si>
  <si>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</si>
  <si>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</si>
  <si>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</si>
  <si>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</si>
  <si>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</si>
  <si>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</si>
  <si>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</si>
  <si>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</si>
  <si>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</si>
  <si>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</si>
  <si>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</si>
  <si>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</si>
  <si>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</si>
  <si>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</si>
  <si>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</si>
  <si>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</si>
  <si>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</si>
  <si>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</si>
  <si>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</si>
  <si>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</si>
  <si>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</si>
  <si>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</si>
  <si>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</si>
  <si>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</si>
  <si>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</si>
  <si>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</si>
  <si>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</si>
  <si>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</si>
  <si>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</si>
  <si>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</si>
  <si>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</si>
  <si>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</si>
  <si>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</si>
  <si>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</si>
  <si>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</si>
  <si>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</si>
  <si>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</si>
  <si>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</si>
  <si>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</si>
  <si>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</si>
  <si>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</si>
  <si>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</si>
  <si>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</si>
  <si>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</si>
  <si>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</si>
  <si>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</si>
  <si>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</si>
  <si>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</si>
  <si>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</si>
  <si>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</si>
  <si>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</si>
  <si>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</si>
  <si>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</si>
  <si>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</si>
  <si>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</si>
  <si>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</si>
  <si>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</si>
  <si>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</si>
  <si>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</si>
  <si>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</si>
  <si>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</si>
  <si>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</si>
  <si>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</si>
  <si>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</si>
  <si>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</si>
  <si>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</si>
  <si>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</si>
  <si>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</si>
  <si>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</si>
  <si>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</si>
  <si>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</si>
  <si>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</si>
  <si>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</si>
  <si>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</si>
  <si>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</si>
  <si>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</si>
  <si>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</si>
  <si>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</si>
  <si>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</si>
  <si>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</si>
  <si>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</si>
  <si>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</si>
  <si>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</si>
  <si>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</si>
  <si>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</si>
  <si>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</si>
  <si>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</si>
  <si>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</si>
  <si>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</si>
  <si>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</si>
  <si>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</si>
  <si>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</si>
  <si>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</si>
  <si>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</si>
  <si>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</si>
  <si>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</si>
  <si>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</si>
  <si>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</si>
  <si>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</si>
  <si>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</si>
  <si>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</si>
  <si>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</si>
  <si>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</si>
  <si>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</si>
  <si>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</si>
  <si>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</si>
  <si>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</si>
  <si>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</si>
  <si>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</si>
  <si>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</si>
  <si>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</si>
  <si>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</si>
  <si>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</si>
  <si>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</si>
  <si>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</si>
  <si>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</si>
  <si>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</si>
  <si>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</si>
  <si>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</si>
  <si>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</si>
  <si>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</si>
  <si>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</si>
  <si>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</si>
  <si>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</si>
  <si>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</si>
  <si>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</si>
  <si>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</si>
  <si>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</si>
  <si>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</si>
  <si>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</si>
  <si>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</si>
  <si>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</si>
  <si>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</si>
  <si>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</si>
  <si>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</si>
  <si>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</si>
  <si>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</si>
  <si>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</si>
  <si>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</si>
  <si>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</si>
  <si>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</si>
  <si>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</si>
  <si>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</si>
  <si>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</si>
  <si>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</si>
  <si>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</si>
  <si>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</si>
  <si>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</si>
  <si>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</si>
  <si>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</si>
  <si>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</si>
  <si>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</si>
  <si>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</si>
  <si>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</si>
  <si>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</si>
  <si>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</si>
  <si>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</si>
  <si>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</si>
  <si>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</si>
  <si>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</si>
  <si>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</si>
  <si>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</si>
  <si>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</si>
  <si>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</si>
  <si>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</si>
  <si>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</si>
  <si>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</si>
  <si>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</si>
  <si>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</si>
  <si>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</si>
  <si>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</si>
  <si>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</si>
  <si>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</si>
  <si>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</si>
  <si>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</si>
  <si>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</si>
  <si>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</si>
  <si>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</si>
  <si>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</si>
  <si>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</si>
  <si>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</si>
  <si>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</si>
  <si>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</si>
  <si>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</si>
  <si>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</si>
  <si>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</si>
  <si>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</si>
  <si>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</si>
  <si>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</si>
  <si>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</si>
  <si>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</si>
  <si>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</si>
  <si>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</si>
  <si>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</si>
  <si>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</si>
  <si>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</si>
  <si>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</si>
  <si>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</si>
  <si>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</si>
  <si>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</si>
  <si>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</si>
  <si>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</si>
  <si>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</si>
  <si>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</si>
  <si>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</si>
  <si>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</si>
  <si>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</si>
  <si>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</si>
  <si>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</si>
  <si>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</si>
  <si>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</si>
  <si>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</si>
  <si>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</si>
  <si>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</si>
  <si>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</si>
  <si>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</si>
  <si>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</si>
  <si>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</si>
  <si>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</si>
  <si>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</si>
  <si>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</si>
  <si>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</si>
  <si>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</si>
  <si>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</si>
  <si>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</si>
  <si>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</si>
  <si>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</si>
  <si>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</si>
  <si>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</si>
  <si>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</si>
  <si>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</si>
  <si>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</si>
  <si>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</si>
  <si>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</si>
  <si>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</si>
  <si>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</si>
  <si>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</si>
  <si>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</si>
  <si>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</si>
  <si>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</si>
  <si>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</si>
  <si>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</si>
  <si>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</si>
  <si>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</si>
  <si>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</si>
  <si>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</si>
  <si>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</si>
  <si>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</si>
  <si>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</si>
  <si>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</si>
  <si>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</si>
  <si>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</si>
  <si>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</si>
  <si>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</si>
  <si>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</si>
  <si>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</si>
  <si>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</si>
  <si>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</si>
  <si>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</si>
  <si>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</si>
  <si>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</si>
  <si>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</si>
  <si>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</si>
  <si>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</si>
  <si>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</si>
  <si>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</si>
  <si>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</si>
  <si>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</si>
  <si>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</si>
  <si>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</si>
  <si>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</si>
  <si>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</si>
  <si>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</si>
  <si>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</si>
  <si>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</si>
  <si>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</si>
  <si>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</si>
  <si>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</si>
  <si>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</si>
  <si>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</si>
  <si>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</si>
  <si>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</si>
  <si>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</si>
  <si>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</si>
  <si>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</si>
  <si>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</si>
  <si>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</si>
  <si>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</si>
  <si>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</si>
  <si>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</si>
  <si>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</si>
  <si>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</si>
  <si>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</si>
  <si>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</si>
  <si>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</si>
  <si>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</si>
  <si>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</si>
  <si>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</si>
  <si>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</si>
  <si>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</si>
  <si>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</si>
  <si>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</si>
  <si>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</si>
  <si>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</si>
  <si>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</si>
  <si>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</si>
  <si>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</si>
  <si>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</si>
  <si>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</si>
  <si>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</si>
  <si>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</si>
  <si>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</si>
  <si>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</si>
  <si>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</si>
  <si>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</si>
  <si>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</si>
  <si>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</si>
  <si>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</si>
  <si>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</si>
  <si>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</si>
  <si>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</si>
  <si>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</si>
  <si>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</si>
  <si>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</si>
  <si>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</si>
  <si>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</si>
  <si>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</si>
  <si>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</si>
  <si>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</si>
  <si>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</si>
  <si>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</si>
  <si>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</si>
  <si>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</si>
  <si>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</si>
  <si>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</si>
  <si>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</si>
  <si>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</si>
  <si>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</si>
  <si>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</si>
  <si>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</si>
  <si>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</si>
  <si>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</si>
  <si>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</si>
  <si>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</si>
  <si>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</si>
  <si>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</si>
  <si>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</si>
  <si>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</si>
  <si>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</si>
  <si>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</si>
  <si>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</si>
  <si>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</si>
  <si>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</si>
  <si>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</si>
  <si>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</si>
  <si>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</si>
  <si>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</si>
  <si>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</si>
  <si>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</si>
  <si>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</si>
  <si>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</si>
  <si>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</si>
  <si>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</si>
  <si>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</si>
  <si>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</si>
  <si>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</si>
  <si>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</si>
  <si>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</si>
  <si>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</si>
  <si>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</si>
  <si>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</si>
  <si>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</si>
  <si>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</si>
  <si>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</si>
  <si>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</si>
  <si>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</si>
  <si>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</si>
  <si>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</si>
  <si>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</si>
  <si>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</si>
  <si>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</si>
  <si>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</si>
  <si>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</si>
  <si>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</si>
  <si>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</si>
  <si>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</si>
  <si>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</si>
  <si>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</si>
  <si>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</si>
  <si>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</si>
  <si>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</si>
  <si>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</si>
  <si>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</si>
  <si>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</si>
  <si>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</si>
  <si>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</si>
  <si>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</si>
  <si>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</si>
  <si>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</si>
  <si>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</si>
  <si>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</si>
  <si>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</si>
  <si>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</si>
  <si>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</si>
  <si>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</si>
  <si>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</si>
  <si>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</si>
  <si>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</si>
  <si>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</si>
  <si>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</si>
  <si>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</si>
  <si>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</si>
  <si>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</si>
  <si>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</si>
  <si>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</si>
  <si>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</si>
  <si>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</si>
  <si>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</si>
  <si>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</si>
  <si>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</si>
  <si>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</si>
  <si>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</si>
  <si>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</si>
  <si>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</si>
  <si>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</si>
  <si>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</si>
  <si>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</si>
  <si>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</si>
  <si>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</si>
  <si>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</si>
  <si>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</si>
  <si>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</si>
  <si>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</si>
  <si>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</si>
  <si>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</si>
  <si>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</si>
  <si>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</si>
  <si>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</si>
  <si>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</si>
  <si>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</si>
  <si>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</si>
  <si>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</si>
  <si>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</si>
  <si>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</si>
  <si>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</si>
  <si>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</si>
  <si>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</si>
  <si>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</si>
  <si>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</si>
  <si>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</si>
  <si>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</si>
  <si>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</si>
  <si>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</si>
  <si>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</si>
  <si>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</si>
  <si>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</si>
  <si>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</si>
  <si>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</si>
  <si>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</si>
  <si>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</si>
  <si>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</si>
  <si>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</si>
  <si>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</si>
  <si>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</si>
  <si>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</si>
  <si>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</si>
  <si>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</si>
  <si>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</si>
  <si>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</si>
  <si>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</si>
  <si>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</si>
  <si>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</si>
  <si>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</si>
  <si>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</si>
  <si>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</si>
  <si>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</si>
  <si>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</si>
  <si>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</si>
  <si>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</si>
  <si>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</si>
  <si>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</si>
  <si>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</si>
  <si>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</si>
  <si>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</si>
  <si>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</si>
  <si>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</si>
  <si>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</si>
  <si>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</si>
  <si>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</si>
  <si>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</si>
  <si>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</si>
  <si>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</si>
  <si>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</si>
  <si>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</si>
  <si>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</si>
  <si>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</si>
  <si>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</si>
  <si>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</si>
  <si>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</si>
  <si>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</si>
  <si>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</si>
  <si>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</si>
  <si>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</si>
  <si>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</si>
  <si>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</si>
  <si>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</si>
  <si>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</si>
  <si>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</si>
  <si>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</si>
  <si>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</si>
  <si>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</si>
  <si>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</si>
  <si>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</si>
  <si>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</si>
  <si>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</si>
  <si>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</si>
  <si>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</si>
  <si>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</si>
  <si>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</si>
  <si>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</si>
  <si>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</si>
  <si>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</si>
  <si>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</si>
  <si>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</si>
  <si>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</si>
  <si>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</si>
  <si>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</si>
  <si>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</si>
  <si>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</si>
  <si>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</si>
  <si>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</si>
  <si>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</si>
  <si>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</si>
  <si>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</si>
  <si>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</si>
  <si>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</si>
  <si>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</si>
  <si>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</si>
  <si>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</si>
  <si>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</si>
  <si>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</si>
  <si>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</si>
  <si>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</si>
  <si>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</si>
  <si>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</si>
  <si>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</si>
  <si>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</si>
  <si>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</si>
  <si>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</si>
  <si>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</si>
  <si>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</si>
  <si>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</si>
  <si>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</si>
  <si>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</si>
  <si>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</si>
  <si>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</si>
  <si>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</si>
  <si>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</si>
  <si>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</si>
  <si>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</si>
  <si>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</si>
  <si>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</si>
  <si>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</si>
  <si>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</si>
  <si>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</si>
  <si>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</si>
  <si>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</si>
  <si>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</si>
  <si>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</si>
  <si>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</si>
  <si>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</si>
  <si>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</si>
  <si>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</si>
  <si>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</si>
  <si>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</si>
  <si>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</si>
  <si>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</si>
  <si>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</si>
  <si>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</si>
  <si>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</si>
  <si>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</si>
  <si>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</si>
  <si>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</si>
  <si>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</si>
  <si>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</si>
  <si>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</si>
  <si>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</si>
  <si>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</si>
  <si>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</si>
  <si>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</si>
  <si>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</si>
  <si>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</si>
  <si>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</si>
  <si>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</si>
  <si>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</si>
  <si>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</si>
  <si>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</si>
  <si>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</si>
  <si>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</si>
  <si>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</si>
  <si>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</si>
  <si>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</si>
  <si>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</si>
  <si>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</si>
  <si>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</si>
  <si>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</si>
  <si>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</si>
  <si>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</si>
  <si>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</si>
  <si>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</si>
  <si>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</si>
  <si>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</si>
  <si>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</si>
  <si>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</si>
  <si>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</si>
  <si>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</si>
  <si>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</si>
  <si>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</si>
  <si>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</si>
  <si>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</si>
  <si>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</si>
  <si>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</si>
  <si>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</si>
  <si>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</si>
  <si>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</si>
  <si>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</si>
  <si>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</si>
  <si>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</si>
  <si>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</si>
  <si>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</si>
  <si>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</si>
  <si>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</si>
  <si>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</si>
  <si>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</si>
  <si>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</si>
  <si>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</si>
  <si>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</si>
  <si>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</si>
  <si>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</si>
  <si>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</si>
  <si>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</si>
  <si>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</si>
  <si>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</si>
  <si>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</si>
  <si>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</si>
  <si>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</si>
  <si>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</si>
  <si>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</si>
  <si>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</si>
  <si>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</si>
  <si>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</si>
  <si>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</si>
  <si>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</si>
  <si>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</si>
  <si>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</si>
  <si>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</si>
  <si>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</si>
  <si>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</si>
  <si>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</si>
  <si>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</si>
  <si>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</si>
  <si>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</si>
  <si>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</si>
  <si>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</si>
  <si>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</si>
  <si>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</si>
  <si>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</si>
  <si>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</si>
  <si>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</si>
  <si>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</si>
  <si>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</si>
  <si>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</si>
  <si>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</si>
  <si>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</si>
  <si>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</si>
  <si>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</si>
  <si>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</si>
  <si>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</si>
  <si>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</si>
  <si>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</si>
  <si>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</si>
  <si>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</si>
  <si>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</si>
  <si>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</si>
  <si>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</si>
  <si>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</si>
  <si>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</si>
  <si>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</si>
  <si>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</si>
  <si>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</si>
  <si>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</si>
  <si>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</si>
  <si>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</si>
  <si>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</si>
  <si>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</si>
  <si>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</si>
  <si>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</si>
  <si>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</si>
  <si>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</si>
  <si>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</si>
  <si>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</si>
  <si>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</si>
  <si>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</si>
  <si>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</si>
  <si>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</si>
  <si>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</si>
  <si>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</si>
  <si>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</si>
  <si>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</si>
  <si>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</si>
  <si>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</si>
  <si>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</si>
  <si>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</si>
  <si>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</si>
  <si>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</si>
  <si>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</si>
  <si>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</si>
  <si>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</si>
  <si>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</si>
  <si>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</si>
  <si>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</si>
  <si>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</si>
  <si>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</si>
  <si>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</si>
  <si>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</si>
  <si>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</si>
  <si>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</si>
  <si>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</si>
  <si>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</si>
  <si>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</si>
  <si>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</si>
  <si>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</si>
  <si>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</si>
  <si>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</si>
  <si>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</si>
  <si>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</si>
  <si>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</si>
  <si>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</si>
  <si>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</si>
  <si>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</si>
  <si>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</si>
  <si>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</si>
  <si>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</si>
  <si>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</si>
  <si>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</si>
  <si>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</si>
  <si>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</si>
  <si>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</si>
  <si>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</si>
  <si>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</si>
  <si>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</si>
  <si>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</si>
  <si>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</si>
  <si>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</si>
  <si>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</si>
  <si>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</si>
  <si>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</si>
  <si>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</si>
  <si>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</si>
  <si>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</si>
  <si>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</si>
  <si>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</si>
  <si>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</si>
  <si>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</si>
  <si>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</si>
  <si>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</si>
  <si>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</si>
  <si>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</si>
  <si>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</si>
  <si>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</si>
  <si>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</si>
  <si>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</si>
  <si>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</si>
  <si>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</si>
  <si>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</si>
  <si>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</si>
  <si>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</si>
  <si>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</si>
  <si>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</si>
  <si>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</si>
  <si>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</si>
  <si>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</si>
  <si>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</si>
  <si>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</si>
  <si>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</si>
  <si>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</si>
  <si>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</si>
  <si>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</si>
  <si>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</si>
  <si>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</si>
  <si>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</si>
  <si>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</si>
  <si>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</si>
  <si>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</si>
  <si>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</si>
  <si>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</si>
  <si>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</si>
  <si>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</si>
  <si>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</si>
  <si>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</si>
  <si>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</si>
  <si>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</si>
  <si>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</si>
  <si>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</si>
  <si>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</si>
  <si>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</si>
  <si>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</si>
  <si>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</si>
  <si>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</si>
  <si>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</si>
  <si>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</si>
  <si>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</si>
  <si>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</si>
  <si>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</si>
  <si>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</si>
  <si>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</si>
  <si>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</si>
  <si>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</si>
  <si>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</si>
  <si>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</si>
  <si>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</si>
  <si>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</si>
  <si>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</si>
  <si>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</si>
  <si>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</si>
  <si>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</si>
  <si>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</si>
  <si>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</si>
  <si>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</si>
  <si>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</si>
  <si>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</si>
  <si>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</si>
  <si>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</si>
  <si>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</si>
  <si>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</si>
  <si>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</si>
  <si>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</si>
  <si>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</si>
  <si>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</si>
  <si>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</si>
  <si>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</si>
  <si>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</si>
  <si>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</si>
  <si>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</si>
  <si>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</si>
  <si>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</si>
  <si>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</si>
  <si>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</si>
  <si>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</si>
  <si>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</si>
  <si>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</si>
  <si>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</si>
  <si>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</si>
  <si>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</si>
  <si>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</si>
  <si>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</si>
  <si>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</si>
  <si>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</si>
  <si>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</si>
  <si>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</si>
  <si>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</si>
  <si>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</si>
  <si>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</si>
  <si>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</si>
  <si>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</si>
  <si>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</si>
  <si>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</si>
  <si>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</si>
  <si>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</si>
  <si>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</si>
  <si>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</si>
  <si>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</si>
  <si>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</si>
  <si>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</si>
  <si>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</si>
  <si>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</si>
  <si>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</si>
  <si>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</si>
  <si>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</si>
  <si>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</si>
  <si>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</si>
  <si>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</si>
  <si>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</si>
  <si>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</si>
  <si>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</si>
  <si>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</si>
  <si>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</si>
  <si>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</si>
  <si>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</si>
  <si>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</si>
  <si>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</si>
  <si>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</si>
  <si>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</si>
  <si>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</si>
  <si>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</si>
  <si>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</si>
  <si>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</si>
  <si>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</si>
  <si>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</si>
  <si>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</si>
  <si>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</si>
  <si>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</si>
  <si>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</si>
  <si>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</si>
  <si>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</si>
  <si>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</si>
  <si>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</si>
  <si>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</si>
  <si>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</si>
  <si>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</si>
  <si>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</si>
  <si>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</si>
  <si>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</si>
  <si>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</si>
  <si>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</si>
  <si>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</si>
  <si>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</si>
  <si>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</si>
  <si>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</si>
  <si>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</si>
  <si>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</si>
  <si>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</si>
  <si>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</si>
  <si>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</si>
  <si>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</si>
  <si>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</si>
  <si>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</si>
  <si>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</si>
  <si>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</si>
  <si>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</si>
  <si>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</si>
  <si>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</si>
  <si>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</si>
  <si>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</si>
  <si>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</si>
  <si>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</si>
  <si>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</si>
  <si>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</si>
  <si>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</si>
  <si>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</si>
  <si>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</si>
  <si>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</si>
  <si>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</si>
  <si>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</si>
  <si>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</si>
  <si>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</si>
  <si>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</si>
  <si>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</si>
  <si>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</si>
  <si>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</si>
  <si>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</si>
  <si>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</si>
  <si>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</si>
  <si>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</si>
  <si>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</si>
  <si>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</si>
  <si>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</si>
  <si>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</si>
  <si>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</si>
  <si>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</si>
  <si>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</si>
  <si>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</si>
  <si>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</si>
  <si>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</si>
  <si>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</si>
  <si>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</si>
  <si>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</si>
  <si>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</si>
  <si>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</si>
  <si>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</si>
  <si>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</si>
  <si>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</si>
  <si>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</si>
  <si>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</si>
  <si>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</si>
  <si>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</si>
  <si>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</si>
  <si>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</si>
  <si>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</si>
  <si>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</si>
  <si>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</si>
  <si>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</si>
  <si>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</si>
  <si>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</si>
  <si>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</si>
  <si>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</si>
  <si>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</si>
  <si>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</si>
  <si>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</si>
  <si>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</si>
  <si>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</si>
  <si>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</si>
  <si>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</si>
  <si>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</si>
  <si>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</si>
  <si>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</si>
  <si>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</si>
  <si>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</si>
  <si>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</si>
  <si>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</si>
  <si>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</si>
  <si>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</si>
  <si>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</si>
  <si>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</si>
  <si>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</si>
  <si>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</si>
  <si>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</si>
  <si>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</si>
  <si>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</si>
  <si>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</si>
  <si>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</si>
  <si>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</si>
  <si>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</si>
  <si>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</si>
  <si>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</si>
  <si>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</si>
  <si>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</si>
  <si>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</si>
  <si>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</si>
  <si>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</si>
  <si>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</si>
  <si>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</si>
  <si>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</si>
  <si>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</si>
  <si>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</si>
  <si>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</si>
  <si>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</si>
  <si>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</si>
  <si>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</si>
  <si>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</si>
  <si>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</si>
  <si>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</si>
  <si>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</si>
  <si>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</si>
  <si>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</si>
  <si>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</si>
  <si>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</si>
  <si>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</si>
  <si>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</si>
  <si>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</si>
  <si>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</si>
  <si>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</si>
  <si>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</si>
  <si>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</si>
  <si>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</si>
  <si>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</si>
  <si>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</si>
  <si>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</si>
  <si>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</si>
  <si>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</si>
  <si>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</si>
  <si>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</si>
  <si>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</si>
  <si>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</si>
  <si>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</si>
  <si>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</si>
  <si>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</si>
  <si>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</si>
  <si>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</si>
  <si>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</si>
  <si>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</si>
  <si>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</si>
  <si>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</si>
  <si>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</si>
  <si>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</si>
  <si>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</si>
  <si>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</si>
  <si>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</si>
  <si>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</si>
  <si>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</si>
  <si>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</si>
  <si>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</si>
  <si>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</si>
  <si>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</si>
  <si>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</si>
  <si>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</si>
  <si>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</si>
  <si>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</si>
  <si>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</si>
  <si>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</si>
  <si>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</si>
  <si>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</si>
  <si>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</si>
  <si>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</si>
  <si>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</si>
  <si>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</si>
  <si>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</si>
  <si>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</si>
  <si>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</si>
  <si>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</si>
  <si>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</si>
  <si>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</si>
  <si>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</si>
  <si>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</si>
  <si>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</si>
  <si>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</si>
  <si>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</si>
  <si>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</si>
  <si>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</si>
  <si>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</si>
  <si>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</si>
  <si>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</si>
  <si>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</si>
  <si>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</si>
  <si>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</si>
  <si>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</si>
  <si>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</si>
  <si>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</si>
  <si>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</si>
  <si>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</si>
  <si>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</si>
  <si>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</si>
  <si>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</si>
  <si>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</si>
  <si>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</si>
  <si>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</si>
  <si>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</si>
  <si>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</si>
  <si>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</si>
  <si>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</si>
  <si>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</si>
  <si>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</si>
  <si>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</si>
  <si>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</si>
  <si>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</si>
  <si>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</si>
  <si>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</si>
  <si>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</si>
  <si>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</si>
  <si>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</si>
  <si>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</si>
  <si>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</si>
  <si>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</si>
  <si>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</si>
  <si>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</si>
  <si>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</si>
  <si>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</si>
  <si>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</si>
  <si>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</si>
  <si>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</si>
  <si>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</si>
  <si>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</si>
  <si>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</si>
  <si>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</si>
  <si>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</si>
  <si>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</si>
  <si>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</si>
  <si>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</si>
  <si>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</si>
  <si>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</si>
  <si>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</si>
  <si>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</si>
  <si>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</si>
  <si>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</si>
  <si>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</si>
  <si>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</si>
  <si>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</si>
  <si>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</si>
  <si>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</si>
  <si>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</si>
  <si>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</si>
  <si>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</si>
  <si>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</si>
  <si>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</si>
  <si>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</si>
  <si>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</si>
  <si>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</si>
  <si>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</si>
  <si>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</si>
  <si>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</si>
  <si>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</si>
  <si>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</si>
  <si>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</si>
  <si>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</si>
  <si>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</si>
  <si>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</si>
  <si>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</si>
  <si>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</si>
  <si>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</si>
  <si>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</si>
  <si>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</si>
  <si>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</si>
  <si>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</si>
  <si>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</si>
  <si>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</si>
  <si>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</si>
  <si>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</si>
  <si>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</si>
  <si>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</si>
  <si>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</si>
  <si>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</si>
  <si>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</si>
  <si>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</si>
  <si>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</si>
  <si>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</si>
  <si>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</si>
  <si>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</si>
  <si>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</si>
  <si>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</si>
  <si>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</si>
  <si>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</si>
  <si>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</si>
  <si>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</si>
  <si>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</si>
  <si>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</si>
  <si>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</si>
  <si>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</si>
  <si>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</si>
  <si>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</si>
  <si>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</si>
  <si>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</si>
  <si>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</si>
  <si>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</si>
  <si>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</si>
  <si>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</si>
  <si>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</si>
  <si>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</si>
  <si>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</si>
  <si>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</si>
  <si>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</si>
  <si>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</si>
  <si>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</si>
  <si>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</si>
  <si>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</si>
  <si>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</si>
  <si>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</si>
  <si>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</si>
  <si>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</si>
  <si>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</si>
  <si>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</si>
  <si>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</si>
  <si>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</si>
  <si>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</si>
  <si>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</si>
  <si>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</si>
  <si>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</si>
  <si>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</si>
  <si>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</si>
  <si>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</si>
  <si>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</si>
  <si>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</si>
  <si>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</si>
  <si>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</si>
  <si>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</si>
  <si>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</si>
  <si>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</si>
  <si>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</si>
  <si>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</si>
  <si>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</si>
  <si>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</si>
  <si>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</si>
  <si>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</si>
  <si>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</si>
  <si>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</si>
  <si>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</si>
  <si>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</si>
  <si>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</si>
  <si>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</si>
  <si>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</si>
  <si>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</si>
  <si>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</si>
  <si>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</si>
  <si>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</si>
  <si>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</si>
  <si>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</si>
  <si>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</si>
  <si>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</si>
  <si>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</si>
  <si>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</si>
  <si>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</si>
  <si>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</si>
  <si>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</si>
  <si>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</si>
  <si>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</si>
  <si>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</si>
  <si>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</si>
  <si>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</si>
  <si>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</si>
  <si>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</si>
  <si>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</si>
  <si>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</si>
  <si>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</si>
  <si>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</si>
  <si>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</si>
  <si>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</si>
  <si>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</si>
  <si>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</si>
  <si>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</si>
  <si>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</si>
  <si>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</si>
  <si>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</si>
  <si>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</si>
  <si>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</si>
  <si>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</si>
  <si>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</si>
  <si>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</si>
  <si>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</si>
  <si>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</si>
  <si>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</si>
  <si>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</si>
  <si>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</si>
  <si>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</si>
  <si>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</si>
  <si>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</si>
  <si>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</si>
  <si>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</si>
  <si>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</si>
  <si>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</si>
  <si>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</si>
  <si>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</si>
  <si>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</si>
  <si>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</si>
  <si>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</si>
  <si>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</si>
  <si>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</si>
  <si>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</si>
  <si>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</si>
  <si>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</si>
  <si>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</si>
  <si>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</si>
  <si>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</si>
  <si>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</si>
  <si>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</si>
  <si>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</si>
  <si>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</si>
  <si>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</si>
  <si>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</si>
  <si>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</si>
  <si>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</si>
  <si>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</si>
  <si>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</si>
  <si>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</si>
  <si>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</si>
  <si>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</si>
  <si>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</si>
  <si>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</si>
  <si>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</si>
  <si>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</si>
  <si>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</si>
  <si>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</si>
  <si>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</si>
  <si>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</si>
  <si>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</si>
  <si>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</si>
  <si>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</si>
  <si>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</si>
  <si>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</si>
  <si>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</si>
  <si>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</si>
  <si>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</si>
  <si>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</si>
  <si>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</si>
  <si>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</si>
  <si>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</si>
  <si>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</si>
  <si>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</si>
  <si>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</si>
  <si>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</si>
  <si>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</si>
  <si>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</si>
  <si>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</si>
  <si>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</si>
  <si>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</si>
  <si>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</si>
  <si>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</si>
  <si>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</si>
  <si>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</si>
  <si>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</si>
  <si>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</si>
  <si>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</si>
  <si>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</si>
  <si>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</si>
  <si>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</si>
  <si>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</si>
  <si>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</si>
  <si>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</si>
  <si>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</si>
  <si>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</si>
  <si>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</si>
  <si>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</si>
  <si>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</si>
  <si>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</si>
  <si>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</si>
  <si>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</si>
  <si>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</si>
  <si>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</si>
  <si>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</si>
  <si>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</si>
  <si>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</si>
  <si>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</si>
  <si>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</si>
  <si>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</si>
  <si>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</si>
  <si>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</si>
  <si>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</si>
  <si>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</si>
  <si>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</si>
  <si>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</si>
  <si>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</si>
  <si>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</si>
  <si>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</si>
  <si>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</si>
  <si>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</si>
  <si>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</si>
  <si>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</si>
  <si>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</si>
  <si>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</si>
  <si>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</si>
  <si>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</si>
  <si>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</si>
  <si>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</si>
  <si>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</si>
  <si>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</si>
  <si>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</si>
  <si>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</si>
  <si>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</si>
  <si>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</si>
  <si>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</si>
  <si>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</si>
  <si>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</si>
  <si>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</si>
  <si>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</si>
  <si>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</si>
  <si>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</si>
  <si>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</si>
  <si>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</si>
  <si>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</si>
  <si>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</si>
  <si>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</si>
  <si>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</si>
  <si>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</si>
  <si>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</si>
  <si>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</si>
  <si>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</si>
  <si>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</si>
  <si>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</si>
  <si>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</si>
  <si>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</si>
  <si>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</si>
  <si>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</si>
  <si>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</si>
  <si>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</si>
  <si>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</si>
  <si>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</si>
  <si>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</si>
  <si>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</si>
  <si>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</si>
  <si>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</si>
  <si>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</si>
  <si>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</si>
  <si>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</si>
  <si>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</si>
  <si>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</si>
  <si>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</si>
  <si>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</si>
  <si>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</si>
  <si>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</si>
  <si>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</si>
  <si>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</si>
  <si>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</si>
  <si>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</si>
  <si>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</si>
  <si>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</si>
  <si>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</si>
  <si>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</si>
  <si>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</si>
  <si>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</si>
  <si>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</si>
  <si>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</si>
  <si>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</si>
  <si>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</si>
  <si>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</si>
  <si>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</si>
  <si>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</si>
  <si>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</si>
  <si>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</si>
  <si>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</si>
  <si>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</si>
  <si>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</si>
  <si>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</si>
  <si>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</si>
  <si>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</si>
  <si>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</si>
  <si>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</si>
  <si>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</si>
  <si>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</si>
  <si>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</si>
  <si>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</si>
  <si>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</si>
  <si>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</si>
  <si>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</si>
  <si>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</si>
  <si>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</si>
  <si>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</si>
  <si>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</si>
  <si>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</si>
  <si>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</si>
  <si>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</si>
  <si>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</si>
  <si>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</si>
  <si>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</si>
  <si>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</si>
  <si>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</si>
  <si>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</si>
  <si>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</si>
  <si>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</si>
  <si>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</si>
  <si>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</si>
  <si>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</si>
  <si>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</si>
  <si>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</si>
  <si>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</si>
  <si>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</si>
  <si>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</si>
  <si>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</si>
  <si>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</si>
  <si>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</si>
  <si>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</si>
  <si>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</si>
  <si>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</si>
  <si>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</si>
  <si>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</si>
  <si>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</si>
  <si>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</si>
  <si>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</si>
  <si>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</si>
  <si>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</si>
  <si>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</si>
  <si>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</si>
  <si>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</si>
  <si>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</si>
  <si>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</si>
  <si>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</si>
  <si>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</si>
  <si>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</si>
  <si>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</si>
  <si>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</si>
  <si>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</si>
  <si>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</si>
  <si>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</si>
  <si>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</si>
  <si>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</si>
  <si>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</si>
  <si>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</si>
  <si>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</si>
  <si>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</si>
  <si>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</si>
  <si>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</si>
  <si>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</si>
  <si>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</si>
  <si>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</si>
  <si>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</si>
  <si>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</si>
  <si>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</si>
  <si>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</si>
  <si>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</si>
  <si>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</si>
  <si>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</si>
  <si>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</si>
  <si>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</si>
  <si>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</si>
  <si>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</si>
  <si>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</si>
  <si>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</si>
  <si>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</si>
  <si>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</si>
  <si>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</si>
  <si>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</si>
  <si>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</si>
  <si>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</si>
  <si>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</si>
  <si>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</si>
  <si>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</si>
  <si>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</si>
  <si>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</si>
  <si>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</si>
  <si>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</si>
  <si>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</si>
  <si>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</si>
  <si>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</si>
  <si>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</si>
  <si>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</si>
  <si>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</si>
  <si>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</si>
  <si>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</si>
  <si>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</si>
  <si>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</si>
  <si>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</si>
  <si>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</si>
  <si>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</si>
  <si>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</si>
  <si>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</si>
  <si>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</si>
  <si>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</si>
  <si>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</si>
  <si>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</si>
  <si>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</si>
  <si>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</si>
  <si>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</si>
  <si>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</si>
  <si>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</si>
  <si>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</si>
  <si>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</si>
  <si>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</si>
  <si>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</si>
  <si>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</si>
  <si>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</si>
  <si>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</si>
  <si>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</si>
  <si>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</si>
  <si>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</si>
  <si>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</si>
  <si>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</si>
  <si>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</si>
  <si>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</si>
  <si>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</si>
  <si>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</si>
  <si>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</si>
  <si>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</si>
  <si>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</si>
  <si>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</si>
  <si>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</si>
  <si>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</si>
  <si>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</si>
  <si>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</si>
  <si>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</si>
  <si>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</si>
  <si>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</si>
  <si>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</si>
  <si>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</si>
  <si>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</si>
  <si>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</si>
  <si>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</si>
  <si>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</si>
  <si>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</si>
  <si>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</si>
  <si>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</si>
  <si>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</si>
  <si>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</si>
  <si>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</si>
  <si>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</si>
  <si>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</si>
  <si>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</si>
  <si>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</si>
  <si>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</si>
  <si>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</si>
  <si>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</si>
  <si>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</si>
  <si>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</si>
  <si>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</si>
  <si>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</si>
  <si>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</si>
  <si>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</si>
  <si>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</si>
  <si>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</si>
  <si>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</si>
  <si>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</si>
  <si>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</si>
  <si>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</si>
  <si>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</si>
  <si>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</si>
  <si>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</si>
  <si>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</si>
  <si>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</si>
  <si>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</si>
  <si>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</si>
  <si>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</si>
  <si>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</si>
  <si>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</si>
  <si>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</si>
  <si>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</si>
  <si>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</si>
  <si>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</si>
  <si>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</si>
  <si>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</si>
  <si>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</si>
  <si>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</si>
  <si>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</si>
  <si>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</si>
  <si>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</si>
  <si>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</si>
  <si>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Sum of Sales</t>
  </si>
  <si>
    <t>Sum of Profit</t>
  </si>
  <si>
    <t xml:space="preserve"> </t>
  </si>
  <si>
    <t>2011</t>
  </si>
  <si>
    <t>2012</t>
  </si>
  <si>
    <t>2013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</si>
  <si>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</si>
  <si>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</si>
  <si>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</si>
  <si>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</si>
  <si>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</si>
  <si>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</si>
  <si>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</si>
  <si>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</si>
  <si>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</si>
  <si>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</si>
  <si>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</si>
  <si>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</si>
  <si>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</si>
  <si>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</si>
  <si>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Count of Order ID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</si>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</sst>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Green]\▲0.00%;[Red]\ \▼0.00%"/>
    <numFmt numFmtId="165" formatCode="\$\ 0.00,&quot;K&quot;"/>
    <numFmt numFmtId="166" formatCode="_-[$$-409]* #,##0.00_ ;_-[$$-409]* \-#,##0.00\ ;_-[$$-409]* &quot;-&quot;??_ ;_-@_ "/>
    <numFmt numFmtId="167" formatCode="&quot;#&quot;\ 0"/>
  </numFmts>
  <fonts count="9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  <font>
      <b/>
      <sz val="11"/>
      <color theme="1"/>
      <name val="Calibri"/>
      <family val="2"/>
      <scheme val="minor"/>
    </font>
    <font>
      <sz val="11"/>
      <color theme="1"/>
      <name val="Lato Black"/>
    </font>
    <font>
      <sz val="11"/>
      <color theme="1"/>
      <name val="Blato Black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3" fillId="0" borderId="0" xfId="0" applyFont="1"/>
    <xf numFmtId="14" fontId="4" fillId="0" borderId="0" xfId="0" applyNumberFormat="1" applyFont="1"/>
    <xf numFmtId="164" fontId="5" fillId="0" borderId="0" xfId="0" applyNumberFormat="1" applyFont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pivotButton="1" applyBorder="1"/>
    <xf numFmtId="0" fontId="0" fillId="0" borderId="6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3" xfId="0" applyBorder="1"/>
    <xf numFmtId="0" fontId="0" fillId="0" borderId="12" xfId="0" applyBorder="1"/>
    <xf numFmtId="165" fontId="0" fillId="0" borderId="1" xfId="0" applyNumberFormat="1" applyBorder="1"/>
    <xf numFmtId="165" fontId="0" fillId="0" borderId="8" xfId="0" applyNumberFormat="1" applyBorder="1"/>
    <xf numFmtId="165" fontId="0" fillId="0" borderId="7" xfId="0" applyNumberFormat="1" applyBorder="1"/>
    <xf numFmtId="165" fontId="0" fillId="0" borderId="10" xfId="0" applyNumberFormat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4" xfId="0" applyNumberFormat="1" applyBorder="1"/>
    <xf numFmtId="10" fontId="0" fillId="0" borderId="6" xfId="0" applyNumberFormat="1" applyBorder="1"/>
    <xf numFmtId="10" fontId="0" fillId="0" borderId="5" xfId="0" applyNumberFormat="1" applyBorder="1"/>
    <xf numFmtId="0" fontId="6" fillId="0" borderId="7" xfId="0" applyFont="1" applyBorder="1" applyAlignment="1">
      <alignment horizontal="left"/>
    </xf>
    <xf numFmtId="0" fontId="6" fillId="0" borderId="5" xfId="0" applyFont="1" applyBorder="1"/>
    <xf numFmtId="166" fontId="0" fillId="0" borderId="0" xfId="0" applyNumberFormat="1"/>
    <xf numFmtId="167" fontId="0" fillId="0" borderId="0" xfId="0" applyNumberFormat="1"/>
    <xf numFmtId="10" fontId="0" fillId="0" borderId="0" xfId="1" applyNumberFormat="1" applyFont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7" fillId="0" borderId="0" xfId="0" applyFont="1"/>
    <xf numFmtId="164" fontId="8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165" formatCode="\$\ 0.00,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13"/>
      <tableStyleElement type="firstRowStripe" dxfId="12"/>
      <tableStyleElement type="secondRow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B-4B32-9023-48383E333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58719"/>
        <c:axId val="1984056799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B-4B32-9023-48383E333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919999"/>
        <c:axId val="711920959"/>
      </c:barChart>
      <c:catAx>
        <c:axId val="7119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20959"/>
        <c:crosses val="autoZero"/>
        <c:auto val="1"/>
        <c:lblAlgn val="ctr"/>
        <c:lblOffset val="100"/>
        <c:noMultiLvlLbl val="0"/>
      </c:catAx>
      <c:valAx>
        <c:axId val="71192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$\ 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19999"/>
        <c:crosses val="autoZero"/>
        <c:crossBetween val="between"/>
      </c:valAx>
      <c:valAx>
        <c:axId val="1984056799"/>
        <c:scaling>
          <c:orientation val="minMax"/>
        </c:scaling>
        <c:delete val="0"/>
        <c:axPos val="r"/>
        <c:numFmt formatCode="\$\ 0.00,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58719"/>
        <c:crosses val="max"/>
        <c:crossBetween val="between"/>
      </c:valAx>
      <c:catAx>
        <c:axId val="19840587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4056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46-4F14-9423-CAC5713F61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46-4F14-9423-CAC5713F61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A46-4F14-9423-CAC5713F61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2-4195-BBFA-184AEB0241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6-4ABC-A016-FBA4BA8A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8504271"/>
        <c:axId val="2078504751"/>
      </c:barChart>
      <c:catAx>
        <c:axId val="207850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04751"/>
        <c:crosses val="autoZero"/>
        <c:auto val="1"/>
        <c:lblAlgn val="ctr"/>
        <c:lblOffset val="100"/>
        <c:noMultiLvlLbl val="0"/>
      </c:catAx>
      <c:valAx>
        <c:axId val="20785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0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88416988416988"/>
          <c:y val="0.21164021164021163"/>
          <c:w val="0.69531952706538647"/>
          <c:h val="0.32275132275132273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0-4D41-B385-9D106EF56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787103"/>
        <c:axId val="805792863"/>
      </c:lineChart>
      <c:catAx>
        <c:axId val="8057871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5792863"/>
        <c:crosses val="autoZero"/>
        <c:auto val="1"/>
        <c:lblAlgn val="ctr"/>
        <c:lblOffset val="100"/>
        <c:noMultiLvlLbl val="0"/>
      </c:catAx>
      <c:valAx>
        <c:axId val="8057928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57871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6-4904-AD40-5626F65E1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26527"/>
        <c:axId val="745627967"/>
      </c:lineChart>
      <c:catAx>
        <c:axId val="745626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5627967"/>
        <c:crosses val="autoZero"/>
        <c:auto val="1"/>
        <c:lblAlgn val="ctr"/>
        <c:lblOffset val="100"/>
        <c:noMultiLvlLbl val="0"/>
      </c:catAx>
      <c:valAx>
        <c:axId val="7456279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62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1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5-4957-A90E-76F14E7EB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706095"/>
        <c:axId val="804689775"/>
      </c:lineChart>
      <c:catAx>
        <c:axId val="804706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4689775"/>
        <c:crosses val="autoZero"/>
        <c:auto val="1"/>
        <c:lblAlgn val="ctr"/>
        <c:lblOffset val="100"/>
        <c:noMultiLvlLbl val="0"/>
      </c:catAx>
      <c:valAx>
        <c:axId val="8046897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470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12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C-49F8-98E2-316EB94D6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786623"/>
        <c:axId val="805787583"/>
      </c:lineChart>
      <c:catAx>
        <c:axId val="8057866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5787583"/>
        <c:crosses val="autoZero"/>
        <c:auto val="1"/>
        <c:lblAlgn val="ctr"/>
        <c:lblOffset val="100"/>
        <c:noMultiLvlLbl val="0"/>
      </c:catAx>
      <c:valAx>
        <c:axId val="8057875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578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14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7-461C-BCAA-1FC4D5F2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54847"/>
        <c:axId val="745655807"/>
      </c:lineChart>
      <c:catAx>
        <c:axId val="7456548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5655807"/>
        <c:crosses val="autoZero"/>
        <c:auto val="1"/>
        <c:lblAlgn val="ctr"/>
        <c:lblOffset val="100"/>
        <c:noMultiLvlLbl val="0"/>
      </c:catAx>
      <c:valAx>
        <c:axId val="745655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65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988416988416988"/>
          <c:y val="0.21164021164021163"/>
          <c:w val="0.69531952706538647"/>
          <c:h val="0.51143069380478379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8-4CFE-B976-50617A216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787103"/>
        <c:axId val="805792863"/>
      </c:lineChart>
      <c:catAx>
        <c:axId val="8057871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5792863"/>
        <c:crosses val="autoZero"/>
        <c:auto val="1"/>
        <c:lblAlgn val="ctr"/>
        <c:lblOffset val="100"/>
        <c:noMultiLvlLbl val="0"/>
      </c:catAx>
      <c:valAx>
        <c:axId val="8057928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578710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64705882352941"/>
          <c:y val="0.36666762904889516"/>
          <c:w val="0.81512605042016806"/>
          <c:h val="0.26666474190220973"/>
        </c:manualLayout>
      </c:layout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D-4064-833D-CA86EF323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26527"/>
        <c:axId val="745627967"/>
      </c:lineChart>
      <c:catAx>
        <c:axId val="745626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5627967"/>
        <c:crosses val="autoZero"/>
        <c:auto val="1"/>
        <c:lblAlgn val="ctr"/>
        <c:lblOffset val="100"/>
        <c:noMultiLvlLbl val="0"/>
      </c:catAx>
      <c:valAx>
        <c:axId val="74562796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626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D6-46BD-8339-A30321F54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706095"/>
        <c:axId val="804689775"/>
      </c:lineChart>
      <c:catAx>
        <c:axId val="8047060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4689775"/>
        <c:crosses val="autoZero"/>
        <c:auto val="1"/>
        <c:lblAlgn val="ctr"/>
        <c:lblOffset val="100"/>
        <c:noMultiLvlLbl val="0"/>
      </c:catAx>
      <c:valAx>
        <c:axId val="80468977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470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5-49C0-8867-EA7836734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5786623"/>
        <c:axId val="805787583"/>
      </c:lineChart>
      <c:catAx>
        <c:axId val="8057866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05787583"/>
        <c:crosses val="autoZero"/>
        <c:auto val="1"/>
        <c:lblAlgn val="ctr"/>
        <c:lblOffset val="100"/>
        <c:noMultiLvlLbl val="0"/>
      </c:catAx>
      <c:valAx>
        <c:axId val="8057875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0578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6-4829-96E4-A6BB49D1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54847"/>
        <c:axId val="745655807"/>
      </c:lineChart>
      <c:catAx>
        <c:axId val="7456548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5655807"/>
        <c:crosses val="autoZero"/>
        <c:auto val="1"/>
        <c:lblAlgn val="ctr"/>
        <c:lblOffset val="100"/>
        <c:noMultiLvlLbl val="0"/>
      </c:catAx>
      <c:valAx>
        <c:axId val="745655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5654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263855868431958"/>
          <c:y val="0.1780164833481418"/>
          <c:w val="0.70434096015006431"/>
          <c:h val="0.68036275621189379"/>
        </c:manualLayout>
      </c:layout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Chart'!$C$4:$C$15</c:f>
              <c:numCache>
                <c:formatCode>\$\ 0.00,"K"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D-49CE-8F00-DAEF980F6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58719"/>
        <c:axId val="1984056799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'Combo Chart'!$A$4:$A$15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Chart'!$B$4:$B$15</c:f>
              <c:numCache>
                <c:formatCode>\$\ 0.00,"K"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D-49CE-8F00-DAEF980F6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711919999"/>
        <c:axId val="711920959"/>
      </c:barChart>
      <c:catAx>
        <c:axId val="71191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20959"/>
        <c:crosses val="autoZero"/>
        <c:auto val="1"/>
        <c:lblAlgn val="ctr"/>
        <c:lblOffset val="100"/>
        <c:noMultiLvlLbl val="0"/>
      </c:catAx>
      <c:valAx>
        <c:axId val="71192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\ 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19999"/>
        <c:crosses val="autoZero"/>
        <c:crossBetween val="between"/>
      </c:valAx>
      <c:valAx>
        <c:axId val="198405679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\$\ 0,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058719"/>
        <c:crosses val="max"/>
        <c:crossBetween val="between"/>
      </c:valAx>
      <c:catAx>
        <c:axId val="19840587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4056799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t"/>
      <c:layout>
        <c:manualLayout>
          <c:xMode val="edge"/>
          <c:yMode val="edge"/>
          <c:x val="0.26179589839405665"/>
          <c:y val="7.0038910505836577E-2"/>
          <c:w val="0.3785274936200842"/>
          <c:h val="0.124539617049713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0335917312661499E-2"/>
              <c:y val="1.50375939849623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lumMod val="20000"/>
              <a:lumOff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1679586563307496E-3"/>
              <c:y val="2.25563909774436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858349101711126"/>
          <c:y val="0.16369782724527851"/>
          <c:w val="0.54029135892897107"/>
          <c:h val="0.78606299212598429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6-4DE7-BE5E-C8A37E75A8C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76-4DE7-BE5E-C8A37E75A8C0}"/>
              </c:ext>
            </c:extLst>
          </c:dPt>
          <c:dPt>
            <c:idx val="2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76-4DE7-BE5E-C8A37E75A8C0}"/>
              </c:ext>
            </c:extLst>
          </c:dPt>
          <c:dLbls>
            <c:dLbl>
              <c:idx val="0"/>
              <c:layout>
                <c:manualLayout>
                  <c:x val="1.0335917312661499E-2"/>
                  <c:y val="1.5037593984962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76-4DE7-BE5E-C8A37E75A8C0}"/>
                </c:ext>
              </c:extLst>
            </c:dLbl>
            <c:dLbl>
              <c:idx val="2"/>
              <c:layout>
                <c:manualLayout>
                  <c:x val="5.1679586563307496E-3"/>
                  <c:y val="2.255639097744360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176-4DE7-BE5E-C8A37E75A8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76-4DE7-BE5E-C8A37E75A8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4874361635028193E-2"/>
          <c:y val="2.161387721271683E-2"/>
          <c:w val="0.91411788642698732"/>
          <c:h val="0.1146669824166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\$\ 0.00,&quot;K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numFmt formatCode="\$\ 0.0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203412.73300000009</c:v>
                </c:pt>
                <c:pt idx="1">
                  <c:v>206965.53200000009</c:v>
                </c:pt>
                <c:pt idx="2">
                  <c:v>223843.60800000012</c:v>
                </c:pt>
                <c:pt idx="3">
                  <c:v>328449.1030000007</c:v>
                </c:pt>
                <c:pt idx="4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1B-4074-8112-358DA78B09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2"/>
        <c:axId val="2078504271"/>
        <c:axId val="2078504751"/>
      </c:barChart>
      <c:catAx>
        <c:axId val="207850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04751"/>
        <c:crosses val="autoZero"/>
        <c:auto val="1"/>
        <c:lblAlgn val="ctr"/>
        <c:lblOffset val="100"/>
        <c:noMultiLvlLbl val="0"/>
      </c:catAx>
      <c:valAx>
        <c:axId val="2078504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7850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153882AC-34D9-47A7-8925-304619EF0EEC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/>
    <cx:plotArea>
      <cx:plotAreaRegion>
        <cx:series layoutId="regionMap" uniqueId="{03462F59-E973-450A-BE4E-14DC063FB293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1H1rU9vI1u5fSeXzEdN3qXe981aNbAyEQBJIMjP5onKA0V2t++3Xn0fYJFhxAruGU6fM3jWuYLe1
up9et2etbv7npv/PTXK3Ll/1aZJV/7npf38d1HX+n99+q26Cu3RdHaXhTWkq8099dGPS38w//4Q3
d7/dlusuzPzfGKHit5tgXdZ3/ev//R98m39n3pqbdR2a7ENzVw5Xd1WT1NUv3tv71qv1bRpmy7Cq
y/Cmpr+/vjRlHbxarEuThNn69au7rA7r4eOQ3/3+euezr1/9Nv/GH57+KoGAdXOLsVweSa65LTnR
9z/261eJyfzt25atj6gjuaOUIvc/6uHZl+sU458v171U69vb8q6qML371x/H78wFby9ev7oxTVZP
K+ljUX9//SkL67vbV9f1ur6rXr8KK7PYfGBhpgl9ur5fgd92sfjf/5n9Amsy+80juOYL+NRbP6C1
MIkp17fmYa1eACfnSGtHSiLYBge6ixMlAFLYDlf84aEbgJ4jyn5ovo+cgbJ4d5Cg/FGGo3lR3RFH
THPGHCr26g6l9EgpIbWSG+UBZhu93UDzDIH2I/Nt4AyYP74cJDB/DgbGzn9YnH+vLIJBWbRiisoN
MM5cWewjKakQkmyt3sOzN8A8Q6D9wHwbOAPmz78PEpiLsKqm/+d5+LBA/x4czo5sRhzb2WKj9S44
jj6CvjAYuq2lm3mcZwq1H6CdwTOQLuA5DtDX/JGsv67TlwwJABDMFlNEb1wNPMrjkMBRR44gnDPC
NtoFAHfM2tMC7Qfn20xmwPzx9iCBuQoQkLw6q5J1dvuwQv9efQR8CnOYls528We2zaZHkjoOmfzO
/c8sHniuVPsh2h09w+nq7CBx+qOM11m1rl4OIy6OgI5D+E/8j2ZHgmsqpXQ2GiYfnv0QGDwt0X58
vs9lhs0fVweJzUMG9Mr88wrxaJN+DV/S0iGoJgiaKRe7Js62jwhVTCu+1TK8/9jE/bdi7Qdr/7fM
gFsuDhK4s9t18ILpjxBHgILYTNCNVZtZPUoFogbksQ6Z6dKTguzHZjtsBsbZ8iDBWKyT8B9TZi+q
O/YRk0IpTbdRwjwhpYjjqM1s+gDZrgo9T6b94DweO0No8cdBInRtGtA7y3Vs6he0b9AawRUV0rY3
WjMjdyghR4wToamaGbjnyrMfn93RM4SuD1OHLu/a9e0LYsP1EZcKKegD8faDRVOwaGDebARz0w/0
67ELelqe/dg8jJuhcvn5IPXmYl0OLxtfc8QEktlcztJSWx3ZhILv0VuyZxZXP0eS/Yh8HznD5OIw
NWVhsuzupg5vmvphy75I2iNtSSXn4Gy26vA4KbWRtHIHVByb+f9nSrMfmp3BM3QWHw9SY/5cVwHI
ttpkLwiOfSQo5dJ2fuJnGAHfpoRDBFwOfma27Hky7Yfo8dgZQn/+cZAIvb/LsmpI2vWLxmuCICdF
uLbNOO8x2FEg+8jhjqNte0uJwh899jfPlWo/SrujZzi9P0yczrE8zU08PKzTvzdyHLQ0XA8TahYM
OPKIOUBGCLUJ5MTDQzeEwXNE2Q/M95EzUM7/PkjlWd4l625d3j2szwuAoo8I6GrFEBJsfmZcgTwC
XkpwuuUKZg7oORLtx+b7yBk2y+ODxGYi301Thi+IjXPElQ0WbetXCNvFZiLabBs10Qe2dE8t4SmJ
9mPzfS4zbC4Oszi6QsE6fMn8hjlHUqPIxvgskHaAiWNzwRx+HwuQWSD9DEn2Q/Jt4AyR1WGWDz6H
pR++aAgwuRfKHA2V2RiymZexnaMpPhDc2ZJsM0v2HIn2Q/N95Aybz4fp+j/flanJXjK9EUfElgz/
gzbshGUMLQRMaeXwDWZzTJ6W5CeQPAycI3KYac3JnYG6rF/QtWDhBRJKkGMbM0V3gXH4kRCC24Js
I+qZGXuGQPuB+TZwBszJYajKzS+7tTYZxSYo2/nkf9u2po8kQcIJAL45kcdqoxG00akZ6oGtmQXM
syayn4u1H6PZ8J2ZHEaH2rsgfMnyDAEBALJS6P1wwOcjrUQUxraeBTHB4+TyKWn2o7AZNVOTd6cH
GRufJejrNGH1sC7/Pm9Bwk9RLhPoGdzr7dFnQ4Uzhcbf85rHmDxHov24fB85w+bsMCOxjyBk0LR6
d/dy4KDt1hFon0HmuB8cdcTFRASIbdvtzLs8S6T96DwaOoPn4+Vhqk52G65ftK9TH6GqqW29VZwf
OtQU2BiKFhu95aJnzuXsaYH2Q/Nt4AyYswMFxnQvGJChqZPYQsHni/0unyMkIERRsn1/luufPSHN
TyC5HzXH4zBCsR2ppzMEd92rv00Zv5wZmxptuWZiaga8/5lnLxLNaoRI1KA3Zm6GyXMk2o/L95E7
s8QkD5O3PH/pFjQHLIuw2cTn3//M0hcN5sxBiIwgeoMMWgMee/+n5dmPy8O4GSrn1wfpWi7CyfO/
bE/G5Nk1Rf/fNm+cAyOOqAY1hnMFu4g8S5b9oDwaOsPl4jA9y1vThNULO31ypB2k+kp9T1F2MkqK
+hl1cNpjGxXMnP6zRNoPz6OhM3jeHqaj+XjXv2g7LUWFhTvCofupGCT7HB4Ipm7bkD4rXT4pzn5Y
tsNmkHz86yAt2eac3os3mKHwD2gIOmg3XmTG9QMvQDedkfquVI+9zHOl2g/Q7ugZTpfLg8TpYh1m
L5hnCglvM51Be+TmH1s1pY8YRXSGyHoD4MyqPSnOfmS2w2aQXBwfKCRVtb4Jmuqurl+Sn2FHaI8F
gWxv62CzQAAHORQByYkOwFkgsH6mPD/DZmf4HKPD9DgX4U0Q+uuX7GnCGQ5go3E6YKMZs2IZWjIA
HEiCiSqYfmapzXMk+glA3+Yyx+bsMPUHlbIX5WcETmegD5BqFF/2ZZ2UoPVcoNSppnMdj/3NxdOi
/ASTh4FzSD4eJCRT9ny6TnO0Ar5kq4zgR8pBsg+mfy8w09k0G500INY2789SnGeLtR+k2fAZVJeH
WRi4vPtarqt4/bCRX6AwABRwLIMDiW8oPI4JEE4jEZpi6W2GOis5P0einwH0MJc5NocZGUwb7s1d
Wd0NL4gOyjYcCiL5NtmZtTTZOOiEs9O4eWTjdvTMxD1Ppp/h830+c4TeHKyhu7jrw5sXLHbidKdg
UB/6qDbzWH8oUUeUoF8DadHDvti0aU7YPC3Nz7F5GDvH5uIgsXkXJzgj+KIn13EHisORkW7dz9Rn
/hgZjQYoAEPIw3kopKuPw4PnSLQfne8jZ9i8Oz9MbMo7/0VPCHAUChy0yfJtA/OcKLg/IQCCh89U
5t2TgvwEkO24ORxXBwnHn3dV/ep7E91mz/77SABnnXDPw9RFs59YcwiOcHIblmz7/qwK/Wyx9mM0
Gz6D6s/PBwnV9f1Jzv8HF3VBgwjamdgDCTortQErR6MZDZcObQKDWT76fLn2gzUfP0PrenGQaH2q
18GDD3gBfQIRDUYHGc7WAc1it/sLoWzUEJiaofOUHPsx2YyaIfHpMFPSP8PqxmRV+LIUDhoAEUnj
JpvNz244gA4oHLZBk7re34n+LJH2I/No6AyeP/8/kTg/v+3u2/WAy3W9Pr6/V/DRhXe/fvd+9rjz
cDZ0G1VtNGqnO/JB2c5uf3/NBHKXb7cVTl+xE43Nmiw3Tu/buLt1Vf/+2lLqSNucoy0E3Z4oqxIo
Vgdv+ftrkKtTuzuicNARuKnAAYGXTbco/v4aPATHZXloD90eGK0mo40hOPvLGYglTZEga1xe8O1S
x/cmGRARfVuN7b9fZU363oRZXeEqRVjkfPOxScrpiZQRDQ/KbNRA0EuM92/WVzh9iU/T/5PQqMxo
F8s7h3p1o49ZLnIrWZC8DcfPUjZ5vBZWKatVVgzVIJY162XQLyzjka9+VorMWhjWx/YbHcihWcba
yorTTqdJdZHINLcG18S9zL/KuI56s8RaJRFf+LYt6J3dm6G5SoLeTtaOI3Pvhqe8UJe+CoucuykN
K4giclmm7wJK6i5b+oks49w1nUzTt9QeCojspykdzlnKs+gfq2oNxjyCdM8igcveWSNkukxonA2d
ziZiubAjHq+RTdOwCVTg3HmdyaLitE5FIk4T0ValfTpWfh12izHMcb9FQryQeatfP57CIu8+H8eD
phN3HPkaWof09P4jjMaIO5UiKryNaMzjcFEbLnngas2sIlqVfeeX9bIMal8EriWsMc/ed4IPFVtQ
MaqOv6lVkFWxa0zBS3qJa5sKvPdrIac1+L6PpMDFJ7ihBoJihwuCf+/K2A1jH5ajjE/tzCpjubDT
1OZfVBkHZbb8bx+Fm70cmyl0J9pwZDM4Uo+lQ+Mr/xT71arPWhkbTtyeFSlefv0oKOajWQkbFC5H
/ylOo6A5aFK23Vn1QWixoOTWrbLKlrClP9q+XawSR9R4VlbWSn2JJfFqGNRvRuT9Zt0eq+Vsx03P
FRqdMfDRDI0W8+fmzWBsY3Hn1h+gScptSZ5UfwXCY5nvdlHYhO8yD5fE1m4QGHjyJ6aNRGc2bRuF
bJws0ALt0LAMu9P2ZRtapA/4rWUndsEXsiNKrjfLbcbQTi5Dixp6weNiaK7jipAxcMHjJk8CABpv
VxLJcMIBd1BN1+3h4MkMgFqFJBrizLvx9JjJ8sQUeeoNx5aXVno4GZyyByq/XvsfJ4/rLNDTihN7
98Es2Z18YAdeEg2kvBWqg+1aDVSNNF7JsmsqcRw6nlBfygarXriVwvb8YsjQlvq4DQ3Juyc2Ap3Z
Z5tI3P4E3Yf5weVCaIfalcbXYyR1XltfwZLbqXXa18Gk5mlvAlw623SRGMUiTKuB5W6vGYdUMiRB
c53mKhoWmUXL7FqnQQo1LKQp2VXahln19ddrNmn3d+0XNnJinPslqGfg/gNoy0wlm85zSlKM/de+
rEtsAtLEBItF+o5Ly+1L3lrXOYuLSWnqblLXLMz95r9dLEoVui85ml4dwQUM9u5iOQWr6qFS5muW
SAueKYJNHju3HUg9yHPuSXizym9w11oayQx+oszTkspTx4qsNnaLAD5k8mdDgFFZOCbtuejj3KRP
GEs632PIf3DAjYEkZUBYTUepH1v0nndZrrORf608pqz0OKqrPGneF2Md5tmiK4YCwll22uI9MxSp
GZZOPA7WdZfn3lmlyyTyF+k4kuE8DYqs9txME+XVi0YSK7lSqfbHdIFjjz0MPbOigWZvyKgTfGsc
el1RPGEwKBiQnQ2Aa0xxcl8rOAGJO67kzGJgZ2ZFm7X5F1saGclFTkAPF67nNVqXCzraFhyWN2ys
Z9IIvNfcW++ceg7e6ruaq2LVdPxphRZzK44aG0IsqSkOek6GZLYt4j6uUi8w+Ze8hBYVx7yKHXHB
aMCHc141A5ZDe20yfk6DfhhstwnKrggWMPiduvKL0bNOy1RE4+fSaip16YRqCnt60aaJPokbOcFj
Kq6xhYbWlu1VXkbx+HlMVNzFLkmSyRWHWH0AZDId4Jd8wEXAn52074Edl9GAl2okfu0sc1nxaqXs
ZsIu7v0QYVNx/3jt+NbQuY7pI3yFQUgEyUMrmyKeOpdpvO4rlRX5Srclba8FN2P9tixjr3STJC1Z
urB8L+1PfYGQ4e/MyTzxuSUtxSazHR/RU1tkBoHXr23D3IRj9W2QmTjpJGyFisFsa3BvyHyq8+TL
SNOq9OGoiZ1Xbmcik5zxpuhgKH79xLk1YlP7NaPw26C/9Q9PrEpSBV3Ku7/52EybsWvEZP5YZcdw
3qotpPriRXzEJuxYU1f+hQ3Dgn36azGmW112lILjilJmw3GhEsIEYv9dLR952xSWVunnVGRpzd3a
NNK6M0VQwBoFcZXR49KzTfi+rRwfFicPpPGPfadmrXFx1UKXtG7N/OI88Rx13fMycQa36qhqr2rH
IuGikGNvzrGJSOBGRHhh7gpP0UnZA4J9aNoA0cWZF8X1pPktWnDeIfG388Hlccn79uTXM57bNQeN
IGQiDtj9Jd/IdHZnHCsvyLqisj+1TUYQmsuyZAjN23HatwJBljgNaNdj2/ax5njx6/t43VL5tKV5
E3XMu/Z6NW1pVoRjWp6GOeOTiSzGitBVkbR5FZ6McoihdV6XTpkCHZwU2mnTAmr06ymxmWVzEAE5
cJuwakAQvNbMVBc8S0cTZeyTUwcculXn/iRAbfFmUt17PUZ7+QDZvKCfVBy2cjIpZV7A0VgBRXJC
ezn9yhQxqqiJjmxxGnbJtA7F0Bl16RU9PhUGfJri4KeqWsWWXfJV7pQtrxYD/AWm+8TUZlEmpqYR
szMKVUHEjnhvF626j6mdNGb4xP12slR1WWBrjckYmpuaODHL3KE2xfjZZtnkH1PLUADSqzTxh+Mx
VbT2V5pbTfcJUWqJ5ejsiGP38XaENclCS2OLiS7JJ+vWwGyehizvYNZqRCR4YFh7BP9C5kixFKkv
sBR1bQdWvZBJE0ElAs0i/GuzPpMpnIrQv4q0ZzrqIFxAdGUz6SCZJj+EurQbhRpUYX1sU9vAOmzC
WxY4fRsvkC8HfvaUWZi5o+mRAs0HjMAt4QrceTpJIoMQMu/tj1VDsUPqAS1d4Ql8P9ZHRLkw8tjr
LNNXrkr4gAVPWi9DyAKjh1Xqyj6p39uqcrxo5dXCgTGAQrZXJapM8ACpBcWv+wyOagubX3QZlrJP
nAy6Ai2a4PDjfgLCikKKFz1Eur0iJjWQRMYxfFOs6in7/vVqC813bSImPzkBGAnchokoaJ7ZIBys
LJ/0w8cgGFTiuXUT83zhdcSLLhUbRTkcF0GpcsfVjOkocMuyCIs3JGl4L90c0Y51XvqpJS68NLD5
ouhM79+QMCGnndcItYztzCS3IkrG8io1KsVfyRhp0r0TLSX9uHSiTMt8USB+rJpV10mnvSyLwOuN
q1KS0reclFQvs6zUdBH1dVN6rumdYozcIGtL0S/8Pm6hDO1YdkPi9paMRLTSjDbiWiX1IPwF6WnT
NSe57gLqIX7z/PqsDmxEZgt7TLpxRLKOrZif9fHgNW5R5ZFatdr2+VKmVj9+7JRh4edGJL635KJm
dDEgPzWDq/y60ksdsi5e+DLxT9G8Vy8LQ7rx3NMZISe0owFb+VblBOQ4j00qPg2y9WPrkzak7z/2
dc/rC6uqM+sKHsNubmWpVPlptFs/M25uDA2qD7ofk/jEC8HZrEYjnNS4Glk2CxZ2OVaF85WmkZPd
Biw3bb/EVhmKO93UXUcWcdJVNDqtvayQzhJ5gEzUiZdasbrU1Lbi+KRVOauS4C5wMl5jlXvKnVJc
jNy02NIjLas8+AC+tFbkOMtEnttnjfbCIHmbyT4u/OOo9euufdtJzw/DlSfSrpFXXsZ4caYiEfjO
CntF8djN25HArSeVE3ba9S2hinoZeOUYDWedX1lBeNKFKbzNItadgIFt87CRfxmrUbI6w+boLG/R
cYQt9LLJEXVptx6406t3CZgJvNSbX1phmOA9nC4WeNxoKlF8HZtCs/ZNpMrcZ6e0tyzbXgyRjBv7
pM8imiauFO3kF4m0QkzH5xJOZd17A6jiRSQDLf13Q5d3uf0+8qyoS1Z2zC2Wn8XNoJ32nYq4DLVb
aD1xEnZZyyD+bPueZ43nQiQVVsoaCpjsC1jtIpDnFvdKO3lLwyKkyfso6iLHO+4iGAL/2ITo+CgX
MFmTSENrJYQdEz8YwmJJ8jgqnWVWE0tmfzGfZXheGiVaf2p8pygWJfJgrCxzmhAeZEFVMH0J5EfI
4haFnmJ6EVSY/SIPaMbVKgq6acV4Usd4MVVQW9dZak8mX7S179gL3dUGG2DMEG+c1LpM8bl8M9Wg
liOWr4jADtnwJZWHpyUBRZKZ0XCCh+YiYPJPmvTTOmdCR2DIrMYqAYWVxU4g7ooCCU2xKsMQkdai
c+hgF4vQCWRjAUHRFM3nOsqaMMN6WcFoToJmFLS/cCJ7EjkE0vl4rbCz8ASOt4qvntVPG0yV1oS8
HCz8LtHptDRtS/FRuFin6CBDiyID5ridT1lyXnwFjRjgd7LPjbqOpfA0X4hOgwByczugWIvt7vHG
SuMr7ciaJufVw/1iNNg15WIb42o5yulfvJLxBSdhaV1vl9rafPxhkTefA1PA4gub5SkEoJkVtF/j
UOVheRJmfMCkCzbijxO5PuN+SK6RgPtGu3IDlBnbGlsNmXdT+mcZ1YMnXRoH7aDe6bQxWKWWpQk+
wnJwbOUCNIfXajcmwxT0+qlk+GVi+6T4qjcraHJoEOzaZk4BC5GjLXKTqY6eDo0zZedkA+1meygv
TrA+SoQYcSztZJp8r4YA+9Sn5fSYQAQKvxxMQezg02iFoqnfYKZ8Wt7NRhqboYGUmOT0LTQsK4zD
/Q4cu6uqg0n0zYJaYzfiHybhRtjHFpFZHJ2NqGH3+YlPwGiR4y5sDHRaR/7EfFQd8A1bmxVfqfIz
bJ9KImLF5MsWwe67Cgz99IWsnV5E6zt4STIyqUM6ykn+rFF+0H1qEj/xw1XmO/jeoODU56dxNdi0
PuebvRJGla7tk+2S66gtIU4f8hhfAg9g8PAoD2P4+ZYWoyKfELlFTrvMC6vOwgWpfA8Pl1GAu5qX
dZKD20xAGICyAUxBc2Ybf1LnBv4Vv4uHRkXOKkaw2A9vuK6S3pzWwpA0XSRaJGnrepUPlpZq2uDz
QV1UeEHQKJPLtGjw3yHtQKJJ0lFQRQUqFMllG9ceSIGujPB0Gvim/awyr0cW4A3jtPc7HFoH9d3z
gsHCOGWQNM5xksLFpse9lXm6OpMarqr/m6g+gr3xE2Pi+HRLkkd1EpTRqgkS5Ls3g6hwePQ0jwIs
xwm/15nCOAkWrPK62Bs/88AxXf2p4F3QqdN6M/Ve+xWWiOf9GGNGsd9V8liNhMLK1aWYlo/2+bRr
wFdNW3zDnzpV3GEFaMOm+dZhyPBSYoPj80UIKtRyw2QEr4wye5xpF5TFoNILntMSn1ADnXLYVjYV
9tWGZBmpTEpv1WRF6bEz3ytGfMe4od48pOVgDQspYvClHo2R+qYpcqdsUScgJuR5GqtJn2rRhSgt
+LFTw1Ry5Q3wedUASxOtkNlOi9eEfKIKWOPEqDBESeZjOK6+xSz/7hCeedabzqvKMrzUPJpIStPA
3V3YscdV/UGAxhq8496LrCFYqS6XSbUEdYFrn10bJJD6InxOkZLDGWqAP1pixKxUlk5uI5XetN1K
VlJsvs1KRrUBE81DEvL2TTfK1LM/xGPTWdclgmmwCmNeaPUF9hb7y+ryESsQCTLNwcszC8Yf6eXE
UiUh4lVE1jo1Xf5F6SEo6FfRJyq5VKrIB28lmKlq658upFHvHcOj8US6VQL+21o4CbXLz2Aku7j+
SPwi8v2FJwce9FedjdimuNVt2Bbs78pzQE2clHHTpnphsbGKP4+iYcK4DbxDj2SfUoOY0ralbmiD
XZ5Gmi1a/NKyW9fuUG/rl9uZbLAs8ggE8QLXngzTtO7NTZK0k/3Tgz9ZE0T/k/KGVTp9Irtn772I
Tb+TlFj4xOAP0wc9DnYiPUbmPtU2wsTLoco+okXvcqwHmh9HUNRJK3U6vbPdsogpYYk0Wqrx1oYP
n8yp5S/Kfii57VJWEud9E9h+Z9yOZGDPxTB6mp11RTZpuW+NEx1YofqFF4GwrD4rRoL9LQjqD5fg
LSfJ4xD10y/bB8lSw6UV2CrW9SZjy8JotGM3yvJGfIg3BiveEI0FOomxG6ykmEjIqlSlEMvUTwvj
uUGhGuu6CWWOOdcdapPtm5D5UxgXiB7PsNtkEqu5VzjLxPAjriebSclzNhVPl1nXT3vS9kYWh64M
qixNj4MogTauNgsCHngyejE6z/C9oqJWdB4wntjOE8TXLKEHlwP7gB3MYNwU/YFWDmrUEMBXs+vA
GAWpbd/voQ2dgZktLDFpUNKCeAncNiwm2Z/I7nZzu+nxOMaFxsbpTj08f8azlk1vrK6yQVVtTGME
DhhSIA+AJv36UTMCHdpEcGYczwJlhf+qKa1/VBLtnLhwPISSD3uExL0xiyL3hHiH8zLT7tYqmEBt
wggIG1EKQLY1jr+WZZdCQBcN9o+DW58dheon9jnblcVrOQN9G/nXOAsCMxZKOsXjVYULBo9Hg9D5
qXX+8YHoewdxgHtZGMjF6VTP48mjpEpokhLvqugzOAo/hsc/s4cYZm6r2b+eIJ1ou+/lnWmG4G6J
tHExH8PVFXMis08i4Wd1oq62FqMLxom0HxQfpFz1onLaVZR7Y/mh6fgQLdMmm+w5L2EarGoU8EdP
SLS70yERUqnpqDO3tcT99POy2KCJ1dkDL66SjVJ1iOug430Te7DrodOGgCAQzQDN1BzOAaGFFUyC
RDkvmnHRFsjsVzLlRqJ2DNMyLGDqC3wc+uHRy3DgyCcX3aaelW/M7K8nMYcRwKGQTXDsEZQsxe2t
MxhVUNSst9rLoIonyzTeB0J5JbPmw2A5jcBNRc+nuiQKIDhwhD8lc3+gYvpbmbvPs3tEIzg53lxu
3V7vB0XkEgPLatyywtG1/+55oPynP/IExUDrkvjBHPDOAxPdhtHlxi0hSJ7QsOMEepFVxeQwfv3A
WRUKyR46NDTK1lOrFP6g4bzUkJE68KI+1zckAqG73YBMxVNQVfJ0Srw6p83SBUlFyWzXLhPUBNwE
QVu1qHnW25+ijsBcPCHXpkXkkQaB7UPDgkbjDsFhSgdNxrtrTwgqK3YYVCflyEhQHTPZT/0EDf7C
XGP+qcYMJemFqXywo9pNvRH5nltLv6bpOfwtWoP8hYlzcDdvmQB7QN6nnvR9czrAu0tz6fVhTPth
4TEUjf6uiiJFIlNGTGTFcZo0I6sXxBBVpUunlCDL3vKeGq7e601FLlZIJ/g7L0tp0V/EftBqtPI0
rQopWI0ILSSnSBXsMF0mVpTDnm1DDNvCsMCNN4EBYmwH5l7dG6JNshDfr2YXpAzGF8nd5Mi7llkI
SQ1zEOlnrMFyI0hSjX3Jq2QKx6xNdJKjvAncSO7QMXTjqk7p6GZVqbNwqXI7iRr3gbQo4PgCdxuK
3MdAqI11WN+xcCY3bBctuCFkB7Fix7lj8Mg0Rl7QviGoN4T+IulT/InBEzDySZR84ghcNb9UQ61F
fhYpYk3pfNWWYEqHTSalu6HixTKImxTEKTgUG3UCNwpqx3gLqzF+R1K3wF3mkr3Xhc7t7tgvoJ7F
RznodjQfUTGYalKI4ghTl6auUAb4GObgi/0l9jkaAlZBWVAaLVKKsPGfAclj5byRqu/YFyr7oXYu
QXx5+YdM6yhmx1FWWQS5LG6P6OsFWsxQDT/OzABsl13PxnJwiQVuoV0guKLSWQxi8Lq3sa7qanRR
UO5C5MPaKVHZDANSnQiS1N1XRdJ4CJaeQMicuamdpeVfGbgTq3GdTdFsa00KVLR99dZJYXmjVRYk
ijWIg+8jJVDXU6Q3ZPXkNjZbI7mP5zI7iZF0lRo9LbnblkSlFLbINzbEYHHM3C62Wv0RZtg413mm
rWSVhtKXbuD73bUcQhkth7DzTkLR8tOQ8PEsLfv2FFyEubJLxRa9lsGlHdYJAevblh89bOpT4UtT
udC+4GtU5slfPgnNstfUQzaZ8PoE6SpIIZbJcycnX0wMdcy6XL1VXZgvbREEQJdY5Sqye3EcmbB5
N0ZJTY4RV9fHzkB4gh2r0psgb64ZFfl5KSz/PG2r+lhWIJHRSuKftqbRy0B3zgc7DwpU5vPwNqwK
b5kEue8OIsuW0tPFG2dk6WrwMtRxs1wKfLUzZAsRZfaqw1eeOciovpa9aU7QueDdFjpOTuKeJqM7
6EiugoiY61yAXXcTkCyVa3Hjf+r60VknViaRjDfpx85h4TFhNXkjiA5C11gWfytAtK3KusL9M5Ht
fQD9F6LjqOb6lqJYg4yE5vSqZVEQrvIhs45pldZXVStAGcAULKuhb97wqhxiV6ads/Bs7QXOX2HL
9HCGHoLmpmIiosemyWskKmEaDG6LuwDvnFra6dLyrPJNqtFQsBS0jj70LY+R6aTmXFY1LRaeE5g1
iar8bY9DuOeVotMO9eRUBfXb7k2PgPSC2HF7Bv7aehPGPGBLB9bvlnYdz9xxdGiAxDe3/u7yorsr
LKtfsJCO66qKDENPQI62xnGssHODJE9c9DyVzTIfu7h/oxq/8F1C8/ByoDYMMZKiRdvx/8vemfXI
jWNf/qsM5p0NSqIWAoM/MFoiIiMj07nYWWm/EE67rIVaKFKiSH36OWHXdJXd091ozMs8DFAoIJ0Z
iyQu9577O5d9dMYRE706azfrQ6jW8DbuB5dDq32JN/+FrkLcswDTx5p1KSEO0jav3WDTMvZTVLF0
Ge9Vw/RHrxyiKooCdW3yVYJikEXa1rHKyRqxz6gtT3kU9uNxQqqfh3RYHl0wykfT+EUWclnqD3Pj
51ft1BDms1tdIQKturzD90PNNINqhonnmr1gLtseeGiavhh3233uBrXnKNMML2gHOedK2eCRowxw
o0KdFaum4szakX02WeIuHRR7i8IBW/GhYsnFSmbklGt9STIytXkfSP5ZE4QlZYYIq8vjzswPyZbI
Axb6JCl4u6enJZiaB5A2oDO2Rn8Ip1Ed7eqCY6ds8llH4sOGTPfDPg97dpwV83k3D/XvHjfk2Czp
ulYI5Pzzonkscs1m1FxlveS0sfYm4VIdZ0SSQV6nhn/g48LfIqei950W05vd7f77igFe2nQK7xjQ
gCPFTlHObl6eESGSPN5GeyHayE87ncZj1AcCbBUE4fvGU4a9zGFFol2bQdGJZXLCKQmiUGbsjjJe
9QfQWRG+vw3PAR2jQ5dE5iOUtfmBj40+Bb7nz8Og99vadHPlUiy5SGSH9n5kdDnrlW0PoxH6vc4y
9iWSFotDOHt7z/yAyQNV6l0QLeut0+l2024umqC8ZONRJAMrkeCC/IRwwW92osVFiEY/7mHWfMgg
fnyc92x5jw2/PmGypXd7QBZQSEl76LmIL6hRB1GxDLwvs92PEca7Hg97TaYHCRH9oXaTmguwHfSg
t27+qJaV1UiP9/2iOVtvgRpJ5PfD9L6Odj5gzR5cFaUyOwWo2hVW7exdZusI2romX4kIQZFdfMz2
lhd+cIhWy3SFKJ1dZBzZdKkoOsf1S95zJS4bUfUDdJL+njA/vvSL/ozX1JBq2+DFDIhgujXt7h3v
AFDGKmjPfFLhp5WIdSv6ZqN3gHXWD21o7Xxswj5iBW+C9JaJSWcHToeRn4cmUyUqsWzPLSrWZcb3
Ic27feE2HyIx3k8EFftbT+YU9zqh26IvM7co1QROB9vNyObhXeQYeUxH3qoicbqZqoYr/dTVrR0q
FG19czu0cmpLoscYTKMQATmm1pj9yWejXpvjNfSgJZ8dTnSXuGvTVsuzRFat+yJIEbkU8bAKewe9
ozNFtAb1+y3dJ19MtE8uAO5EUG4BQsTbBan08hK3yN801hGtljhB4FSPAINOdknScxw6Onbv98iL
0ObezZSv5xCLHb3JGDT949z7UZeNNfH6zEktOzA0dc91romoe1kQxt1zG4F7ycOG9Y+TD8h+3JAq
dgVN55BeNt65sQg1lPi7tMdyWgJx28sJ2tS5C5e2wJF98rwQ70z3rvck4XuE2z9SN5RQWgZ55axU
GA/vloV12VL6pEv6EBK5mTAfMhQoizXw4VCxYO2bi2xQX82HEUJtsS9uHvNo8CjdpGsnT2PL4qmq
Ueq7ky2EzrJzrTtFNQuyMslok0LU6nRwI2utUFBc49Tn4Yb6dbKEyz2JuUuLoRPM5CmTEcQ0qG4v
gSL6q+UITSKtfHicJhFEVW2bcA0LhHANmQpU1wGTbXnaJE+esClFYLZmvu0LrKQL/mCipIVpGIvQ
nCVVo3qVx/UcOF7JIQ3SplKhm+L4LiA2WT+gHDuIUzdn7HNt7ad9b+oPdaM+1VzFXY40YXjeQGdU
IhP6SLF5UCwSiUYBK91vex/29zpq14NtNC/UrHaVpwAtVT4M8fCsxz4ptU58vmYtw/pql+HLUov9
kE49CnG1E3eoEWa0CJzZ5nLHZsMeuGmi5xQIkC5bC7UG4wEDJgfRtn0NJiUf1TyarDJpWl/MNE7P
62yWulpdbcUNdN86zcng+M0wdXMZjnN/kLOIn0dJg4ovzXQrRUzuQunYbahQdpxqg/IzR1pUhqHA
0UVruh53F4Z9jr72/VBSbmdTqSCZ7kEAbsuN0pvIudmoK2ZZdwVLjFU5DwYBChRI43pjElxc5SFT
P+8Ch1MIVK7nY4cKWakxKbd891LfY5fH5t8msi/bDvEFvoJ4wq7THtaUJ8U6quala+vgE7QzdwB2
w48T5cMhVWn3QDqqCzskzSsdhw99B5arRuJ2SEPRfZy2cJnyOJqmjxEV+ryGkXC50K7Lihby5lmo
EBddU2jUrbMFkPnoXYe05Gy3oP0imyj9JEUdvMog2i4WtdcyVvN0E0H0fYF8HsrrmuZUHnV0vkuE
iBC3YnG8DkL2hckrUu/H4bpru9C8TTYjbdUnLUqZkIOn5GaMx3YqjG7dgmrRPkHuS7cuKKIe60ie
kLaL73plwremaRaZhz2+Q971aZMVEu9bQMDCmGi8im+GZA3TEim87TViLVmfBzUtvylkbU0hVRTR
T9h4N51zkm32RBaZlIvqyKmd4/DDtfJ/CHYr17z1RL2LY9e9rTZT2B6QeR6mVYBnmkQcXVB807fK
AwvJdY2Q5uLMqt5kuLi2MBAKbd7a3n1ZFo+5gkmJPG1V0CG/WtSdbI6amq3GzkZnyMw1oKfW7Qjm
AX7+jo6KVhyGtFlumUf+lhOEI0vZi5nEFZkHULt0t/HLYvr+Y6qsK6SJTNlTMtP7dUuDZ9THMg6u
BzFcnixb0x83BFVnrH7jVrm5aTqEchyhJzgMMt1HzRaQYhVXls4PNFaVVhYeATAlGEQFa4amY9Ie
apugGDLIopMI0nR1TWNtIfzchoipo1Hsr6NZR/kunILNlMgqhMSSxpNpV4UO1rr3R0LDbmTvkjUS
WS6DuY0+9wA/yVhYkrlOHFDyko7eyWZKJl4g23ZM5eveDGYtUmy4sS8bVKCyPl/BYzNfjtaLQd76
TEDSKcyKBEw99BYekyh3ALX5etCrmtvXupZsqssNUwWFELiEolHn1s1TshxqxGrjzdqsZPhmZuNs
XDUgmIaximdUy54FDVE9OSqgTstYas8I7R66VUk8B0YAPK0dWGSo+BagOi7/94HwlOI+mm70JVeN
i19jHYfN8w+5lahryWDp+VXcDAPh1C2MfdfiOyr+10oG5uGefq2ZoC45gozeMd/mwPD246q2hjT5
mMEuQ5DZim5LsEVgOV5e1gaCQnZZEFC6e9px6lmx1mad5XFHfQpPC1teN3VvUbaOdijjfln9eBut
uLw9bydwEqYAthIN4jlaYtUmVQLUtI3OdF1nP4EkahfEOMgd6vmgVNZhPSbLVEpwRHchcCyE7opj
xfS8RRCVsWO7pIP3CjqqhRbaFoCi1n5jVT061vaV2sDMcGgH45RddoR+WSVInwjUsazgas0DNnNW
pX6P2BGVu+FFZWv/gYCPWfJwgikuZyvmTgVeZPhKR4koC/x6o2U1JYY3pdUgTVy+hzPKh3uy+u+c
/Jm3tX2A3GlPUHLby0RFVMgwWe+6wPuhUtEA3MpylHIV6Z877rb0ZkYIl+bRqDzL3bjJ8agXCg7R
ZWobYa+x8qvaqZBYWtkg8gT76Fou0e6fTEs2hwCB9BUiUGSIolNxfNQJW4ZSDJl7I7twXuVBvc3B
UyZbGZcberZ+0ejMpXPTWaQG404sshHdBU2FcEKb09rE0n6tibsqLoiow7HYZVMf4B+zghyGNciA
14QzHwtB2TRVzFNzCsyUfuxtzyBYpiKspwKCYhsjQ029uR+yhK5lSON1eQW8APAh1wqcXAEqY7YI
kIIQZBDErfsamfeQsxlx+J1DyczlWyTTKpVJfya1mQCjrzHsEaDj1AD4IvSrKbMx5igqkaU5wnmA
B5O6muQR6LjTrPq5K1YIZm87kAOMDcEfV0InXOeuDkmg3IPHwy4ZFxmvOtARvxPgRxAPO1VfCJZh
8wnJ5dY8pt2gr1FXFLYnRDDJWbM0bt+wREb+GFnWPU1bJO4AOtZfax3gzmfb7gCciRXKyL63Llct
3T5kLl4fNt03uATY61DfTYcJq2k6wG4gY/4UQD5MS95N200A0aItN9Atv20Rg78xloadRtZ1AAx1
/DyLejos4UhfE22CnKcgCRvd72Dsze5zOJj8PbyeYVuGq7GwZfUjEHfeWm5v6kSDLzPjDqCzFpvD
1+X9FW5ANlyoMfXhATUeVEppBMNjWdvIYuklcCy0+aJSAIJRbWYEBaM3d9Gq1ksdBjYraVyr9ACU
Qb3fXLqAG15GXCXq+eknppuszgcE4O9mco14DTqXjjliat/miRQcQImc26bEht6BnYJc8rAPUADy
PVEqqaQFIldGdGirfXZ4TR0DiAP4MajSRurbZpqxCoVxxbbE/mOK1cLeumXUquxnmz2ZWC8rPi6O
ZyQELVSgIZzuol6Et1nTyxSgj/BDrgPBbwlpwjfft/LsiDIPoO26AhRX+Bm+lnVEpSDlvmhj0+ki
3Vjry3Xzncl7nS2iWps267H+6qi/7YLQx4cl2eIXIhrl7qFcyQhiwDT4vFdD8LHlYBbyASjF/QRG
hFbpFnskBTyEL2EWNB6qIeia9zJ2eiuwbyKqQ3xeNpGes+t9S95t0QYZOgoncZ/1Q/Q6g5Ooc7v2
HyMzTK96maYcZ5tCewQTCdSpthjyvf5Yk43WiK0cKQgijzu9wqBjoLt8GuuV3OgOk7rUrUzfLesy
nZd4hltDp/ICXSA9EUGzFyjGbYphUCdvKtyjyjFqnqz24Y1Ee+iw6Gy2XaM1OgB+GSHxpMZkJxM1
Y1LunCBwGlrujmMc2v4JLt621BC3So2hzoo5itcK4UtwO/qpAd23Ba+N8O6ViyXIlVkpzI+xrIas
F98ABtOSxWz5kCHcPwZMBG8TGPJXipfEOXG4cYD2X+Gaye4cyvRHZRfMumz9DMR4eVAr9SLPlokG
mAf7A6+JREQTsOGI/UCPSDNMVGYp8BK8+rLNof6tg9hRZg6Jygyv8567JpheSNaz566J2FAwqPo3
So0BillgJWUUffEr1H9dSQU9SL9hg5KDLVHFhg/pFRntNKgnzczE4ndL18xY5Q3OHgVdpGf4slHm
d74bZtQaUDKc3jEPGMYftxBui7CMJuqW5oauzdDtN0Cx/fJBtG6Lv8Qjm+Spm7JhYYVgmi6kzGzM
No3FS4JHgTMWhEPHgzahJdC5YEfYmFHfFlommrqb1TuomHkSuvjA2Lhln5JxXLCozEr2rsc6Fjc0
LhHngTQoiU/qGkgKAyUFoBhhPLgoD482Jg1AdBYD5mzU9DudiU9NiZIkULvKqM3LBjXHtpbgfVQt
rhg4xuCMMkjd1TudH22ULUhh2sglWr9M2SZsV6KUmiHvg+mndd19101mnUqzoatOUFEVrWZ+W+Vu
A5/jXVTri21iCMnyXTVYGU4CRseOF1Csr1fCkpry/tjUzqbzbyup9zDOW5FJ/A40e5q4W7IYJMy3
nTeiTwpHeZbaw78uz/1ch0XVEL1lErhM0YQBRTrUZH6uzbWxh4mnbtOvclJXF9DwA5EYJO/xwMmE
stS/KVT+XL2+fiJs3ChWXl22KI5eWwz8tYAPcS5bKJwFvw8/PtH+4E+ieNQoYpu0YStwMUsdgTmi
7VAU/HHJf/RPePhRefzRB+DLpOBBqZvllx//C2d4XTt+mf9xfdXf/+p7s4Q/f3o/DfjvX/4Jmojq
yUzfll//6qf3xaf/8e2uPRR++uEf2jn8k4YNT7+btV/+yS9/6ubwUzuLv3ZzQE8tPN2/F83/oZ3D
T2dp/9nM4cfL/ujmgMYM6dXtnmCsIAjJrnb9H90cSBr9LQXmSVHkzViA7AjYyh/tHK4ng8TXs9pw
CCu+xPdGCyjbXjs64BAkDtYYXcHi74gFD/6Tjg444A2j5y+15uvBlTjvgsJxBjcuhc/k59EVhx5G
zam1pwnGuzKELbtq9pEX8bK8+kS+ZdR20Ov3pRqRcRWyS0zunJfnLJCqoEv2PrOZPBOw2Xdu7S82
u6pbJLkPZx3lyFXHPO0sFNpr2IhkZD+waKDlXMNdgqojPyhO2oInKy9SHj4qYWmJjQFpP8tkFcwI
6esAn4kCgy26YMRn0pmWnTSvtufv17idsNRNIbKZ7i0hipY9DFHIOHdoPDbVN8rq1yBrVLHHNoIa
G5MK7N8Ldtgn2I/erMbHJ7F67af221QvyCVRey/QEecxaDKThyOuBwYcyMl6fk2CDlS/Tsd8I7g8
9MVAyRDpdmlJeqN1dgPyZamEwa2xXFT1MsBD08lvoSQuTxLcyinTpqQz3hTetChnsv6AS8BtoNnN
gONmS6HxV5biO1jFSNVARILHNJxOHdPqMAHpLZM5wW8le9yydamur+wYsuyWIzndw2TMweiZXKE0
WcVLsD/WU//IcT531Rt8ZI+t+TZmM77+FoXVOuMLRSqRJd3rD6CDoBila1byafzmx3k6zZGGDim8
LDfpwzrnff1F9CTAfeDv0RZ1qaKxV4WhiH+vG9yBLVkGetiGhe64eQ8RUULnTlDjIP1+QOa0n7YM
dy8y+NAtTm+ygLz/Pkja2WelZ7MpVYpxEPjocbAZ9jrKUXMMbBFK/A/KxaNt8aXqTrKbiGh+CDpk
HBMKBueUL2Fl1XUULfhbZFX3rQkkbC8mrFLbdEUikmuaiIG19oMqhji+x3j+5jjCPxyWkOX91r4B
ccKz3/FTJ2KXw/Y6ltuSIY+yE14z4C6ZQGUljDn7HcqkvNBGv35/3kON4Nn2GFZABPdD3WDIYKfA
o58RmK9J1p9pUH/DJMeoTvC3WYPRmaUYKtN1LtTz4j/0cJfnSYYEPsAXwczLcqtkew9J+QZNnt/7
HU9+mzFP4PwU5w2A+F2TYnbw1LymELGLBFwbJhwGU4bZ+P1mjAqTYiP4UyWHN/CrYSWgsp/7EDAy
Exi0vTTi7EcePCGwVgX8d1DstbdFtCgFAjYMKy0nWg6a4ZZSi+9QN+Y2M8Qd6yQMLtEs4DRd9rCS
KI/BihihLtSNyCYnjLIRv3TbKO+yEBMVGQOqfLbpK+nrvqKYJ7S37aNt4vvv0yvq9v1EAT8jeu1h
D5oyd8WEp5wOeNys4fJcN3Q8OhrJClIhpqHMpuL7syUDLp+I8ZIAmscSgiEwQtQqUDBUSLDw/ECA
7odJaX40NZMVrBP8ADKkL5G9q+L7ALiOcEzxx5btqON5LGMc+VrFdr6fvj/mBQgb5gGGkYMiWNku
EJ9VG5NT3OBSd4LPQh5NTrBnYPVCYgpSDI8gkN9q9DdAMR2zhxLM5gHmpiIcA3Gmeh0vaQtdJ3bx
Mdu6N1K3PicAei9ChrICCdoW607JqY4xT6c9Di4+bfghTTDIRnQluBDoR8U+YvlCfoxzerA4BPsI
rYkdedMDZSAObxZstmAmSop0oREU+9jk6ImgbzbYBct0RNbo2oGe6BRH4GFrLIp1gMVtw6MjqeRH
sYaPDU6FOe7B6I9qwWKimLVFPOOyYdpo4aUOMItSNZ2GDCvYkCLP+L42hdyF1fdJCyHcwmlO3uO9
mwc076Gljtlj6Dt/TATJ8niBPCi7DYNpdgqQLCpjckJK0cx0vLiEufs1ld/QnAS3xmMGfL/XOOlM
lnLAW6Lmxw9sTGTF3GJKksVYAlkMaQIW+4cw2IcS0ld/zMT8bU7xz8PaVZj0Kgdj4M6M9O0BNP2X
DEBDhQ4ZYKvm9GWY2FRJ0jyQbb1Pp6XLoy2rz751dZeT3vRBCQkKiIfcJvSvcCRZS3hl0f/l6nJA
qweWVDi9xYC933X3FnaTKwPV8biAfPc+rlEcMNmmujsPVe/cwvGY5dD0ISBDn2drdY3c82Zqlwd0
+EhEnSdBX6cHDUWzK7wEXOI816baWaMCwIozOSuxfoaEN3013H5hLZ3WvI6c/JbNEdkTrBLI7wpM
jO2E1Hw6QP91XKFQh5YuqkNJceiYJWWNraiER1jc8W3ayaGPxs3cS3hg05uRMzOc4BlayKsH8lE0
a237i2h4tORa90FSzB5Kwn1sk9DDOzMK8jTCIXBu0uT9X0KxP2LWvzbFucbhv8Q1LAFMmCTpFX39
lbPtOZB52CrWU9p6D5Cu+dZKbC7RmL1f9RRhWGHWsRYj/V9/7pXD/IfPRb0PIFZGrwch/BxPcc9C
zxe1noLt+2KHORi18uu4EZk7Jb/960/7ORtBiJgCaL7S2zgXE6rxr2TrvsGm2O7jeuo9Bsg1EuBS
kAqOTvrjuv6jJOD/Jr7/KW34Z9nE/4NJQID4/C/P5B+SgP/Zf377/GfL32uftB8v+SMByHDqAgD0
AP0KQLgiYcaA+SMByHCiGShp9F3OQlSpgb/+PQHAaZro6Rsj9qd4wAkg9P/+3/5IACL6txDdvdAF
EFQuTtP4DxOAX4Yr3uWKawfIAK646a/pbBeoEFsAIydOCOvytvP7acU0/jez8ddxev2YFLLk9dRv
iiZRv2TNe2AQROyWnMB3B+9hNIZeuNLs3bChac2/yZd/nYH4LDRvidCrIIKxAcj/zzMQzwKmNhuJ
kw8m/o4m2t6B/gVptVP3oJKh/XckcRT84+WhpWwSxBRtEdBe9tql+a8pupMmnuHrEafWa6zFYp6W
C9aeGmwNeJYYyt7GXyjg8/BAsSSirNqja9QxQQQ2Hue4XovYWrYhzhuhfnWtPvHJkRZEnqZvo2uv
nIjhRwjL/Ljtuj0OiQ8LmNzGMxTF4bGX6C3TE718CJZkPKOjizqg61V7L/zS3rMa/YvKqB6bo5+h
97W1gW9+McNjCNvU76Ap95dGMv2SqvqOrr6ttrQfixWkzmkPI3nHGBa7oumi9TE06/Btj/bp3R5t
3YeQtgg5qOgP2PRHKLGDLdZp3BA0CDSi2efwmFkKYBydK6qgQem4XyJzmwbLdI96AZxk0N4+074m
pz65sgCabKfZQ3TKmeMigfYTTl9Mhv59yT44cGV7s+Z0xl6b64wdqAn1x1YSvsnSNTo12L/9BnPd
R46T6b25NKPqDumYojCyCYzzgjZovAX1fBjfVp2qjx1Myb91XIZPHPJSU2zU8K9dBpd9DjceEr0h
9JMEZty6g7YZZFn4H5o32fQZ9uqR9e8Qs2YItyGpXVI4+W89yoMvmd/RQ0W0GnTBlfLrdnB5DPXt
d/DFPTWupYVwnX9qkBhVJqD6IzpK2MPk6HLIbEJipKHJ8FUPQ3NsxuaL150qazh6bmueAX4N9rgZ
KoOb04yiv5v7Yf8NncHIY4ROVBe6wz2WGxdIoBGWklK2naA5mWCTStr4RqDPBOj20VSRb+WFdvX6
tTbJ8iYD3/XVXu/JWJGl5WfcAgMTfPJlXnrErZu+H3uK2mfaf6WR2yBzs1tBFpdLJLLcQLydheqP
RGWQCwFkQLXeRnhVGS3gyk/yVC23HdEMafZSw0VBs+4zDBsCf5x+isQalagHe2Btyfwktj68JI15
iN22BXmG020wtDF7HERptJNj4JgD+7sbUnKINVnu0INkf1vQJ7LAk43fFCDId1Dx4dLYl+VphmO+
AFT8BEdeW63x/kpWHd2HexNWod/NPUn3vdp4sj2PI1+LOuD24Af2OG7Db2kkpvDUAgSxLF8A5/gv
Y9KCOBZ2haaZrCDE+9xnKkQKjipeKetBwuEZrl4Wvp+T/ZJtvXc3Pado01c0YKRoLghUzBdpNrh4
0epoNVuNGzHN5eqt6d4zeG3rpc/hI8zs9j71S1PxwKR1GYMXAD0l4MbI45kmOV+ycTxuFuD9qyMM
XQ1g8QmBSWQbQoG2Jz47mM60M4OHeoHFVW57/WRlfO1/oFpb3ycz6LF8Ame+PdTALLIoV8lsmlsu
iAWZCXdr/DFUgO9gA0Hg1lSbRg+5lw4eyvgAzCBOv6YOhEHeLDDon6VHzzb9LAcYBaD6cyM/kljJ
Z26H9qjpiGV4GtL4ZOnSv6TCk6upMBQ+39YkOsPxgLh52+225jFp+DFeIiAUoZgvgXPxKRwITVGZ
8yjxDDsP3ofNhMjbzNd/TkUinr1fty8JQswsHyEbHQBcRTdTD1w9Xxlq9XLt2Y0ydDxDiefVMqz7
WAyzQFkXxMh0OzMGNCy1aXCA/jSVvW4BCSi+FKOhSESBUaPoIgT/BExvQM5LxufdoDNJHo9kReXL
bsOji5j6nUFOvuCLtPVBwr8JmIQPewmLdt9UGh19boDY8nd93Caf+wF1NjQ6sOgPZNLhkWwyBZ6L
7H4s0PYIv4vJMnwD+ti/IHd0Dz0EOfQp2YfpuR4awMwGYUSAxUMi4UBvwv8fBf4Qbv+PrbL/1HSx
r197Of1zLfjPE+L/4UX/OxBM/wYNHxWDAI2UroEQ3u+PQJDj/Bo09oMjEtIuJOHrKRt/KsExHN8U
UQu6FWYwZP0ZCKJRcJKm8AfxJITGnIT/iRKMSPSXUBDaNKKYq1sOJXKEatc6xF9ckm3Sog9OYJqz
QyzT5puasLZ0PrlVc0oM6M6AlVcc4FnJee7zBey8KKjNYlfWBp2fTohEhCiyqU/O+54yUfV2uprF
KXWPAEkGdgy61JNHiQYbv83w9saQOCOQdB7VGvg5QmMv/TZk8FjDChLm60B3lguQh2iNkKTADFD+
u9mDfWH52E282mEO0xB+OtdA15nE2RihLArsZH7jnU+/ZKjnlwvqqhVqVID4wUUu6I+VITYoQWCw
8MLDpSkNH5K7DSbSfLDrk+lDckhNEMFV0VsoI3Dktc+q6/yja+hyj7Ygw9PQQUKp0JOYNEWXXYHu
MaY1yr6deupjZY9XwKMKwNWe6i3h51Dp9haC8tG1oSbXzH06xGOcoAdHI3EzNyib2NfEDPU0DX/r
EZDkLRqiPAehg1LQsE+19eDUJo92Q3sUPaxhp2/shCbLTRA+NAlqs/GYoMGExy7roLQ+RCmB4X3c
ntAtAdBv36P5ARpJNV8SEaojS6cI2+Qob4NhAImYuBnlYTSXhdjc1ndmNex+a0ZYU5Z1Xy90q+Zw
gndM6eFbh84TB+jP/mDiNitqxAhPYcK/xAJBXyACUSSkgbfL4H9NvP/GGdRinQ5jofoYrCFaZKbY
l587baKnyHF3G8Hz9NAa1BGVhMkmjJrP8ZRs5V672/6KggGM71DkFCxHuyfyaCc3PPda/i/2zqu5
bmPNor8ILjQyHufgZJKHUQx66aIScu5G+vWzQFs1su+MPff9VjmUy6J0AoD+wt5rl1GVF/2FIjWJ
FJ8Iw5/8HnuSuhhTrqO0TvtP+bTIjdNb02XG175tqB52wuWVGoANt+Yg46cl8GlDCkxQOsqqOuS3
zbKOFWUjrmzmTOfZ1N8Kfv1tDGfp3h+qItnOkwwffJZx94GF0A/+QCY3TbwsF8ewFTjRwTjkMDQO
i6GrB6wZFipZra6t3HGuZiTITWc7e8Flf1NP9vI2dChXqLpUQrmYiG3j5EW7sRGxbNs8Hw86k/He
aPWVBzkDZp93Mwx96yPCqFDV1kEWBdlkHBnGI3nuuQa3EyKAjaY8i7xFPRu4oRJ04kE6m3uJdH1Y
h9ht9TqPOrtL7O7W4CQWcwczqnAeRGsWuypovvaN75/KrH6GUlBtmBV/LrFC7vPUUnNUplhWgLZF
1fpNzd+QhgPcFqrZLNp8cXSIKGIO5bGh0bsZgzDcSd3EW/iDbzwM+1urKae90SN6KfLYPc1Ir54d
zxijKaPwLGVH1Wpb3FbG2ZeJu4GY/Tb4st1pv+wO8IatU9afIaFeK4Z9GybPaBrwQsg+ZWEcolp3
ym05ZTgJxybd55jvkGpk/UMg7eK+Cdz4NOC+38xLbp/wUU/35VQsh0rl1rZpmu6w5JN343QDjZY9
nhAESnYWoh/vRwcZnpiNowGg8TI6Iqm4waA5jeZjlRlOEW5b0VnZHcY5u7zGVn8pu+BL3UJs87wl
fMps1HKOVeXswVJ5ByoqvQUI8A7Eyjmh6GjZt4t3rxlcbFQoAz73HW/ZLJNmiwnNuoqLqtybKNu3
jRkXiIKdggFoUtzNPHY3ycTzrqg7jO5+NX9eNDq9QfJ8pl5V1+k8zZ/DeUrR/aRm+9h202NleiAW
UYbf1mXihJshLHRzF7tSnGykiP2BUYFPA+cOJoKvrD4hipT1BpR8sa0x2z2ozP/RQBeLYmsS+zEJ
Cmq3AIAUaw7FdAqVNn5HJy0RbUfQLfFkIjw00OEmyz6wFLa1pJ24xasG3KF+TkChCuc4D9WHpDXR
nC1G+zU3MuBmiZNphpzJaHm3eYdLc8MINTjmOsiW68npvPsJYc2j3UlukXzk0jt1anBfe1A952Qp
536jFtv9orj600jA8kkiYUjf2Yz4RR/awsCTJmnMzrVlBud2RmanwqzC+9KqE4rY+BaOTPEIDRg1
Ft51/5AwehujcBmTt4Yt6G5ANXcUbNvfA5zPOHWDjhVZPCsHfFcnUkwAje9tllHL09AE3B/2MCBY
nRbjvuHR/gORI6JxBh3jjcLicTeDLTe3vjdP3YaZO86ezAWlQqu86BeEje1725npG2dyzIKy1De9
vZS3EsDHDwDdGhVaIe0H4IzDi5EXy6U0WSYJr/helrb3zYV1l27SBJ0kysqh2MWhk55chCIlT9uo
p36YtzNKqhKzG5/iJsuS4FkPs3tdeH3xDWl6Js+ltlhYUqqO97J1vGfOkXCHmSLe63m2UMr7fiMj
kQPqOaEDn77maRo6PIxi+Rzm1XA3YXLjqpwT4y5l2dxsLLvs3rJZ5he7aGLkU3AM/ciihj6FCF6/
OarNHxBmPjJ1Z0vAOFSecpFj/8gTblZU4e3t0rKYivqxDzBk9KksdzMQ4JsG8fobRrvxO/bA9nPg
OAMKFiynGxmWcbiZ2tk4dyIb7io8hh0by8746phzfzt3FbN42wjQZvpz0x19SCufw3iq8MouUp8a
oexxm6VZO6MALLOXFjOEswlqWz2wrUV9aEx2e/FUU5y459LsoC2zmTHaTu0KxAqxPnXmmwyVdHZV
CrJiC7LMPdC1pA8IZs0DCkef7ZKuEHkHTnbg8ZyxLhFDGdm55V/Po2rPAswHoiTH3M4DO7MCug2L
j2aJUJI6u9ZEcudho9m5CcP7jeibe6F7te1dN7wujEGXNFO12k5+1px630FtVRZV95Z3mfI3aax7
EYEerl/ZDDfVTjnhjAMQ+up3jwLqRppjs7Ut74sTJ+EnP6nKd3wX9Z4tGwI2HvGyRHCU10Y0hjlP
RJzK5ikFEHwTLo7/eXC74tgkzRxHVuyywJrt2f7ij11ypaSwn/F1IHsMSntyNm039JuqZssUA8dB
ALBonGOZncyobGU7YBBOxDsSSwsZpYvVxZHq3g0Vg6EMyPCbXiggd7E5aq4ls8ewXPniW9haLTaY
0ouNc1Bn8jUNVfWJBQfMVbtKpivd6/kwZMgSmV3RL5a+nZ+yOL8zF52+tpV/iedhWyfMxXBD7FjY
o6/FKn7vqBARv4+BOwb6lm7htlu3XkFtGEAEObDhZwPldoPzJfTZ6W+cuomfKwfl7uqlcIyNMGwx
R6JPzQMb+fjSK4vphbXIk4U88ABHQ22Xxi722jT1taBf93RXfk8yC7kQ6DP/u8egEbhLXyUrlLH7
FLu+/OI5tdzTewNE5NtkI4QeTt8k1pSfYsqsHkq3ywAt7eKMUULuZN8aMxyqTbf+ozGSgkeLPd7U
sk1eCjkVTyki7YO57kQRcOrrrsFjxwXuBVd5B9koNqkRyzHGt1waBId0rT4GacimvLLi/BUuiug2
iRyHBKWki4izaSxv18plucoN0ZxHzxHXvMMC1kGafpVLqvB8K3UsmxYnQ2hXp7aI7a2VLy/NPI06
Epbo3mO79e/wQRjfBcC739Hy/9mV/FOXjCn275rk/wJQW/Xv/a8iK/HxMz975I+YY9JJQpBsHz3t
//TIpIQKOl02XT4JD+6aEvpHj2x7tM9Q0dDIscVAMcV4/ueyxP7NZO/i0lf/FFL9lIT9sUP8u/wb
4iz+3CNDdOYvKCy+ELCT/gUOD1zWchpLU58VAd5mFx5LVynuNmjO5yJu3SPjO5IU6nGcvwEN8K/d
3MF/EwgxPtS1hjDUN8Z74Rc4X1wnvHBY2U9eht+LM9MjsqZ3/AtPx/5hzob0qexd3Pl6SE9l7InP
dSMh12V+dmajtCO9oP3CnDA7TkbQcXRnI4UB7qTlKxBOI0olkgzGzLn1CLAlPyPzra6kbxcHbbOV
RIF9U7sW4qtCogzNyuQshh4balrC4ysNj5vGiP0z4D3s7LKYbusmKA5NEYTXcx8jLEFyad1Phg4h
JuTmjZhTbLKwxYbNUNvt3vJFcRC1Fb+KMA0vwsjvxITzQlriCUsAraKHXr1qcVwx0m/sH/Y8I3Uv
Z8b+YqiQD5WdgjoiOJgyMDCEOEw98IlUH9zCbL7hy2/3dseTqk274oDEJP/UOhlV7FRwHtJZZEeA
FQAAnRE/nz+LSAlLv9SU2wink/Fe1enyNZzH+RWzin0fg0o4Yj3tLp6dTfeux4djotPf4yTUVxh0
2i+lractnil/3ww8ZX2R8zbiiRosr4rjUI2Y53NHfzNCm2ekO0d22FyRw3Jy4H3uNORhUJZ1xQEr
b8q8KU9GYJzQuOdbJMaM8IeuPbTt4P6IsRpgB1EpNlxnPMDr5MFOMscd8QiLtQ+NjK05OldjZy+Z
vmqcOXuO5zR881sP/jlATtx+jLKbYWyfQumkN4vpmTdMg7EuMfdOXyij+muK6OLRqZ3mgPraCjcj
eOCjOxV+tskL275fZj+9iWNn2c++j3uTwb7/QByHwCCi2mCb9vawci7Mu7DjWkFAh84rW5ziq4Yg
dJEkOB0BO9hXa6FzKBsPX1PgczKCdr1UcePeoxFfjlMy42MyBvvKGt0VF1fHt4Ah+6dssUMUdn1x
Kg2KqkquHszKDZAXNtYbQiXvpkW9c4JR2xyzrMCnUuJJ3I9O4t4WzXhlJaPD5dh2RwOtjU5i8vM0
AmrmWbnYWY3031t7/O62U3mKZ6ZH5Vy6p7qVzt4PEHjNfmU9207+FSlTE6NUcaw3P6ie6sFenvu+
mXG3VOZ9nXjo7qYErCHQalyZISrtSzIIV6C48tp3LPnZnY/qByEzisyvCJeTQzWsYr0lLT4FqVlG
A1q2nTnk5VUW8yWOtp2ePI2bNoCN+ejbvcLPxXJvo3LxpOqKE3n0zjWi+gqEVsTsv0TkU2T5vS1E
8eDK4uhRBZ49uVQn9Oxorxudo5cP7TdUNenJB4O4p5dpt37PDkdWU/bASNz5vuCWo4rMkmhJAHJg
YspfIeJMn5CY0ZxYZR3xhfowFhMa5RbHzp3RTfux8NorKjFmEWG4d1VWHmSPdx6lfIEX/J4GdHg1
CMai4LDFfWYCJK3QUvRRMZrDpTKH7qutZl4JBStGW/+AwXDaDYXQKCF9O3hVpHg1CB2WggmlP9cw
Cuf4dunr/GBMCvTPPLt+1A2Tt+rGgQjGBAChOu0xq9R6lTWGw6d4mdl1F3mIAaWLsQsbfYqGXJfL
VY0B5mauJEhXYbxmFq3lJo7xT6RFyL7Ba9ljdZUXIe97YRlkngoTZ0htZu3GyvL6SwEf80rWSXjv
4q869b07lRsYCOo+VUYOrKeKXNw+7x4smENmusGd2Xulihq8s5chqM0okOVSbACbejtoEuFzyKlx
QcaTvLDwTK/LZfgcUn8eORGXCG/LcEG+lnIpjdl1n3mgOmcjvC61092pTLY3mTm2WFzSAhtz2exq
0cd7EeKPXKyk2bl9a7/kY2kdPdrhXSeDep9MmfV98WN9M1KVvjt2ux4u8Ctek7JIP0EYH4oNy69w
b2dhfMCziQdvjsfIEDK5E4ItBdZXdzPE7fRoaj76iingdp5Vs+snK7gKVl3/dirq5Nb2s5ELTdA3
G6soqzH1cphjWx8qTMKnPFyaT4UG2IM4CpmgXO7ywXZ2zTBQhM7KXPCRGZWD2X3ae209XMQQW+dQ
xPlnjCCMaiwP5aTguE25xa9I0GmOKDEAuOdtF77lnpduy2o0XwvJ+p4nU3KSytrOlufeLTozvjYg
0s6NCjDZgQO5FWlVnFzHgDXqxP19MY/Bp3gM5F6gSn5MhhSfIvMpA2u/4dHn+N2lm9svFcavr7QE
PP51pxbEv5MTH0j2EdsFERM9qXHlVqaF7a+iKwYhWY/Q3Tei0hBfyjw17xFWdJz9WRYjeqYQ2WQa
ukJU2aG6b+O2ONYJtzSjXz/PWUF2OBV9GbQ/QlAEp6FILMYEo3GdQjqAFFHeDUOVH5Wr37Crsm2v
V9dYwP76S668N6AP76bUP/xieSNB5qESGJAgGSNntNvy1GFE24Haf7LQcZ+bxPefUKdaz8j0qq8o
JaaXTvKDQ+UZXOrprLr83MS8C31u2r4d1KFg3rx4N5RaOJRQ4+amu0utWjn4UNPkemJLgnVr0sFd
q9rZe+09+UMjngyOxTDyxbF9s9A4oCmJZG0egDE3y4HRWH2TNq1RvzU8QKm9wgGsrsz3LQrT8hwY
eYf9JLO2FHkMvuO5Ousu9d/c2W0/m76Mszs5JcWVn7iie8KMmMhDsTAqqSJQBVhRiSBxs29BMvXG
J7eVk4uogbwFZB5AOU6tn9rbyjDRm6Ge3g9e/8Kydtx0E6JtQj+w6MXOCz6N8YiKEcB7qfSFXznt
Q0SdEfiJc9o51zq0kDeYBvuXHBTKM4Zk40gt8qla0MomnuWfOUEgOhtpDM2oEFFcifkysFO+dHyb
jEPZuiTp+L5yfM9d6Bmb3jH0QVTTjBJ3LbfIs9Ew1+3uKk1PudyDgwRoX0t1hGjlRAAz00OP/Ijd
jHNfLkm/zVojPi1OrE5AieS5K630rEy4PaIgARK40zUyAfAa4Cw/a9srIiyV8yFthxTbYR/uEPDL
XZcW9W6UToOQN8k5yGTDaoKv+ajNxkINYpUHEvLMH46WlNFN3kC12ODCEt9QSnvBS2/qyu+/asdv
c/cTEyYqjihtixQy90dr8p8m7h+aOAvdFKvB/3vVeZuk9a8d3B8/8LOFM8kopRHDSeKT7uau8ec/
9W5I4ZC5CRac5D4KZ5XC/VxzCkJPXXZEyNk9/rWKtn62cMFv6LhMQUjbT5Xcv9HC/YtUyycKNbBW
7wybWFwvtJG/bjnJSkG8UbnuaZjMRm6tbMkf4HXJM+RQZO6z278ApMamQOTWnuJDnoNCNW/4P6dP
LuuQN8fL+heWif0LDldr98sn+f9QrfLqLA5u9o8ufiFvdQv9+upCHXTIskPnlA1O/e4mznTXmkm1
ZlkgB2tTwAqM/oaob+rc+QfdHEjSP3e3RBbZzOPZu3rmGmpo/0WlJ+EagStI2xM641ekEDaRgToN
b/Kwq9cpoutfMwun+rFnz7+anDD9BNQ4/Twt1fLN1zzY4Z3N9hnqfL9DgFAcVNHpnJOi9u6BeDDe
nLSP/Ggs1bVobNYfZuOwOdNyk00l6R7O0JPeas1mE/liEJFJYASKEOFzGuCBnTmhEoOlmMLCMWSe
9ca+gnCznuiXpQ/qKx/n/q6rC/2QVH21Zz1aDRtD2UG+j4m+SBAh4QCxU8d8MbrO2AW5/6QxkRIc
uwB1oaNtqkvnTIRhJMY4bFAKD0c4lDLKjWV1D4FRwDgwDmxKJKCRBm1WVEKzf62yoMTM2ofi2h0z
Sa7DrF5wQeLeSE2qW2hYCZ0XX4B3DOx8Zj9C1AkCmhTPszWiyYfB/BBqI7s3+zQV2wyF0FtRmx6s
I9/sthw64Q5yepfuB3tijo0f3XuYZBBTLretV2woEtWT0HWyq5Q/6hNDkSLeVlalHqaUIIRI2GMv
N6knzH0p8lUYIxWBOhvXa4Sxcyhzr6pp5dTEMaExG4bQbFW6xeFrZaF1dAfLMtDOe91mdN1XP5uD
XeJ61V1eUfv3McZbFgfJsnE6wjA2sckWCFNQt+/U6N6x8TQOsMTib21iDfvcTPehGoYtd2p44kwr
HxZrxqGlcHiclyzItoGr/PfEV81xQQmwC0mGOs5pVy+Y6xW0Aj/DvBa1A7p+CL1VfwhUJlCjBdMZ
ab18thl1HoEEjCytcMF+ZzM33IqaeC2WVn75nYFSXmPywYjRuilETsrGlg5iWLAIeH7nZTjRqsck
ZsVz0XmqmchmzILHR9GVKVrGlvQg6g9btjFDZFmhUWsUWu8M80eALSQ7WGY9fsvzAU7lkDMETjZN
hTfppm/DLn0f0oKuNawGx7rt+06eF73YdBR2Nrx67OaYs7hW/b6wToaOGeoJU7toDfW1kjrDAB4q
ggc9VTvpTukOpGItg/lmIL9xxo6Fy3+nB2NJH2e7nmf2aOt6G0sMyIq66sp4i+Arbj47IdyDTQ7c
sdqEM67SKB5zlJ9sxDgKVHXdJSvHsjXt+h2ghH0S3QzQ3pjM+jTnff6AsXB9GCa8/3xJq9tsAc8K
qRa3jcGaBgLU+t6ATbqPlIUCJYHby36TDE7/olJQPJsuHXj1U+wvx7aelmMKWh8Cvlu/jYMVwkZw
B9bZyciNvKMCmIyNNif9xcw6bd4wxXbNS8iWVUM9aer3ri9CHM+r2ezjUR7yzhMImPiIVAaSiPeq
hgtCjOW56G0DIhEhC0veHyZpyWLZchKI+d3VoAubM3Bok3/lMSNLrqNZxLSOtVjG4ZWVd5Hi4SLn
5l3PquTS6Zb+qu4W79LiDhsoqAis249aoZJ1jK45tIFV3M5VMuAGrFMWZaQfIY5JY+sWagc3FmOB
4rZzCwz9FMbALIMZJiGWRGVtsFsl5XWJ0R9TFq+Aa7dkVVwxAAXvxwoX6aHtSr2Fe+t/NhhGsStI
uzyMsPxVYlsH3kz/kRCEC8reH99qARQo8ZCjbQOPcZNEf8RMAWtOPvb1l16oT2g8vdMANNY9CBWO
99or7GJr5I4cDkESICcUAaLfldDCateF6yO0md8k9iBZ+xpzdZ0UY/dk5Xpi8ZRoLO90BRgcbZHs
6zHfZVZtLFEh3OnaKbL6SiZDcq19likb5kvFaWqDxt0FU4cSA5PpiaAv2CxcQMZTzjmz8JbDGWpC
W9Qb0Zb+agTt+4AGykKKOSuW3wd8jjNPvwE225bneByBhHX29AXw/0q7f/lP4VipVM3/UDgKevpf
qp1/dUpQMdXV+6+l4+8/8kflKMzwN9MxXWKvfJtwx7UG/KNyFGItHR1vHbz/IXX7WTnaPk4JfiqA
7v4hgvtl+C9+w3HNZp3B0Cq6C/4dfZxl/TlFwMVd4/K6Vjc2SwAHCsCfa7Oy9ft+yr2RiKcG9jOO
qVGxDN0ErlebV3UzBGSmZq2vFn3IrRLm/gsEY0gHedWU/ZNVOmrpuF1sqsaiyzq8lchLSWANHlOP
mZBHIG9WpYKn2DiBdHPI/eUpUIXzMTPGEaEZMA6rHE5wlcqeFSfFSKWam6qYswq5aYrkOwya6toF
a37GeDCYJ+bA8w2aFYnapG1ANnuvRl8PhxFr9Bo9h9THzZrrrATkUGYTylHXza2nxGOLHqUJ0t5N
WI7cJyRLUn2wMBsZmS0YGzw6+IcFLNY7jRua2Ur1ww1Z0uDCrESh2u0GnS6MQWOT0fw0FIdp6DBx
umHNULOMW/8Scv5nUU9ffICmCwrFa2Z1YFYwaCx05N8lpZMfG9mN+2zpfA58o+I3BrQjJ7gLcri1
XFm9qXEWDyOh9cMBHx6RbX2PmjoGpYj6PJ6XDXOvbpu57fCqOmd+lkvtexFzv2biwUoEBhgnlzcK
gktbr8R5t4TFsbnoLa8DCpkPOy9uWsGjukPFU4sV6Qyh28Qryh40H92Th1b3GcHhdG2pMewPaea0
Cq1VB2KbB52zJf5zNu9bPIgWMuHyYKsCjVztTpBCPxbpLHEMPCCAfTcU5l29NTUDNDiFJQeiTLZQ
DnWwt8Zx3I0qqyPo9EO8ny1l8kHHTeOyCC7GH75MzXf8oAiN3bV/WQ0IO1JU5vdS0HnsCUZDQVBP
zaOoWKKz9S1emV16G2kOjOAaI1bMV5LY3Fqdf0v0T7fVVkLbnpB2SbFb4H40xSSGXRwX7X4ewB0y
4gpvJ7flcJOdjjRskXMSysnf1HaZk3Jor4vsRGMYyIz6RPaFdVIlxGaPdfPndarFKiET4RdZDmhi
5l4N+SFWrfUk2fScxq7094AAfUbqqLoeYQd9NUfX2A5zsGxJEkfixh2Qnmq/sUtQwhMu3dgLxHXp
Fc45T9zgbTXeHIY+8SQHxyLElkqWRz8acnvby/YJSnZ3aQNz+VKoUm7RAs3POm3Ko1yoliLDMFlZ
NzQAu6Ex0H7UU3VpXSLxKFZZ3W2sASWsCyVyKxJZf/LiVsEHCCsMkWn8ojBngD5QsnjIWR5G/ZJD
K1blQXEgI8GUDjIpJzfv3aTV0awmO9zXFT0BTxa0lFcf9DXtqua2K2WIAdYsvlcin094gupoWmMZ
BsyeazH/NTNTZ0sE2Ri5yE2Oa+peVDvW+zTOL+Q+ucgl43DaooLwOwzcNrEABVHCGHa1dzf2QFnX
ut/Futr9Z5zyu9L7H05FhDIcJP/3NCV6L+BKdFX6p4Px95/6eTBy+jGtII7DsxgMsM3+n4PRcn7j
8DPXZFh04MJh2vJzpAJDRNDGU7Ot9/aHu/DnSMX6zbX5DX1E7R/H5r/FEPlLkAbKdaxvFplTJNrg
VrTWKuDXoQV7A8DOWk8X6qxwN4zgtLj3ST6Mcjrle8xM8zmbGDfvTDNXbJ6c4VPu9Ey5+7Bqf6++
sI/G3+v/ZYIiVpn6Lwbcj+ASEzEAoB6TlaXHJ/Lrq8Ha0eRhogc2hJW4xDkb9o32a5r1aWDptRlG
R7/53MjppisD1UZt1nHAkZPoO1EQ+tW3UCnzlt8jgY5XFOITyJBAHGbPld/Re4pp/8v3/b+8Ymsd
Of31FWPiRfqPR8akvPjLK04ZjZAjpi4Ekcbx1iNO9dPgMPTcs+1iCDwgvc+2KdN8Rg8efLU5N+1D
CcxLwJWt1TfG0eiwUqNxt/Csa5CKZYJJy+/cHOV7nSV3uQZPDSWx38KjCZ8RZl8RvepOu7Q3vBtk
QEN5+Pt39a9fA6AkE2QL8zzB8/UvczZ0/lAQG7TZlZLhcx0zjGNHzsqJDlhPdygVMBJIUbz+/R+7
Xmu/fpY+oyDScUDacC3yj/Vl/WJicM0pdpo+ri5VsIgLOjp9oRsiqlMmz3//J63DsL/+SehNIDNB
qwo/PBu//kkNp+rScjBeyHxw3kkWRoIgVTBbm7xJdmZL5mFkmzM8isx2x/KfLpq/uDUYqHOhWC5O
YIc5IQXun9+o79spTCgsnusg/L3MtPueI/ctDu5S9jsogvVmNvnqD2PRfogSav87GFKCarGog02w
OxPPRAYiPPMhCdtdY+G9C+b5e2MMzdY0YJdHFGtOd3Rtb9H/MGz86xx2ff341i3BJBhFD9KdP79+
09PYH1xp3Agty/cU+l6MpC1X7PKQgVTxeUzS/EschAQ2LC0ZgJDB0ojVo/9D4dOrozmJfThu2fA9
xbbwbXBZQ53//ismGuqvXzJyIi4i9Eg8W7k714npL5eT17GX7xJl31DRNTIMtipMlsMaixzuFUpq
cuta834oZ1dvYBazeRYVhSOdfrEe9Qj4ywc8D5z/fjHGL2NWMjNBkrJpKJg+AdsPtpJgOzyzax0B
cpWaQmZ9dRnXQqNdS44YHyJIiY9KxBqS8giUvXiwsviO9RXi30L77UVRxaiPesZbSxuRzhbPBkcv
y8Ycg+y6WMsg6lvnnKylEbYKqqTRTEDhcc2nqFDWOmpcSyqxFldLNn1t+lY9alL1Vk2O8jGktRoZ
i2U9tYkYCXz2Deo1lr/yCxwTqri0ao3Pei3tmqaHM0gqw0m0YfEtHRr8PZRn+WP6URkOa5HYreUi
i7fmIBwrvAU6Pu0A37V78VFhFvSCUP9HMoOjYS1Cy96mHG3CW0QWVKikH6ojR401RmSf0o0pv3id
SjO5srqweXTB2h50mBkWFVO5vAde3e0Y4jPaBxKDkQIy37u1Fs3kKFE/Lx+1dPVRV09riW2vxfb8
UXd3awmOcbk8VvxSsuLWCp3anGo9+6jcfTniOvyo5521tLc/qvyOej921sp/XJuA9KMfyD56A/uj
T5hsf7r2oJAWkiy0VpWoYRnxV923hFm8tbz1ozH5EEjDjkd5/dWay0zZDFmV1o15UbmC0QHhtl0O
ZDApSZhNigUws4r60fQN+5TNNkMxzXcgobqbK/QmISBhW8l1eI33Go+Sl4+xGXWFEvIWqws+q2M+
++PqbylCde31yuaKGiXCgRHsjGvsMfdk8pY1vO3FEeMZlpUCZWi5r4q0CzeQ++C27ibILkwbQ3ZE
m1nShER1LxGWMVQeJUoRv8C/LKkK8EHF5RIFi8sTs8Ido6My6Qxapx74yV2fGkQk1nEa/DD0ABhn
a9aWIsEn0MHFpWKV58r2le9mUTX17TIfe1qzDuJ9nPikXPbD0tL49FW6nwuvnI9m38PrcS0oopHP
jrI4dGRcGzDIHOvFaMpFbG3bQz/O36ZxC2Md95tWVfWSwX0qTzZzV5BFCKsfgDDZJHTA4xVXCRYJ
7OJ+Qvt7AOLVVI8cxvYZPKKV73XDK9jVionVLhDTgjolm5vxpgyYi+4MbpUOt4HQ5w7uW7GNpR3r
lcHD15n6PfVJtWT28h23fIgciBdQUuaTb39Cvuoc4RHmWMlymEJbPE9yu2iZM6IduyYkDnzMHHYe
bbZAM80W4wq/PsajRuJagxvkNzsxk1l9SlIxxrs8dBJaAn4dBnhcWlw+Mdl205hCjgZ6bnzugH7O
BM9yH1kXuEIpsptgwPT0NCPA1xevCRH3VcAxb1yNKeYQk5vGD4SQuO092eyiegOnXiW4KsqCzcHo
LpjjVKyenMxy391JMjQOoH/Z5NROKP96b2GWAOU4I1TMbvM+YrOyS7GWvBXjSGWRxdnw2Lve+KXp
Evs4+GMsWe64JkEPOH3svVvUpNNX3SAuAOxt575XrngSCkw5hg+jD5AGzj5SI6vM0mNHDgBCSB/2
021q+OFzZbbrxZllbX/wix5P+jSDOYvMdh2OJGPFC6sJbhFXnGDhM9ovru6SpyR7GxFOtL19KK07
5tV5/mAFaO1Pk5ON+kZNai0+kb/dubnhTbsaLc54qutlwWVvlWohXcZf3/z60keeT7wu6LQXx614
F7pFwbVJ8jpfojAfuHWaAp3FfdX53PKdpiqI+X88Uy1VJbetcGYk/HaTMLtP8G/rm9JImnVFpVuy
BkzftHe/7wn4b+TsvCMeIJDW1zpZVeUz7PVwnYmz3yD9POe6IMLifawAiW+mDqCBrSazv4opczNm
YsT4PQacFoe+MsWlDeP2zYGcg+TbSVLrXAdxqBn5goPdzp3fkpBATiNGIz5WNAXt/DUvcvdu0j1s
6NbEKvAyMjvqj2QulD9Id/5v9s5suXEj26JfBAfm4ZUzKVJzaXpBSFUlDIkhkUiMX38X5PK9dkc4
bvvdL44OuyVSJDLz5Dl7r73sIUz/0w33gBCRFpFW7Q7GR/RsmHG5KweZNNhs2OYmNaT3GdFpV4CN
cm/j2comdrbw3GBF1Eb0pHKjT7aFXbFMZiN2oqNb1Vbzs2RDnqAd8khticvhGck9KO07uO39lkNm
aK4s1dk+A5pCY2Cl9W1Sejf5G5L46NGYKNNPc6SV9YNsLGxHpWUFPdE7EOi2Y2ktiUpD4idH5qFE
KRhQX3dz3ff6Mk4BRHI8fqswaA9uCRn1MA9LUpowrXZGiSvq+lL5o3s2NNTvbdpUZX+VTINM16HX
lukjlUj7wyQED3ttkLU9Mz1MMKto6MOGU2BqHhAtW9mLVSNDwsNIBTZ9k5pAFn4ZkkW6O8B2T0Ys
hw/aQkZP9DrUvmMG8vIOEUw871XXtNk2w+4AWN7WuXM7IpjB7ObLJe2DaRf+OYtJ9nqiumm38Nf4
1oawQvKs5oCpSdi2xdYanVFt+gJr+34OG55+wRg22EwxJPM1MhG/eYa/bD3mKW0QlkMWPfGsl+1t
FdEN2XW2jAifLlN/WI3dazIpz8A3WCw6SOJABkCDiXbJayrC/r6J24hYg4Qneiszh2+TiwPtu8zR
AoqHkqlzS7RN4R/jcYHW41MykotQhhw2ZUtGAFLJstOXAuU010jivHdtGoqU7DzTxMTosu4nsD54
EOM0uHxVpf8KU/6fTgoR54se4u9bKRfwmDV6rT9PGH790B/iFCYMEdaBAPmeb3N3/MOA7/0GtdXG
lL94B/5ooJg4DizLN230KrbpLC/+RwPFX4YO3P34P5ghiDv3n4wWvC9hxZ/vklEQ2Ohh6O2ETuB4
C2rgz9cMZfl5szgQTzPPIfb3IvFRAtLntieawG7/aiZlQH6QV99ncqqu5wENVxOWprWGVJJv8eub
D7kWM6o8nDo3KZNwEkEMrGFRoFAZUIdoQISrkoKi2XjhiOYQqPkSTy2GAN+ll171xVCfzQR4waq2
i7NMlbjFJB7uS7g4VPtxsMeR7Op1Uhrxpu2ET9ZEqo6COvDStRNVB+l3BpFS6P1WJRmBi8vZf846
uybSg1TP9YjEbu3QnCEUx9aHviL5pga0MayW3IRjZ34IMdfvpL6GFwy55MuoMYS3yAZJEqg/0tAe
oarHY5iQAxER0ki/1TxaiNQOQtnGd27hzWcgs+jGyavwWMel+pmMUEOYJUjrNqPPuadkU/cuPt1T
Ljjv6KZAC18jFvhJ9KEJpZEDgPwkh/klZ9t1YlbJVStnA+BLovTKAjZ7zQFQYQJtXvBQN/fACf29
SMP+Wyq1fmCugei3MGb14cZB8qIMwQy284ih8/0E1yt8XcIrwopRP2f7CoiSOqZeJHA1Lt6k5sum
ZLvDM1IpghG7qvgoFktTtJibrMXmNC+GJ66mN0wzvZNQWnKdwhIl46JnTBS0u2AMW3ujEF8S2TV1
SDMwYogXKjp0nnxKHb9tMVzZrVNcTVYQr1Vd+vyhiz2rXZxa1uLZyhf31tjExSMt6fRZ6CwV66GS
eLInQrS3Jdhdi/DFxROWfvnDssUq1iymse7LP9Z9eckmi6ibdKbpViTLhj4srrNidsDhk4o1fGZo
NdRaYlrOaOcvh1ueVreZD3vVbabgnCD72Hjz1K1sDKgXqY38bH854MiTxQ1XfznjvMUkFweLXy7q
EvejGQeG9kJ6RKss1rpamuVhljPnSr9Y7+qQFuFcetEdMnHYTzj0JCqNdYpnz1feNaLv/nu1WPpM
RTU0fPn8iGKc9u5i/pu/fID5YgmMFnOg8eUTjL88g9FiH2y+nISpOXT3/Ze/sJ+E9aq5jlVoNpvu
zuqq5k1NhItEcrDehXIURsFJkyQCgys8uA6T+JUKo/pAbcPB/eV1jL98j91igaTYSK8aLvIfHdr0
amW5PLTrQM0YJ5MqfMsDzJQkFOCrBHAbPRJ5hNty+nJeuuniwpSLITNcrJneYtJUmfthLLZNHzwB
zRl/+ulJJMw8E1ZdLYlg1Qu4KPqNzDDxgOIpUq86WJyh02ISDRe7aPnlHNV0uc84ByHGa3VntSEO
0yZjPSsT2ykqBHcbLlbUcjGlzos9lQigbOG6dtt5Ma+K2iJjzmyD9fzlbUUAn+9R8bOtqcX8aiw2
WOJNsnu7xxpbf7lkjS/HrBtgnrUXG+28GGr7L29tRL8s3yMoKrB6YL5FxYAPN1osuTR6cOfGi1EX
Vhaas8bS+Hfnxcobf7l6cRPItz5YvL7uYvvlOo0D2FvMwO5iC66/HMLoOfrbabENw2rDQZx/uYkj
tIU7Y7EY+4vZmIJ1eEWaZl2cLy+y/vIlOx7wOARqTnOTgkwgaws4wsZPh/iY2gbOZsuUD8S3y00o
ouFK+QpsbCHIHKiCk8voFF9SBeg5bYtNn2TxMedmj97fbfZEcTwmldftkYUjAHNc7DukcCky08RU
rZnDYqk0x/nH7PRjCVHFbza105VEKKa9DcU7zG9GYuT77sqFZVXptavAKTzPBhCCwxS4xKy9hKQH
Qy1JlWNp/dJ1E4F88RgbKxt6y42Vc+vn1qfu/bIw7+EhJsRCkjARhGI+9snw5BFhe98wf7+HGhsj
d4FZ9jQov3rBFhMy9w2qActTIp6QIKLtaAeWVZjJ6hZFUHmLhrRBhFZ6a50J9zqiNAQADog49xTZ
nhZHHkaiCYSyTVJUEwYNgXttWV6TnsTb9QUgAsLM+GAKQ7LUaVuuLNX658bi7c+jti+eR/QVRauO
H9xQ+UzXxfCYdEbIfaaP05/ObEw3pCN2zPaMpj5PBFeg75byAXJycEz4w79LujXHgeqULmLTIUJp
gMK6+Qi2mHbfIbGKaZe7dJFHS3fbRsfdVmiP/agja/bK1nPAPT1lAjzkt03RKfBfhLjFddG6KwKs
4vsBB3CNp/uixprEnwojNWutq2+TOcj2y+f5qOrRAqkzkybqwi3IG2XcIFLrnS3XXu+uiOb0B+6w
7JCNBoNxBXeX1zH1dJq4n91hihn20RRFx97q2idSUXETWCQssZ5I/cOHh1NeBlHJV5T0tAinydyg
COR20zlRQzeMqBi8bTi7mLdYaAgzkzDCwr3poIVd5iAajy0HY7aiuXddReF3s86i71ZLkAoDXK95
yZDKv5lDLI5tbch95aSAgrOerYbHL+WQdpk60303g13W5+I2jurhDYzJsBHa8l/tOgtvbJLqtpqO
F6iEqLCz/TzQh9gqZdv1QzVFLxm2vXjbp7DjrzAtdKhRq9BO1305RK8Z7LUH9M9tc+tjrmwP2E8b
YL4++fFEPAJPOdu+zjjHIrjU8EXQ44OgryI++dqepwfVJJsRk9iEScTHTQjqaZ1W1eKeS4a72bLr
/EqTOF8eOm2kL550vOzd9lniXMoXt4QCBIl1QvxupKBnynhrX/9usuCRtbFcoC5ZDBiYpV+pfcdn
gcjve96PNs75Lni0FvNGg4sDm/qE2QhjR9C0KG87EAIBrg8f9wcb4KeLGyTHFbLgDT+cenGKuItp
pMU9EuBEPPhBWNw2VrEd3NI48+XYCEawnVRCN5/OjOSLcCIgNtgLoZzgJcqKg6onfcdkREzrrnNT
rD+KNMbHEJf6tpzt+S6Fso1j4ncjzL9XqP9GokUKJ6qlv79B0eyv1fuPv8j7f/+ZP0bRJlNlhOHQ
Z1Euoa5i7PSHRmuRb+GIhqVKOgr+HC4xf9ykLEbRtrPMib9k/8vN6/9uUoxW7Ijhsec5ARqwf3KT
+k+GmRmCQ0NDzziOl3Mj9z8uUgscx4wNWpzILZqcXIAoCqfuBfGSW6lTbkJaaFaCMyalDmhBQHtn
hybSsE1K1G2BXgHYcmVyWoLHhHOpDMaMbGmEmCVmTnYYEMB234lcj/FehJmXZWcvGZCXgjsSedwB
h5l5rW+mh+12RoXUAbtJz1ZfEh3F4w9nCtoPlBijx89SnhyGqLRznKEA8Q57sKdoqVSs12QVKjk9
QNIAdbsN3WQI7lCAd2l0k2VQ98lOI30eqrpRrmmyLqyfTnH8gD9lZ1oTWE9j/l8Jx38l4eBSzmP+
96tm87N4H97Vzz/3HX7/mV+rJoDmzMPoQPEDp/N70suvVcN/ChiEovr/35Xxa9E40W+oA1lHEb52
7qF/bj8Ajnbx0Zi+79lfvYl/smis6D99HxHrFpGwi8kGTwA28L+2H0ROLIY1R81h8qf0BQ1dtZT/
Dlq7EbAkt3ZV6p1sptuCo2uJwyZXg9E/AGJT7sAUUI+DBLZe4qxjWFVVzCJoEA4/R+0vcVY4LujB
C25++rYKDQqKrnhDDg2NHZXVrkqQzE2OmWzhibLY+BCzQ0wsBx0NMg9GbL3XRe7haQs7okM4omKy
ssj9O2FkEKRCkO9gBITk6SVDlfmIuhqbhRZXAq8zRi/fo+5mRuBAjjsGM4VxbSh9X0WJe+Lo5orU
GC9ZURJB0FSAVgjuZHBoJwyQJAzUsJVUf3Diy7G9g6z0wzMEf2TMX2ql9p1rT2IXRfT+Js8xGERU
em8m4pPbUzaszIjMzMokPYeMTYKwGi13zcyrU1bf+c5oMt3RF+CJzgpu0l1mhY8AZS8k3QErHKsH
NhHrPJIDgFsZJ4sNfpZ/lOd6Ks9uKF/ikii32dIjuNXkjYyV42KCXS3OfTGJt8ZbKA11/TDmxvwq
ChIypJOCewllBxeGXI8sw5AcRI+jE2/jgDEqsXXLW4De5/GriRF39sEcmDeOMABgcXt8SNqoeKqn
zn2iZ0ssxhL+QrKtQ24jWFTyb6iGTdJVZ3mLbGkmxcs4aXdq3mvXUo+SywYkF+YIa0dSMHDJuUWJ
cojDmZGCB6uJBDL14orw0W+zel+P4K4tJoFnPyZzkuLQOkSNHxKGHn4rZokbCKHsN3A+7NplzV2R
qQ1k6yjuvhtmo6o1PCnnTkNhvi4zJtdYgtMxxH7YzNsCe4eDomfrKPSQG7t27ttCo7HjlssQMKWp
z8pBRN9nsLPofvfl2ER71TgUN4m0LDIiJhLkLA+7B9jm+tq2xu4qwe/d7QZleN+YPWRXbumb2Cx0
v2nhccPMy8l+9Pgs652F4Ytqmfv51TBBKD7WuQl208v19IkjYzb2IVKO+HOKguFS2IqkuaQiraTA
aoqYuEhwjufWw7/l0X9THjmM4SlN/n6nf/w5/pVe8+snfu3zkQOIBtERM23ArIHjInr63+rI/w0V
lI2+a6l2vhK9/tjofcCwKPtoSrtI1uw/sf5tjzMA0Axb81LasDX/o40e7cpf9SyWZXsuAvqAuAiG
4LzWX3d6UxtG39S0TIclJbE3GH61xfT9KymR4U+zTQ0SW8ayFvfBEF7gW+BE6vPmQYIOb2iCnbrJ
B7NIDvzFrclQnGLHj/f9ojGjlWW8dwGcVgLFzObghjHSEYyODPGrwCPLyXUzhPEroyqs4DhbivFx
BJW//tYWWJMQudD8ZfontJSXUCozyNdmT1wrdPEIwSz9mVjk7m6eE5NgZzko1XwrwkrTJETDVFjo
jkcfAIsNNW0bpKbb7tLCtSXbT5IB3MwrEULdHu1pirYZUVXWKagn+8lFZ9Bgmq8tWP3apb28D+1g
8o5dVuNGXkGZDvJHENUIEFZWIPoGSrlXv+fApX8kfk47cbZb5qWLUNrswde0S0MeXyHQds1baPdi
rO2rENt1u+78KL2KOXAJAkK20O56THL9doYbFG6AjJEsVMtXkgA0TeTK0aj/x3A7mKH3OhENuQqd
JD1kbfaQ4B7jy+ryS2NX5IPZw1NeZ86eYxPCVhklBxpA2PGaMkmf8VHTDZogCQXheEHWhWCh655p
mDDhL9pbpxxTVAZ9xKQw8b9T4OJb74bXOffaNcHCazE6x2QUT1wzafVFFgyi0P1IMmQ1Tiy6hzns
AD3AfMeMbz8ZTsVdPZBMfoM0gO5Y7e0ooguaPfmF/VnTz76C2jGsmJ1dz7iR1szTXuuyPZV9XR3o
MyOzx01PAWKv2kn6yKBNa6eamcCbEnqDLZ6kaWSbThkE8ZT9Tz+r/Evpz/HtENX+CqkPioMOZ2nr
xBsxdWLv9i5k7BnbQO74GCbIHU2sGOsncLEznUB1CTWRWIHnmsegzrJdNc7eiqBJKChtE34wyOiR
XZLiRCdvPI1qmray8Yz7ZAmKrvLkJ1bA+gZC94OnM4CaJdoSU9LrYP6aHSiL/FWXAWvHjucZK/px
Ox167pF9Id3Rd4h2dK/ctZca0b73h5+1J8ojLPV6E7N3wALoOKzjMfuoHbde9x79iyRRBLKZJeFn
qO1XbQWSlUPDp1sDwNGCa7IK7fHRgi0BOEk8GUV8nOdqWJWtbFaeNp49tDkrB3r9KW08DHvSzT6d
zlNv3RyQt6dXdBFdeLJ947srtExkzPaiu/J9zYrviCXeOO5sfNbar5xVH2LEWdXojjEX5v0MzrAE
SUu/ortnAjAED4Ur5C0jN0A12AWya4mCd+fQj6H6wCu7toouf0SwpdfatOYEK0Vtn6ouUUj7Hc2r
8WCJeRUP+ntXkExkxn1/mw/CWvc9j0USwYpZhQQU/mgkm+o2CdzphP+uOmDNmIZoj2gqG0nV9c0R
7ZLlLe7hQX9aOFsILh5iufPHrks/IavQrg6HqMHPajZyuLYZqb+2wG7piCJfwB3el+YV3MRyP2Qk
QKSNYe9Nu+YvE8MxmHKGDmnNLjHSu63NxNh6Ds4Wh/HDypSNs42jGSpOEjMBCucX8NrRU5DJkWLX
eGdJPdtEudNfF0xZGn2io+he52S7b1SBtqIysh9xG6pNZsvsqSQSePHPeNnFVlPPoA8n6Wa2Suu2
KeNvTWGLcBVFTnSWblGfrEjvGET2Zzw68p6wGeMBQXbwbpdetklE1KzJd6aE7pKUZTyghtnGC6Zi
Kibz4sdgd3RMllaitb5GDVNv+T24rb/IF8uqXRqBUCN61D4NImODhjcDmP62SLGqZlN7GCyTHlGs
5+UsofCbYr+iLzi90jz0Dm5fRt+V3d4F46JFIpeZ9PZQv/hE7CJVMY2t7fRHt7BCKP4kway0JfVn
XLvuNje0QQKHl5Ki0VlL6R1tZQ1DYkoQ/cWuxX4QTtfZEIqb2TD7C8gsEkymLthk1UjXtUX61wd2
B8vSTvZpRGqlOdjhOsoZ3ElL7RE2K/ZgfQE+ugwmJviedsSTqMfqqAW2HX9QHolzw30XzqiBwxo8
jltikerq6NCM496YGmi0kKfXmJERi/hR+X2Sdb81cfquO8swNrKlsY9aFBVPFNrtY5Tl0QYb+7Rp
FrJwq5tjZEQoKAz5OTbBN8Ke6+0cDR2RKJLgtQk4kOEumpBqTHddR5KZIZofvZgvBT3lK2tEnDEP
zGFAglY3NpXJGRs7PCVzyndDps3j7Hn+weBygIgDkz2dx2wdEkxGPAJ/M+0OKEWlYL9r/LcZnhtK
q6WZK/SbXQtx5ck4XlkTbOrYwYgqp9w68wy0+zZzGbUJ8YmXNNqNcn5LiCrGOgxBbJVPgNHQGtL/
73O2fhElH0xuh7VZaHVL/l28Tnurhbcc9hzutlz5ZoKR1fuUUfPT1VmxKzwKhn50n0v8zWtoYM1T
EfKrZuWqlexG/ak6lwDsNhcbVFQQTtshva29Ir+L7FoekS7N515oPoZAoGeNURz2rC52qf45nGoO
DO08ZHj21vifcMiPIfu6nxUfOO1tpllTfewo+bkZB/B5IqMieWMuz7ZlD1vC0Vw4X9NHS/g1Yyk/
oPvMexhSgT0iasKn1rSBHDktjONqJutolQbdSHqNkLz9Xov8lWUvuDQORJk1gcfPIjN/gKFw9IuR
zlIRJXcdwtZbaJn5K3e6B5KkBlp/ybVr13SquzBhFJLmC/0p5oNmnuB+Iy8P6LaHBXnSIQmHMejA
BnoN33Q/TJu5Ab6Q+T2MhqS2YQWPlbchGEesbGnVNz1Q/oM5j8EBRWX4NogWoqo5fs9lrG9A7xv5
tu/T/pCjLbrxSr/fWkiMK3ZWyXXQS6d1ZPcRagTP44kwy/uGAOb7gUmxuWbXBHIHuIkUUrctPluF
tWVZqAnfKXYGhO6B8vew2j2WTIUf/qDaaEb3CmIDHo3zQLI0AgRtnjGL5qCEIkKVEmIvhzSeN3md
omJNnB9AjL0HQl3s71aS01ab4YeTBZJ141EuugK8fmneAemfxu9mETI5rbv2YR4UvAw2z0ufGsU+
qvzb2QeziGObITPHwXiwjDnncfb74EecBChg7Ta4ibSXPTNZdZmxZt5GlUOx9TJHrmUtZ7z9DdrV
Wjv1PZB4Bn2MUNprSI7E6pgxnhCGmB0ILxXqctOPLWOnMENoaakctPuASgAj7VbyvvZa+cYeUUNc
7pugyJ7ZzcQzR1z3UqBWeqCXGR/MPMiOpoeVsYsb/9RUvUEWmNHi65z8oXhK7CyfrnoDjTizIXUi
XI8FwVxbIJ8qopMN8w2FBXlDK5yrNI/6xNzOZqvuNIOzZzOcux8eCPhD2NbRFVp3fQMRWH2rHU8J
1l+NbdNpfAIbPQwiVFfzU6R0WZOl4rWM2Cx22DX3pC4im146NGkKOfXbLGc9XKHOQSAckiHxbaCL
4L8kwsjmTR+OnKwhIgQWomIyNCkfrocrXB+8o0jByCP8pFjpHuA7YaVp08q4FKRtvdJ8qnag0EqX
bJmxODJxJnE4zMl3cF3BqKkthxLg9hjf0ditDmPJ9grM9gGdfEUR1nQfVVkRMJAG+Q6uWnKlKkrS
ouobjTenLx8t1MIr7DP2fghLcSYYHTclAHsybJsCH+ZMSKenpLcbrGq4I65SKdQP0JLpthF1mlvd
uazmbuXaeQWAekxubUlS/X0Y5Kq+GZN09DbAqE0spyTL+jbFQinTaFqM8TSaEAVSbmZhl6wEqkv3
odaJL1q2sakOA9Ue8igtgUHmsDCuQJUZa7/NrS3tlkoxNE3ZR8ewgOHU+s5Bp773bEMBIOFySGRw
UIK1+IHYKsZGQmjBOcOczAhsMlW+BQAybNAw9qR4kmnK7qNVfe61IQ8d8JT7sdHcBaBc7GfPTzc9
NLtTg475qHgmN+its7MkSHUd213wWara/W5WwmUqi4Uk34+lfGwFSVOvFimZ6xK2xUWzHtEYzrO3
8dsw/FmHMjn4XUkJTuSosQYeGjzN+WBuMUvP7jZqC7Fr7XZ+Nymsacsg+S/s4roOUBswTu9OM328
Oykz+ZKObnmPAhnmFsTzNR5vufFSC6aKlZZ4N0SrVzVkdoTCC19CgLRRKq+vXbdBwM17/NZSRW71
OEYMB618S1NpKc4bIrBsBa+yCI6GrCBIc3G/10kW7ZQw7XfPHd1DKZREv8XOVEBmXQVZne6zxOk3
qvbCs5OhRlmJNh0+CMPs94Xt3jhjGv0wK3UDAp5EDo3uRNr2dGB011BKdclZcKUdEX67w5bnpmEu
CeOM0E7uNzyUJiDWLAXgVRJEVXCMx6Mh3lpqeqKLg/JgZLGzIbMIS8bgV/TzlrgVwzQm6BuIsOsY
PGcVBcaNdubpnlCBQ4dY9DKKji5kUtHRwjT2lWKQ/pQI3y5xnGVstA3U/RpCjWDIPXaSxJgiLdZg
e0riiHXPoTNMd6k2o+t+TGBKVJl/EAx3tnYBitNs6/qUmdZtGEKqaNuWYTshFO/I9fNNxRhSUNg1
4bUwGoVEwCR2vCCFAPOs8/olh3NQK0HEzdLy1ZDta+MEZDb04R4erWUiKup/mCMHK16h+TiVwFQs
Lp7ELXiaDnpFNsMk0EvlQQJEaS7evchJtz3fFuHi44sMuUQkgEbnBnJM8dLm/fK8dWa9xXQAoGZ0
nC0uT2QYmGdOedbi9GpHJLCJ6a+pmS1zbQDuLJD+ceYlyF3OzP8rnpY22NMhR1WmAEfCCBe39B9M
c9O5ENfwMoPcJLjHO+RmD8Rzaf8gGpPHiHgfBDg9aoQ8NH8OFVe0XOf9AYJBRzpyY9+h/KEjINV3
nY76hIiXTDBYSiemfps0nZABkR3GAWyIE2Sf/m4WabJLsuaD+xqlGBEdMDvmvDxWnewZV2H1eO41
UBj6PRcHMfkTpdRjZjQkcCkdXKW+M6ybcaZwrCE0DnMDP6Yz1Kbqu7fIai4DboFVmttPIA6wtPWu
iwxchesBMeZzOlrlCopltYnMkBDxLvYe5xqDhDcL+6qa0nNmwBGQqKynNn1QvvXpsJPuhonqCEgt
DKDafnVSqzg6feX+AMqsNmaiHCAz5dOIfPRTytIg6xsMq17R9aD4HiVxarNf3odgKpMV6WTWRssw
fuvNTqDt70meh7cz3DcWMUGrIoxj2k56GHZe604ZxX9pccchA1qgmriv2LCwjTnE4vDnkdDOhD0l
0G5iDfimUCe7opScM2hQUxJv+Kokwq/ckzc9diUcOsJYWEcis1a+PRfVtg8Lq912ZippWvvhkf/B
fxJV+Gkn9r2b12weYZae0FiJ0+RxuIKP+k5IeNfsBaLw7eh3LunjOB+8YjzNWFBY6taT4kiC56Il
E42lFyirZD1FHf4oywcM7ZHSEmeWt7c9KmEMFmwJ/qj64ZDXhPX2zVsSzqeRB35dZNI8isS4xFFL
rVN4zRa8xgn2sN4NDsMATC/FSXq0/5oITWFFqQ9ddYR57TZnlfR3UY76nYCTTRdP3jYaq7vGldWG
xkxwpItOIA+TXQC+EGcD1JA3g+0+Z5bbXunYkBu0MqSxE3C8T02ZbLO6tA4MUoyN8rr2WOnEpHOh
SSMX3g85xNFdZ2BTwG6TrdN6ehOJRedMT84uEABUcW59xF5vPQwh0dT+OA1qnYP5/Om1Qf/A3oda
3fcgPGEdPamGZpRp5WsrNtwLmRsGfZYsI33dFOIQ+dUFnxmy+NlxMSlnA4q5ILFK/GhmKk7QrNZW
NNdk9EzyvbXq+tULXadc4Dfzd0y48DOsSRjvREyqm8As0Hly4DGHCILxEIpcnQPBFSmIwhz2RIZX
z3CTrVNO0wd1FksrkXg2cyu8qQcHxY5OGbZk/meirEmuotRoTw1t6Lt5dAEjZESXr2VmDt9AQna3
tp268zXC3lqC8C3rPV3QxeOmHYneDveDVYM2w32VjRtpZ/CospmknEzayE6Y7l9bmfJIGecwOGRx
/zgl3jcqBO+BeNQazNukD6yDCQ9sa3G5Cp+G0GeHTyv7ARaJXLepcxOiMHsvx8pY52Ucrq0AyvcG
eLQwrgabouZcAGRZNbpPr6gh9LhLcNSuFTiV7uQCoZ5XvjZlvk/iYVyaREwfB3ph1DQl8yJoqQDp
SCTDVxjgO3xS0oWL3IRYLCBpRECYTHp8k8xjgBW59erXSIGuB6ISHnt+AQ6vppufO0H2I8sYSLpD
g3qZ/Eztxelkdw54epq1KQe9H5oqO8+SrKINB1a00uTOUjHBfV5h+ikJ3tZLJcQu81oKP3hzVYph
T3S5PhDSWa8aY2woWkM3BNlmIB8GEzg+eJ3UNJ9MIX1soWbIN2FET4Q/Mf9MkxysXIIsckNPbbqf
RD8K1FZltp2bEX960HLxHm2OaErQkihER34OlNdbRgR3E4B8YH0+VF34IxtPdsMetWJzB+PEfgbh
XY0QuNiwZ+VZt21TYzLFUhjet57iPGUvq2+L2eifSb7uTg74i25FAmR4UZOhn4U0zGuzHKa9LXFe
cXltnbvWA1oeGTHXFzIooivDSO0P7H/ipNuwf7Bth2boiAA5A4zGtroqvbBCwtQyKs28llixYHA5
sbqBriBz5CjJr+nwa86TSCGfzi178nbaHzy+6ZK8EE06xoZU4FtSX8GF+ZO0tw5tqEcTrPIpd9kq
SRCbPgucXK+x1VKozb5mxEyD6TqNoIaskjxrnjvfq3cDw8RNUrscZjxSGy472dZMWgD3xhCaK1qj
VwrcyrEfAJzjkxFnaVUVCSiobc71XA/f0N5B94YoV25SY3DXvnJjthMNyVs08tqbhvBQplayxSsp
9yDiXWazmGRJzxr0JSxK54XurcEhNshHk/rurOpm2HWa6p92ZkCXxkjvpzTvEfRh5RqZZawT2ZaX
Tkffjd6ytmxO8cFPySQxptm6RD1LA8l9us0aUjlTK7ytRn9EGOn1J58gVpJlCa90Afrx0ETBmn6z
OrUogy/gz8QZOcVHFY7WtscetMvD6Z1Q1XRtu4KbAQlQzOZjMqYbNT0ZmRPvAmVhCLWxUxs86Pu0
l+26VxMm5bamZ1OLCsVlhPs5dUZrg64gWGmvppY1Z/WaFS5BKzqdD5MafTBEVtvdhsT12hR6RbEB
y9QX96OXZpsp5bDJ8eoK+lm9OBtBg/GI8Q09VotKo053lgjBItXztSdm/r0Z37WMf28GjfLd7sVT
1NovTsJm7RnVNnOdeTFjv0eVQtOeMPAYhjTZtEZhbqrAqHe2JdwDsrs9Kc/3cwh0rnY9bx0hlVjA
5TdOmjkrmEbPsm3yWz9BomTYBworve8hO74ZI2MQ2zFeHBMspDlTIY8NMb4S2NxqDLv3MsqRbHbN
HUS1YlqZdcjRbi0XQSbiN5hjpjWGqPTYgK8+u73xA0lpd6ntSqGUJZgnYwxGoydyX/SASz4px3Mv
QS+p4hf6419j1P9jjLJs02TS/Pdj6/3PWiV/Bcz8+plfg+vQ/G1R/2CMMvEhUQqgm/s1uA6938iW
cPE6LUJAqA3/J+tz/iTjM39zvICGGBamALXDP4oi/R/2zqQ5buXa1n/F8eY4ASAz0QzepArVsimy
SJEUJwhRJNH3PX79+6Bj3ydRutK1x3dghx32IQpdYufea30LQtuPY2oAcC5RLy4CJ0NKU1kc6Hs/
FG1YXLuFk9L1Dz4PSTiu2oYxiGXrT9T3d7QC9rneVU9OZpBeOBjbziaLcuyP7WQ7m5kdykGQI3IA
BDnzNaav5XYJPm+4sp6tVTDye7d+n/weuGpoO/hAGv0SLXv5jFJKP2vmZJLayLIrUkr50mEW6LPH
2nSBfaYD49xQYCCiabOLfGDbDwki5XNfVZtGM4HHD7I+6m0NmjQ7TY0JyKuVDNJSHvrGnm/puiqv
sAebImzo7s3IZQdEmuQi7C5XUjNuh1moXdMGj5Zkegj2K93ZWRpetXpkXMSC36QToHxDLnG9UaRL
3GAr28gofegAfHcEyK2mylL7zO6/kAa80Bb7ARxEOb5EyJ4umOjNK0GBiM+psna02PRNLWt7N1Bg
rAc2HRsURK9tPIqt7EzfixKGf+w5vpj9RIe57Y+xm2CvjfBVxhjAd3ObBxvuKn1sOz9nVbNt0bHP
hXbyl0DxTqvGfSlcrJl2YZzd0kyfWogdj+iTthlYSSRM2TnBHncZpU5NT92BYr9mJntVkxA70DXq
9XWVV8lTNxfRbSJCeRANwZZC5CNu9aCv7yqh+XcIH9SFTNCpr7RM1XvySKpLKBHRNVTg4cl3zeaV
prr7MGYigdtedHSjGFhehr2Ll3hI5AFyi3NrDwMDm1Rgzk5NfLetAP1sRzHkuNju04c8ydWFSgmm
1s0UN3Y+88nA3lAAGtZL6mfqXw9rqcHFc02cd2FX4aExy/xY03SnAipInkbxj9KqcnKb7jI0BjpS
BUgXvS2KiwlV4tYc7PjZNnvN8kY/IH/ajPyHb3wHRxBiN2ZRcUcEjXEtrLG4kLgWLoNxjJ/L0sdq
hZWPzOkomY3tkle7aXUx3vCFxQOB6zxnvCdH/NOw/+Yhq/dAKdCUqqifaD87MG10kT5MpIW+1J0t
DhosCT7rTctVRbzt1VBMb7iA2hr8GOZfV9eN+75Q+XFs+ZPM0KbOwzw33ZioLx4Ue7Bkr5qek6+m
YDqTgcRvzAp9PMOKLi6aQrF1F9BIN+QM8QeRtYUVqERyt6eer/nYZuVnioxoF9HCJ42DLobHPJy+
pR0SXUrZE11jvm1e8Vj0O6MT5Zsa6/HG7wq2wcsvi/24dLZMBvnzKZKc22CmAxgBzQdq7YfOrRx5
BuWSsZ0SgnmEidvdN7FkfGJh6F1DH548QCAUvZ1qP9l0ft8xAYO0Uz2LiOcw2meM02BwHGT8/O1J
Q7rI0WZG0x3zMFNdRCN54450i9NQQplaUU93TO2r9IF2pfk4MNplwJpJ+xaRvTwUmB7PxkjpV9fU
KmbQ2XJf9txUdPP5Uctm7prpD+WW8OT2tbVD8k/1wmKTY00XlW+YZ1+PnfNQadkm5IlE6eIq/9k1
6RwOitRw1Iwjf6h3OKI9QeRIg1C7K+aKYCu4sHcV7OxdgTBu8+1u0fwu7qKAZvK6SXzMQEbbO+si
5sphBVKXRtVIf2V9C1+2Av48dTOetHTh0878W+SA5IPEiKykiNbMxq4xA1736Es7rbnvK+iSvSqe
cxgDQWYxGnKuzLY76UNwE/Y6OtI23Gdx/a4G98IVBXskDS2qaZ/HRmxFH+5aa34I6sbylD46l3gu
Weh8tUkavEjlVKxRoxTnlu8YbkJRdDsjMqyzLGOasbFxDUHH9BLDgcQFUpC9IeiSKGNmDC1zGGOI
gcVR5LZ/Y7TaeDJGE9t5EUwweR0r3FlFEq8I6ZEbOGTMFkuSh/qebWfrJFXoaWAA4AavYTG/MWYh
Zh5fyAXE5GaTmzR8hKm+1ka7zx11y2cyXQPDFCcTlcBnLTCfGs35OnUFm6Mc3gr2vZa8orzfaJmY
vLiZU+ZxtdmvS8sq7joEamvUt/MropW1OZPeq0hy2JYt2pS4K4+unexE3IaMVmZucGQZ27FaWOzD
lFwmlvEJXjA9Erc6JOOULYNRsR9YhD3d6crNmCc+AlciPYKZKA6aDBWAIRqehX4Jocw+1jz4OwLE
dbSO/mfdyKq1RqptZ0zvYirPZeTYb5GJ2Bc+g/5sWxpRWkly3xpN/IX4FLHhXQdNISo4Gx0bGkz7
7aLMl/j55pn1QPQpLUpMpCsFBW89Fx6yz7sqa17DiaRA7DrT9RjiVNsIfEjtmp7iMqaea/yFvZlf
FoaFfGFIbnms4GRavkGDdJIbICY5DitY7PskT0pPNhp9Y8Ms3xplJhskSbR5KfFFWX7p0ER7ldO4
Xmz0T7qPqksv+Nq7ZqV2mtV91aX+uQrFTp8qnx5aOa2EoP+nBIgLSnXtqpYEWUy5vrZ4DdGa5sET
bBjaWY3wWuznlwNzmg1FgvMqbdWfbRUZnxLEotQQiMfXjbSm49D6A6Q4k+493dT4U2wT9ITJOXtr
kPW+tXWdHqF/4tcMGt8reg0CuyWHbdLwzwaMKsi01K9tPy5u4fqQ6B5WVFZCU6uhrJ3rsi+HZ6QB
6fMAEeTaahEgKSqsFS2ymVRRZuOrrI26xcOEpsBPMsdlwxkHlz2AE+PYmL4xrkiftq5NF9ubE1SZ
zisRPLTWqJ0stIC4IMwR4QnqxLVfo5bpk5hGh6qRHRm5z+azUiUMuXngMzh2xXUBk+Mo4Z9sEJks
oJ+KBNkqas8DFPJ4g2Qrx3bk5tp1GzjqQKWQ0A4vqk00gmhCc1zITViP73lmmicjC9pPQx0N5I3a
1aNV0ddLWQu9YCY1YLCHxtMwpwIlmQ9JRhWW9b121AsWsNIwq33hI5MrGUGtY3/yt3SwUDRVabWb
ZPpiNykzw9ofToml6Ve1n9fbVBT1rjKR0ndD4tPKqa/GIt5KTdsFZkDAlDN/juu6KBlp9yn4HWYT
M7G5BPQSb5ZJHY9IncjdXMxXYxQSOVOATKK1vbBumv5mXoZiSV9ggrR65zQNVXpXxc2wJ3xA+yxa
8vhocb0NiyGmsqZ265YWGb0p8d2aILGwBiXlYSnhFRcML3pHP/MFLU65jeShdIlBaMCwPohy3I3D
yI5UzHeTJeyFq24ghnYIpM2NnTVEhHsZ9QYSevBGdwj2LZ88RKgpI5C424z6OB4jJB3AjxsfXap/
GQXVWaIE8CAexodptkbkkk7otl6shYS2WWI+uwmrq3Fhd5oV9Zt4QdOWO6zgcXArgCl4vMKYD1ec
sAQG7GpawCchqFB/Jq5Or4COTjrB/6X+nS8VpQpDgyBL1AbXKg0Mp8RgqjpkcfiD+64rvIzAK5SI
hIdMX8MEHb5cWaj9zP0yCh4zeQsktt9m4BjWgeyGO1zo88aY5uY6iGniMNSRV62an6pZ0CYrrXPk
YsSO5xYvgJub9O5UfKrsUr0wnprWsZnPL0ZjtFdDZmvbyOjf6mAyNwO9hisHq6aHrUQeiXQaWP3C
5sYdUvNyYGR3DihVNqbfCW/SaPc5CFirrIu/DG0wAYmspeB7T1AzDVu6TLpO2E+DlKVHFufTEeRT
SVLfiP1zpzvuvavROiLE8mIGBQ+ZIn61TUwIzC9JSTSSdcoEFh1O4/lt5B6ngGHrJjaWoh8ES/ui
y6F9tRMVXw5D3lDH07QVTOYOdeze6X1HLxREzKx5CaN8pIk+EOt5ltOljGraU2k2P6ZglK+aMPvK
BjRAFGGSR7ka2lldkNNWINsKv1ZZxldfq7JXuwc3Cq2sbUFHRf22NvT6M+WLtaHLN55hUc5raqCz
iGIFI4L+HF3SVBzx7xCCN828aV0+PFg4HS+qUuSXc9qj7aOpnJ6SHLnNenZE+JJXDTMdP45GkjRC
PgW6WwP/YmtIc3NIXefVCaBmIBBSxjnqAuexre3y8yyy/GVGI4zI1hfLWD23F8KWPuT3OUX/Rhmz
g3akLbaY00ZIYfMhmsiXKgc2WYRVJtdkLg+fjXamS1UBJlipPIxoTMcD0x0OfqoCipK4cND95oQV
30M2qbGxYjHJ4bQu+oEWWSZiYNpTjPLpqNZV07+HOKH3tmijfV0N5X7U8rdkxH4J1gM+kmguk7rL
2GfVDv5tvb8JwrY8E/82ezDkqG5jGAwqKLBl+ILZletAZQujT2z8fM92w2JLvqhzSK1FPPe/ZoX/
iVnBNX4f0wRPsK2jr+0/ivd/IO7qspcfO0B///P/bADZ1l+uTseF5qe1uDoXh+a/HGr2XwCp8Ayw
zn9IbRLOX6ReYKF0BX0haVuYS//l63T+oq0D3ABnp2J6wv/076Q2ffAtLHlSCt+pAe8U46lYzvz7
hhCJJokBI03fo6MHfv6eBtppnEAcLDDDId8z4zs25Ivh+nli0gl2ofG+65j9gtLrci7f816//QSx
oFYF52wuaQI//AQ2p1bp8FbvC9pI1x3QfvB42D4bEuornT6IBu1dpv5VWQaYS02ZU0d+luSNz6FH
amZwpYPUiwpn2yIrK21waAuQXCosBWXsAR9DqVB+laBjFmlAl4f4IZ6Zy9EAD1cTdApGEJ+audhF
Gbkh2mZS7l4Sbs9cKIFSoPc50US0DoDn140Qnp6A1xT5w+QkIKoMsWeousoEWX+muGAVIb89nm9l
ywk41CeRowE4iJ2VaEWzaRJ2wd0tBik+0XmwYvrT3lruZ0NomyawvxCoqW1wHuH1EGuJdz2r3JUe
hpuugD4xZmtId+dRI3eA0Rw7L6ASbfmMrU7fRWl3gzSBqQlrYdCtQRWtK1RmO7QRDgs7Qy+R51+z
Ueq7hNb+atKHr/kSlG51zWXeUOeS/ssWh+k1WUBRIk5BFgfr/11W/ifLimHoi2vov28mb7GIR69f
vje7/vOf+f/NZP6ErtiaQMxU38jI/2om24sJygKJbphYvYXNMvMvFxQe8aUDzVKik4CBeeq/1hJT
/qWQauKagj4K8shV/85asryn37G2sFoJJSGcKIUVlKHGstR8h/QNhlFnTILWwDQ7sgNJgc2ytTRD
91J2gqwhdhw5m18E7Z6LyOcPy8jSuf7u6Eo3YZI7OOfxcylMXx9WkapiP9GjidwNndlv7CmzNkZk
ph4xy9n+u9vyixXrl4citAQrrqTKsz4cqhYxgzdEIztpYKFMTYRlSPfYCztG9R+cFZfS/TYgsOB9
/XhNZ2NMsMBIYj3HMSLWdK68um2TdTva3eH3Z/VhNPDtAkJIY9cseCjoCP94KNxHdPIVF9CNfGDu
kwnrsrPeR1r5Qe6TqFLgwsVJn6xLkIh/Lwr/LVyeZ/CnuyeU4EvHUwy49sN50o/0fQHia6cV0kIL
NxK1Bl/n8ven+PONU0TMQJ1zpGUiNPpwlCZwBHYbv9vVrrRqns0cFaFC5b9sdDKUaL8/3AdSO1dU
LekAuonFnMdkMS1+/0KQi2IibWq7XTAhXgqT+s0W5rsT0GUy0uzComX6d8n2b1xGZZomjAjpGIsR
8cPX3A/JiaVT2i0ByERSAM7kZrnF5vfn9eGD/e28TL7UrmMzwFLLtOr785LwsfKkSrqdoKO9Epp2
GSzhHYZprlElqD+c06+u4vdH+3DTyGcIqkCl3c7p2ZH59EOCHvFFGX/TRrrIMJLk5fcnaC6M9x8X
E2ViC7XQsEFRh6b+4xlOYWI5w8BrZ4SWJEBMotTWFx9AMTt7ItQxx1dnm6CUNXCd5hXJioNcSuyx
UxU79l79phtNbH6DXX4dR4Gb05IureS2upvrif4HyngjqeY/LEzGz6+REjqzRgPuwTfX64+/22kC
i6hfXqNo6PCWSRQFSzdf0cfUBJb4xiBsxikGT3D10HCO8hnhxHjTGU55Tb6SQFwQuCcDJ+Qf3gX1
y5/G+ry84Yp/fXgZYjeFx63Slg1wyCY6VF5Uh4tTzGo3TRU0n8ZI4EodgA96Bbrx45ijlgJszW4q
G/Ey9PCE8FItMw48dwLKsufnyDRyM5iousz62rRm7TAn9POrvm29wVbsL9vafehALD/QSgcCBq15
XTNI39J7QUgqaodaZzy2CbFoKGQpmnzlrsZUXYQy+dQNTgPMDAXkRI7dtgargEyzPaHJJVAvIjmJ
LpRYjX7qX+rhtGRf0trHDavhb5/ek0mcWwcVrEs+/b61wvbEX863v39af35BHKUoDHjr+Qbb9oeH
dWwC1Smqu13UhNdagkIocvSDEY333eyXGyxKxr/9SnJE+L3EFC9bEPfDEd167B13Ttpd7fsHo5Eb
4ou+urm8rAUtfTi7T78/w5/XbRLCWG2A3LgLLPzDstYw4cm5Ny0975RNQS+HQ4A+buNgyfN+f6if
H1OHIbtl6iQTLPuyD49p0DE4HfqCr6DTq4tCq4xDMaCx/A+OIi2HMkUQDfvxlmWI7bJ24AJqVq3X
qwrW0x5MqXPz+8MYP69jnI1jkGihbKR26sONSiCLG1YJBWQcjcIDNI9rYiSf0mpwH0ofGfMoePB1
W6BEdB4BN+8KlD5/WpbET8sp0TpgjcjAJbYYHuuPy1JVFXKOervZyTG1NwPU/C3o9HZLCyty1thc
5YEEbRcNZvGWFoN9xiOGdg2r7VU2z+KI7Mf/wx34GMnLR4zfZNsQl1DSULN++KwE9IM1PxTNLg+6
HAolKla9A5Odt9W135TdGndY+TmFHb5OK+hzHV6ntRXppuc6OFDsPH1LjbG/TpwRceXwTKQ9vq6o
Le+mHIl62UZqD/dxOOZTeq3p7Z+Ki1+fgAukCD8pCUYLSef7r7Bv1G42OQMXNZzOAU2wbTfI4FPI
KrYuKzv2/AYBe2ZbLV+sOiMmlKyGyL5vass9dHgI16NT9xuA5e5tMdvFvSPnt5nct6OgJbwF8D15
QxJrfCvadAvJv/zDJ8FYbvuPX1luwXdn8OHpHNqUH1xMMGq0ODj6s5sfWzXmy4bfa6OaRb6DWhPH
+oHh7xLNjKL59y+I+OWT6cImULyMxPp+eN3JAJUo47oGbC59txUCBfVCWXVjywbwk6u/Fmk/Ptqm
EX4l7KbtevJoCxPOi2Dm1wdQXvWG8bEF7mEA8s9Y0uwwLHPAHXycGHdGYLzRrjdYKu072oobpcdE
XGjuY+nEYAJ7hT5GGeme8cwXu9fvrIkDBfJbWKHbqD9c859LN8diNwjkaMmiZrf040OzVD2JH7Mg
VHH6mPs7uyfuVpvxchRk8/6hTvzFsm1RA7PzhAtNrfhhR4Hbx8prFp0dwNR3TFE+X22wOXLEOvz7
+7j8pQ9PEkdacp4kLRH9Y2GPPrlDzat4kurgPjFE8Biny/A+m9hNqCnBkqtbmnP0LSP8wyP0i6+v
BVuEiC7Bh4nC+8crinMIKkasAy+zp8/EFN2MdnXWpf+e2u0LW17rDx+ob7XnT+eqQJ0YJhtuOFU/
HtDttWaMIh5ZtuH5uRPUPbBCvCX7di36+Q08/30RpUwap5LiRjrRum8CbBVUK7+/6r98mJQl+bKA
UyOx6cdfEnUojcKe93dwQNPqpY19kHwVnJ0FSbBh/P77w/3i02zpVI4OLUKls8n/8XCWGycB0Ddu
MmrRHX4ufz0Tvv2HPeIvr69BJ4MnicuLZu/Hw8SNEeBFK5sde+R67fQjXrk8dteW72iHoRG8nT3e
AKzmQJb8gGTSHj7j2GtQi60/rZE/b8rJwGJXyKZc2o76+L4OiGEQFuBwE32rbwhmgodfz1dTj+4j
yAxtjRYYF4VNiHGRdPofXquPWVLLR5J10eJiU7c78uOz1gY9OKlcx5tvyPCltAEvIccP2lOD0QR/
tFUg3Sk6/gBIbxfRUW9VqfIg+jHSI9d1QVpr04CDV4D0NdsW1icRwc3r75+MXyw0jmtZFmsMIWW2
8eHJgFEaEa9tVTtr9OttJ8mPkASBw1JQ0R8uyS8O5bJ+YiVA5O1wdX58OrBmNAhP7GrXYhp9l8CS
b+c8zOqVZun/wWlRgwJFsZaW2k+rGoHmM74mKMOI0+pbVxnWtphs/yKuW7qI/9VovPl79fgHRqab
IiIu9v/+n18sYhyJtgglok1T68Mzb85+gEmII0XQ4hg45uUdQbLmhq8bOVcMYVeyCKc/LB+/vJTs
ryW+C/BQ3+YC3/cL4b8T+qWY5JtGv84UU9AIMoFX62bzh0MB0eS+fFg1qTR0AJYgLAUr1o/3zUmA
KgWzwSMia3DG1gRKnxxeOQA/z/w8RboP1d2iJk/XFaJObcvOsRs3OO9Fdps5ipcrEvQYD34zpQ9m
2ZONUoM96jzSOCxwqn4VfgGpql0lwoE9FIRpAEo5NyKYdpySWAwrDFXcXiGrhSwgpgulIXOMJhJ4
N3CDwph5Q2jcW53JEDKVozK3sZGN1ka4ZWg+uYMRZW8AiOFnAPDVrfACDQ4MnjpK6hDUU2FMhzSn
u7YjcCiTG00vjSM+61HbESrQN9cqyzsHg1M3+bdWQ1DQlv+uDdtsqJtkXHXSTfBwkXYTXDk2sHuv
UwLpRKeQOPQaELxjnWvF3qgxs2KGq2HfuyGMFHw9i32UzLiDHeBUXjtdgV5zwiUVbDJyFerLuGc7
Ga0tt2Qe0TSDm3ikrkwjihk4ORcA832dvkNWml6JV/3bxNcxv9hEpYDe9NuR8bAs6jtALICVSZuJ
p5vBt/F3RRI776RVrn3Wi4z8go703O5AETsCoyahYSsJfEf+i5pqXjdN7O7yehECwoqn/adrJlOj
CifLpzjEIj6mWbFIf4BhrOKyROvrdLf0ebfdIqv1F4FtqqHZaHOLRDminffaMpMXlXvqUOYyv96O
i1TXR7Pby5DYp0XGi38CRPIi7Q26/igWsS9e8S/xIv9VHULgbpEEZ2iDpdCGDROnht+AcNhaJMSu
jKwdzH+UM4vAOF6kxs0iOrZbdMKyQyKXo0ieK6TJ/SJSRjeK3DR9IN50Yy0yZuVm9cZYpM0gUWfm
4ghtnEX4LBYJNLsFBtIIYMdFHq3QSUeLYJq5oH8gyyJZj3HSUVTAAEz5SnjNIrZOUF1Xi/waE5ni
35JTQndpXCTayTia3qwn2F4hLa/i0O9JLE2yi0Hg+1lk3r4jzwQkjRtjcEK4Y/W8xmTUeeRyIBBf
pOL+IhrPF/l4vgjJpxaKwYj2+91aZOYopaG1L9JzIIxoHhY5uo3K6yD0yDw0i1idJsXRJFM0UqVB
avP0lC3C9jzy93Co7qJueiIOi1GijngaxsdT9m2EHiCwOvSdnW/7ZcI+K+0eqq1/bJbpO3pHZ6Mv
E/l0mc3LZUofLvN6JBX9TbXM8JuOMePAWL9d5vvpMumfGPk3y+wftg3k70UPkGdO/y4bNALT33qB
5G/1QPdPMQGV5qItAM7d3iffJAcmD89jZqIz9uxv8gSA5YZHXsDwGf5lcl0tOoZ4UTQ4iXHQu2Ai
+wy1g7XoHvgPBQ5kLrevTDU1l840BEPzeQpru4EfYPpySLyZeMXPmiG2OjwGLEomv3lna2bxdbTn
pNyLBPO0lzk1iLiJAAHnUtOsNsYO5WCDTUGoweYnKgA9YVEhd6i5Uqs2yVNvxh5+H9LVvzHTmPjp
LE+iwxCTAq7cqLo2BtNB2AWQDocMzbgwavQXS/epJ0n8KDf2rKcXxEdgim6cwNqkE/j1eFCRgGHa
WHeyT/x3l+Y+Yt/cQtdf+r3uzZMzfmLOlL3XJWz21ZQ1xjOhZ7XHFk2dkAaVn0lhG8BTNNOupWK5
dyYZf8bXxnhXQ6qPgak6IrVP19GYQxOTonmkC8cYJG6gVGFO4EkIAa8/YTOvvlalTLbJqFVPaNSj
fQxtGFszKr0tSu/mEXAwNjm7GNDF+yprvW5ueDlSU1PETsmEKaylELmZ4kD4WOLZtJA37Erdepuw
b8r2WUkK6aqNgv6h8ocl7g69IvAp2FoRGCwJSi5jNHgo8zBdnkFtOAZuHN7Bbk6hcdQdgY1cTu2B
kDRO0V7SfC8CWFj72Er6ByDv3XAV+H5wipwK64ZezlcFerNLGUr+qiijndQj665vcRivqESqo1WG
4YnsqfKZ1h0aKoRsJ6JcKmuTF9m8nYEQbIcClMPOtu3gBFavt9elCtWJl6jipeLu0oQnkAJK9MkO
w/Kl7oP6Vs61cd9EXO8oTqbdTFDYzgm5qIisJlyGZnVbQvF4UcsOc51bM+6spIqjHVc22itgFSx7
hOEataywNSPen/umfGnJmHjqQ67rbNvV18IIEGrPXchlJeDLPwZ0I3ad2+JkGBp1kgQHDKu+cIPT
CJEabZRFcvsreYESlENpDkIu7hTDny7JGTLxNbtMy7XQqSocpWGcs0J1WO+rAv1+aUzqFKnC/1Ra
YXBtqa54tmCDeG0X4qozySE1FjFg86o6YW6C1qmOU637XgAb8aLOOHlky+MnR4tZF2GbYRDknwbV
F5w6uK0z+GtFBZ7DSj5JUaWHOlnS/lqXJg4+k8E/hlnL/8HvXeTfwZCi+ptLRA0z7zltrLx5nCaa
1o7dN692INXa96f0YOBy5SnvwhJ1YmyquygL+wfkEUhSh4IfmSo9OTttXX4RcWjdaS56+1WZD+Fp
srLcWDUAwp/Sah5vHKvpHvRyTM7RcrtNQDCXhNz450r2HCjRpi0dO4TRFBkh2R9cNWzS0w2Et+ld
x56y00a4UvhEHf9MnCCOEj3MLyEY8BeLGbKmoY+fXJ2JDJAF4LgzUPEQCTeGULukzYfvhVijFf0W
LNkQ/HFPo41GXibBSOFW0Cz/LEO2XNCsIIUckKLC5Aw7niSsTzVLryV50lizwlOaxIUBT2UubjQR
08Ttp3TBLDRO2B8sQQDO2m3a9wIsM/JhPYvXVTZU73h0jQcZEHfWD43xBgKUrFteveqW1WJ+L8y4
rNeWmSObrGPVvZlOByrRJ2Nur5UllwWkWd3sAAQZ9QpVkXE/m6l2dlud1cy2+rexdKrb1s9p/Fdm
ed32E8jLGBewgSj45FtVtGtd7B1R4xBjivGTuDaH95t0jfaxglqs39aksLDGF0CDDsVUcPFwQV2x
J/a3ZefXLGKWadM3bUXHQFg4z3PjtNd+VgZkxqT9XloZt4bP5qWoZdJBqwyiG0s25bbMZfOpLnsS
FOfwvQXHuS0bHNae35fiRbmB2sqSPMhSknOJrBB4SS+sncH1WjHRlKRM1LyH33wiRoYBhSJkWOXk
eT2YaSDXqVbcAXC/6m2WxFHXI/YyAH4G4mqvK/o/ehfisMrKmsMmFsYH8h7JMmXdEDPjdT3SrkZL
K085sLQ7yzeLgzsiMmTRzXDN5AwbK0PpBxW1x36aUi/i3bzSg6G+zAM7PwL1w8dpCkpAl/EfLdQv
riJKNLFzrDhFL17J1DlWEFNY0kg+nwVk09wyyjWq0AvsRfKReltHlzMWL+6wzJmKdhvSWT5UcK+Y
loUUpH1cTI/OOARnneQP8qjKvVWAmXEHDXtzVBV7Z5i/0P/LPicZiGm+OVwkE9AACz07nLU9TRBm
4iRpDommA5f0NWLZM1lum65TF5nfjZ5MzeyW/2DTlPe1+64CfSkGNzh3DQfplG/fdMQfrmhMoyOy
ffmFACzrgVDbdB9F9sNIJMCOdmlIHUgpt8oWnHMRDeFV5NC4KQzz4AMPfwl1f9j2jqbvWtOYPSdC
XTv0vIxNGbYrBOcuctfJuqC4kI+xVLtcjcWW14kFuMCXsQosLDRu6rrvfdKZj2MpjWs3c2dUC5m8
L8ORcDRq2K1i7eLUmvTBULZ9OyG93Kq+GautTV24qnGWb3B4lW8zoyboPUEbXVcxj0GUp0EE7jwv
WdZKQr9kFjfrscS8zgABbBfWoc6GA2diFP4ST2NyDBDOtUmVonSWGkjxeLyddfOxJXB3y6u4JRgx
plBTEBzx/l1nUvmfoFFSZpBmlLAExtDR2+js6DUy0Ew4F820EEr1kEgXnCiJqNUpK1VRrMPBNRha
pPBxpqK/spTGZydztIQXzspxkIwxQbtiwRHEpCGjPs/ZlqZazGvEDK2/cv02fspMiVvRoAFPa63g
izWXtDS6SBtvXF9UlxPNbHZ1dh8lq66Ok6M7RPoZ2fCxjgFb+H277p0muSJsAbtZjgKukdiHJgY8
q3xoWnIaYjLamnhvjJr75DIzZZ/zpS7yJZJYzeuqtPolLz10Vn3fGk+EwNaHwrRfjNl68zHFP1Ox
ps+kthQsWo32yU7JS4b6GWxau8tuJ4uKJZ1qOGlQJWbwCFgTKYfGPbmzfXTURDFIr7f1BpBeAs2Z
RcMqTtoQLAnAk12caN8U+sqERVYwBkhZhGAfxs9ZFue3ZuVktwS+AVOMJhbQOER7nTYmtLsmDl8r
X5/LtanxBytUAEcFiOpuAhc9PNVUPNy3iE0OAZopXwnNEoe0dPiiuGP5ma8lvbM5NSAMBTQkCdaL
zHvqY3amyeKTC5KxeQUG2b42XUMToZm67D2ROV2FhrikZx182EvyLbmTpLYRrMPoP5MjxCZc+hH2
rXL2m1dNwdMBUtO7gN4Tld+lIH+4SSHmt60dtH2xlejcQ49MDR6P0OwocIqctOvQ6sD5uEHhPytD
8c+45Qijx8amqjyZ6zxGuQD05PUNv5JIKORSXo5Ky0YNOXLQOJJ5cxHNqmXfqOe9gemjHHBPUrzy
l2fNGYuDRF/veKF0Jw2G51ICwImheGEz5V7G8KZzz6ozitbUh4BNZjufunU6djB/6h7XAwBfIriJ
Xc7eza7jqF0FvskbpHCf/76YCsoCtA/GkxHMYR1lmm3MY7FiP1HshKtIT6xIjV/TC+LSgzPPCSEi
qGiXRjHtHpQF0DfyZEz2pUEXCOMYiKotvgPE8nVb3KkBRQW3kHnrevArzi+xFf2QGshPfNGgYoBw
PCH8gNDQ9u+9RW901ZmqDK8szQjvk6k3d3lHFnZmuPZtgjfMX5cgrO6JdW0mJKYQVk+y46T3Zq/z
G6nK+dVR7nPzrGnMNeZ/sDbX3BPeXXr/4eTRl+Eq9lrL/3/OcehG7F6iFT/WvZyavnmLgHXCVuxq
4pc7dwlx05PIHNepzvsDpk6RC5HT/zv+P/bOo8lxK83af2Wi1x8UuPBY9IYAQc/0doPIyqyCdxce
v34elNQ9kmai+9O+FwopqsQkkyRwX3POc3CbKFg8qo6Kzoyx9B1USzJEkexWUm4uOD251A0abg5h
zi9MXip+yNLpkVVpy7TkN/GgYzVeS8jcLrVuA0A8fhKpqm2bvFKP7KTlfix6/a6InAlrcZY8L0s8
Po2aMfy6BvsP0ODfAA1WHRWT0X+Ohv2P7uO/fo1quX4U3//+t5ss/4irgvHxr396+Pr733570G8i
VNf4Bbm4sNEIIkskeohZ8T9R/DpSU8uyETT8ijv4HxGqvf7Nqu9Dm8kg+B9idp0kWKQkjsWTrI9z
/ooA1TT/pHf4qXxlCcg+n5XsKp3/45RXEpwO7UQ0RwMHqU97FnQxTCu96Jw7hopxdaDGVDCv0b9j
W5VWrzzFnZl+5ZS0nHuTIuul9EijT8Kd0iu6fOzZ85xI007SW0jckhtOYr+ZmHGOcF3yE0R4FAEK
scSNmiTFUZvCLLCg6vvdkJbntG6U6q2M6+oyzH29cA8QuwiLiIc/WquDYhil+zYks+7sHTXGHdY1
s/U6jDiwb2dUHT689PicouoytvrPkDI3ApvwMazZZf3PGLNKVsQk12tu7LkjVbSLAiUvsG32XMsQ
Hgog2vp4BRHNAiVwyFuvrxWBv4DeplYS61HOqRHuO6a4csKI3KhKgT/bMB3aYoj/mulnvV2EV/C9
IRKJMOf9xFY/F/2II9EkkMbvh8EWnohDoX4yUWzHZZvFiTlyyyhbc6HbSiuUo8WvUUrWz1wlMt+A
wU6/Bi7FztIYwqfMMBYvA3Na1h6HmBZDBHSgeS3p1xLOc2uifS2i2SSIsUqgpHFviHZaxt7natPe
HjD8yFtM2SFWbEXf0AbKdVpTHmI4j0hKau0hwzyaoNiF4zKsEFCBYzFgMD1/2IgKt2Per1zBmUnl
Cg9lgASVB9bNrsL0SX48ek4SY+CNNj/Ro0PeH1gSenYfZ0Gxwkl1+vsbFrhYv2LWsJaBXNDoTH2T
Mj/ct4sb3snV2xaWCpKDjNxsTsGhpkyznrKqwGcXNe3tGA/2XV5nw1tcIDEBl8j0nXL2ju9DFcxD
lTznwApvc41uIItr1CfEDlBs2EyT2RTYV9fNwue4nvAnxJZyo0whrFYCNd1gsKV+DuEA7ZR0JboK
W2bzc9044G9X2mtjifKhpZIFdx7GmKrNtNEnvNqSHqSal+VQSowpkMWwH8Bw7Q4jLJrdmGcRvsVK
P7mLzfEhanN8NFzREj1UyxDIaCbzH2I0LMYm9gJdLqrKcptpFTo6nDO3MiGEUY4m3gbbb9MeQx2W
WfsM+yzCcphA19uEsh9u+ijSTmKaqj2SuH7TpZiaqdpaeRfnVvksW5KGQPnV34ikeRErQ7fLHefI
J13gHtcNb25rgpDnfLoLrTY+lsYkgeHqy2uvL0URuJDZP9NKqidlKW0kh5Apj2M+uYGR1t8HzuY9
fSChHhPI/Awf8AMm4v5VtVBVzJhkX3SUTaZnNk720igl9nbA7XtL6eSOvaIG0AOScEL2wlillles
hOFU6rCG3dI8jlPLSJoJAPJgHquQ8EnZvZgr+ozJeHKLGpuQBKWepIcUlf4NrPImNp2J8rRTWp/R
2rxFtUbYZggNl/cFdCI5Tl6kqEzf2vFY0br5+myS0GEr+k2nyKdkkQ9prdhfk1mxvMVzCRDAHHEa
sKlY0kdbpsapIHfzrHYGcHA8peRIRAd3JTSv0DQujZXavPKbTalWn1avOtjrmI/oeAO/NT9Jz4K5
Klm7Y30CdWY8RdQwHitjEkHHogGGvbjRhSKif+tMBYIoKTw4nlVvoWRfvHSSR7D68EVhL33PcaJ6
yLnPWHPHrWmNkx8Pvf4KhI/ZmIIiZYOHcwa+Xju+kVnE/XadpnDFGbF6Fc2kBIhTFDo41anuMroK
tLGdcLd5P4nr0FJZbfIwUSHL4X6d9lrcTfd0EcAZsmjUGYOGzrdsLDAH90lPae7k0CfCEDWWoTDZ
qobS/OhNWZ1YnEkL+jeRGJueCf5thO0asZETtxttNNQL0UvicSZU4mpHqwE46knIRaNAv9Am8YGt
FmGf9SyYuBNfeQUsQjLWaFZEOUyfDWfevRit+RApYevxQ5EGpGF7MLOaVIbGmM5KpyXAHmrnkxWa
+aNSjC/SyrWzYNTXefNKIM/ddEu2F0OwQsku4xQ7F1fPsjPyMCvdpMtnrGr4mVXo1MY0PVWqfJia
RfUcIWOE5lSZSW/F2GkBUKrJ4t41QlZbxdJiXEzt2O4jJb7m2RAFRp+wsiyleEka09ilyPwCrvdP
cDfOfaO1I3kPefUY2WJl/cr6SGUNjVaGZn4xGdl6ZlsOl6pUoz3R5kDxrMJarRiiuuObW5BM4I63
9KHyq5nWmlWrBQ7T3HCeIys0jrzC2dfGuvQqszZr4r/M4rYIFTPIV768WEnzKhkn/tyqyVmRkb2x
yrLadf3Us2qbujdNkmiVO8RRDGDsu1Z8S5s6Yz+50u3HgjaDpV18azgNTN62YtFZxBqGsan9IfQh
2/Zi7h9Slv5bxGf4tyMnCwynIrRNwtlZHdtXBBUYWVy94VUkQIWjVBfb9CfH39AKx1NkjBalP5Ep
DWOiHL9J1cjfCeXug2h0sq8CLS3gAZgM3PbeYyf/LrOkPegKx70KAMhvTP4rXCMIZqSRe7ZP6kFN
c1rkRGiB1iUC8qGSfrqpQ3BPHiu7ziyVjdGGOYhabL1amybwLtLm0FOQMGvM3b1uVGs8OpWXQiey
A4c5nJKfSQv5VDd+t8YvqOAQGJ4QyaDbbfnZmTA9ee2PTNmE18+xtR8HvQEcc1kMVmblGu+g1q4W
0I1/Nmp91xPvjgG3XLV1y45btII2W3kVCSHwcWwl2NYWRg05m89Mra52Le/o+nfkya4snn6jFmxi
GRvfO0qXHdNqiYJSAnkGdAonNIFOaMTxEeDHGmqRX/RCYbraTuMut3psgTOERszGd0pW3s4yiYOu
UDErVgqj5Hy+w9Iu/CxhL9l2deV3cL19NI4OPVMvduWgM5pQbP0G7zcjCFexHzuDyf6ShpWHwON7
E1qkmcxrGkeBLVhLapODLIs5D/T+DkSE+wkxpdkCqIOx1Cp7axrKOwvCDIcxa4TBXNN03bo/TIV0
92kZKSSpLc6x6Oa7PDHfjdB++tkg/KeX+ne9lE7T8q96qWslu/i//A+a4j/2U78+8B/9lPULIj4L
Vx9yM5uzDQnYP/spg3hLi3QyDTvHz5Cyf5j6DCJhaajYZaB7xMG7ZsL+1lMZ5i8/rX5IlFCXsxEW
f6WnQtn0B+UMibO2gfhL1+ioYNn+L8mowbnRWpOtnRfUj9GCyyCCAeNXmoq8sr0oneFu68IGmDM4
1ImkTOrLGzEGlvC0ROzboVbOIa99O4NJCqK5qbCSLe2liso98pX+6DSjzbzZtU5VXxKGVpKUXPHF
PSEOFxtEv6wcnXp6Sh2XEIC+SpWdqJsKmHvagM+nuuTnQfQicLmEKRHq5G67WD14DFURWV0JMxad
VEvUo4gamhAKXHMzodu1sUwyzq3FvmlrfYPai+F4bh0FFM+wz1w/jpqv3hT0Nylcy2KQqYfFYb6A
UYm2Y6eiYVE/Y0gZmybHthumqQhmdVl2LHuZK0bajqjB8sWdh3Tb1lkCaxmzxCRvqLfR50RZ9yG1
Tg9ym5s6pxGosMLi+QvRbninDL8rHRd0dp/c21EMK4MyaM+m2mX1NocsGOoBEFt6I2eX0UqbLQQa
waHuNRcpploD+lFN3Y+SVbaHdJJdZt4es8S+xMIlQ0Yv7om4IjsltHdu0e9rZAC0d9oaQ1bhj9Mj
1ddCdacge0PQOT+brJO8oVt/CcLkWF2iPsrnPvKkqbCXd/pvBbwefZqKY43y6VRLRPPQZ7bVYgdK
ktcBNK6SPsDCsM0YftNw+Lihe+xm4DRORupMsoTK86wnxMKovbltVwC/3k9TwHjd3Sjgyg5aFVOP
pvVyaIUz+LY9kk8/CTPQWmX220k1/BKLIeyiaDf1KGwafB5bgtXea9YDJxZBBwAXjKXYPPt9K7Fv
5tEu1rF5uA0HVZ4r2yxtHglheHamhe6bgXYE7TtQykRFRrMQugSneWE+nCKB2dHbSm9M4eeobkqq
guZ+NxZCFYAhmj7fiUc6NcKL+EqglLhzq7QK+oh4bi0iJC3DKzvAo6BMWmMAOvPQaKl4nxkleriS
TgQBfIOdNG2pyeptSl7I3iyRnZI25mxYVbjMAOGy2FFt7OPF6Lf4ASZSffgzdoSvSkuQSWZPoW+V
LSL6am52wuETrHS2IlZayCDU0yf6uehSqnER6M43cmPV4xTZQL9rS3nMgQav6Xqx4ZNzktwzzHSA
KFkqEWbwcerElY9qOTn0kW52v9iOgUJouUBRyAOHlLPV7mUFS9aDXmUwvC0nwUpNU9TbxJLLVl2o
7wR7U683M82POz1FrpBaB8GG2EsiZ8BRHB06c9BOFHRIb7W4flqlaUFP/K2vGSkY28gdfZMmgj3h
yj4zU/VpDg0VhBkT2WJo0GvEtQ2+dSGfYclKxgD6fBvWvXoU3Wp9R2AK8GMkg3YLj2BcoXgWAX5l
ttVn6m1eKtAkhSw211LOJQrrXZVZV8XIviVsib20dPLD0Ngsx5xB8e2F97NeWnNvx+yB0FX+YCXh
+AzczSNcFlILrO5BdZJDXw7W0VnsZGNI8x5TaLMdVZ18KXdCnDDmlm8YNO5a4372XX6fMOQPRX+b
03Zv1DQRuzlRvhfGMge5XE4w/c/JuDb6drmjKYDKZZQlM35FeiyOax82J4MffDEbYSQfTRWNG7jw
D22lTXt7WKmMma1sRqeHPqc68G4SMFyybPhKgeq+zJod9IX24TY6dIMk1Ulubc2HUMPRWNgu4juF
3lEQGGI034c2H+G/z+GVlQigrlyIY+gQApKCftxmMyRwVgerbqJw9rGu3lS59m5Z7ZneMD205vSM
v4X9ZWJhJ59164BurXx03eElD+Xo17X93YrH0RtCGGTshx7pHE+20ck1/e6Y4HohdrzKL0z30EVI
UtJInw312PHCpvkhZa/6CXHfwNv6amfQmPi49uiDcKac53yU+JUkpRv96z5nYUfb+e7OoHtmY95X
KC1PQPz6YNDmJuicfKUb8Yzlsjw2g5HcsmE+p4JDCFoDQZss6ryMkWEge9OkDDUfAC3FvtU1yWlu
2gNaFOA1A+qiqOvJpIg5XuKisd7ybHodwx6G/2x/Vbjb4RrmRI9p3bibStpY7Nng0IvBvemIglMj
wkEbjOu88PFSE+rsdabGMiy8r9Kl2o7UyFOTIGyxDFQXsfLSu8QgQyv/0kHBcy/s14nWIrnXJIgD
wtAiTGRKjjHtyi5CNLEdHTRLvXQK+BaavktQDQaRPeqBlsP1m4yaGaedvowDOCIWPI9z156IXSPc
Rol+6EptH/MyDwOypRHR1cDxTEChW2EU6tGpKcMrg5N84a4aSOjw/ujMi15+I0aq7J6MhDSLjO8s
ik8Cgth5G+v6vMHV+tyRgWFzKbLJAS/V8O0rnJvQlO5YA7LUsvUiq9LCbPV9oyE4E4igLC180vux
1EHZYyxAYLY124q7N6LQhUUVOwwtNO9ZpNiWfKuGqcSbKvWhJacDGpBjm8w280RBY1XWcpHy8p/y
+v8Ll2HY4l+uKg5fbCp+v6dAlb8+4re6Wgi4F+AoAFKQD2+xHvufulrYv2g6zBu2IYy8WUf8hsr4
taoGiaNZLN+pvH9XVQuIPGjUUW+YpmvC7PkrVTUInz9U1atvFhgHLwv3IU593fmTdyYTYdObdmhd
WaYphygsp+ZUIsxA8uegFOMYmcgA1LFBQxfKHxYaQfcbaIPvMUatBzj3uumJSn+EqzO9cMdOTqZu
c9vPNYctf11aXJzu0rpkZUFe7O4pFCLiw6NxbJ7UsglJSR0SBvmnzE3aHRzNNL3asDoAlza5E6Cb
Kg9FOKNaT/vGY2tBMEHBfACvqRkgLye4MnX7O0ZMHQN2dQzPOdDGc8tdaTdbQ0OxLcevReTvBsuX
L4OK4i0fK3unku70LotM9Qzi6lBKtR+6TCkI0KeiY7Y1GZ+WOZ72al0ZAR+Uci1TbqCUeeQSEgJN
TSBdDS4xF28vioFUlxwhrZaM6Y0Sx9rLME8rcaT2sUATSpHE6v2M3/W+6yk9sdG85GbiPk0mbHhu
n/qu1tyXiajB7aBCXNeH4s5IFVKWe6ldZVHIQ+/ocAS5G5LQWo0Hkzrh4ir5h9s1JqI4pFaUSdmp
KTJ3l1fK8K3N7JAAZ1MPslLk34uc++iSOuL7CopoCDGW1d7Vku99r8ktUorp1RTOSEpEkkZQ2xxi
84rcede0Hr+gzdiXSI+XIimYJfPUZVNjyojHAbuZYm7BL1ZbTLs2xZpN+qs9lpzwOWRSsdETt3iw
lwkXHOKR+rB+I5+aobUCRDhICOBAZ3ssi01CScDIKa8G2y8VTqGdivBqxtvATInwGhHdG5nIbtnA
LDcMlVWPUrM5x7qmABJVJ5NnoWZBvmfsjDRHs18oevIwWm1+NnEAnOPZ0i84yTEgx+F4y7xYBmXb
Tp+dYzDVB11DPmdG5qaLQh+Y/WiIXWGn4xlQYrKfzLI9M29FAT9ZY/QVo3nz8hoxFHwNIEqs1uyT
gPlbMQG31Su4bXVjSWJgN7LU1NJrCFjkzEB/SCQAOyzkARqy2qyB2Kbaia9F8RAMsYYUVymI6KsK
zT0NpM+lm642UA7CVZTrWuCcNLwou7FqZkRz+xRJArI3A7OuHxUE7a3jMAizwXqfaYm+rMXExRrH
KRHcYYSCSioEs00L5buOoDawU9V9AaJBCKi0T3WIPr9w0IrkDEW/DZbIA1po6zNrwuW4TMUQe9YQ
W7tR0tABsx1f3crQbxU2ENj7nJDgCMSqxPWM86kaFaPzHGjvR1JaxtpnxhlvZ7wlt+jfiTTl+CT8
AbttN+lI5tGM3Odo7HaMsftnJLoVJoAS008agv2y3Sg5KTVaL7NwnYI0Cn4li+gM5qu5S2tMD7ZZ
5DBvSd+m+OvCeUsU7PI0TA1t59iIIDYJOyEpj4+EJPBL7LCos6zGF6EjHxOWcveu3u9lqS83Y6/C
hZ7sI9YIChWqxemQhAWITRxnt3iElK0YBT0VI+35IWvz+lK0g/aoaU36jrqOMGMLhG4/yvHgzEkc
HhgK2w9T2mieC7hTn2r1Av0RkG013kVGI89zSvgZN0/1igZunQ2XjLWLROem0Lh+pI/EtjbiS4ym
da2NpjzgWdIORdtbm0S0rDHLWiPTMox2km7HD5P6UbFrevRZ07sHUKfz90Kta29R7HnPfM+4s5m7
J3yK8eDDoog9kZjZDtF37Sfrok7Vlu6UxP30VOaqEZAUG3mWM1gXFakHeHVuRC72cj9EZ/mmV2q8
n7HWkI6V46M3CPeDWmxabxyCC8JhV/ku0kZhI8I8HhhJ/yMNFdLyzKS6b1n3obgsNqAM1Y9oKaJt
I0jf0KphALrS0jnUmJvetCXqzrLI70l960mEJ6ZVl7I+obzsbpdyDVSZnOVWFYl708YyazZdHy5b
g7ZhVxg0ZQg6Hb/NaNl7Oza+RytfebQn8qaxrmbcM0m0zcbYk6jYzrECjZicn/GlxsPjGaJe7oGy
uD7RndYbuxOuDd0i2Ig1NbCLbLqU5JZxw6KhwRpgvGf5gMbObpKrCMtyt6iV+GA6b9DYLU9APENP
G2dtbw5WXeACClE2J4JgJCBWh8LN7xdVHKge1A1JNGIdJs98wKVmuqy9hruxzqIXZTKxf/ZQ42ar
jG/TvJ3LjdJE4zO9UnNkfm8fIydmgsHX0d1z30TX2KnnlqXb/bL0t32UsEfOsTcgQs/YbPT9Yzpr
xeqj2HBJJLvSFSiclyg+uI5yn8Fwx2IjGSjrehh5OJucfTJZjP2dLt/iXCg81QnPaJGyXYXc+rAC
ymlJUMKONapcLig6hwIpNU1GutHAtGIMCYtzxKKKoygcPwhaqXfKoFonNPP2p7Dz/BuNo3I1Wa+2
On0LTqwndTYgo7hhA35UZ2nbKcvO6e1+25j28NQWcX9EgPqRLml3iAnoC5osWdE4kOr7Ze3HJiVq
jwk01a2RRMZ9G5XV7bL6HvCKmAOu/ztUv9ob7cZ4RoM4EPskwuFFJImyz5fBPBd1kh61xAwqnTkg
U1IYwMbzRAzPRsXatE1KPdzY0ZA/uk5U73oE9TeoKoU3MesL1Cb87oDqZ3AQxzso06id4P/uW9gz
59gwxlNtZtHr4BL0brdD5ZMd2/iGZS4/cMM9xkVZelqW2g9ZyEvoRNZ5vD4WD6l+GbirbutYvIct
0vmiMvBI1NU5xwqLvHg6z6EwnvImI6YAK8HWUOSwA4bjBsmUhe+ynycaz0S+wwoFJOv2LoxfbTjY
I80mTdA7kXyEV6uFYNkzsM6E3Zr38YfSm2QHzDq51wT1HF2XwWiGRGXqTnYFVQUPZzFcSSmPVkAB
0lHVzp9SxSofKKqyU9k4HPWmwLaUjJmT3iB1EDvINfUVaXVQWHq9cyZVXrA94BKcTGUXp0YRkDce
nW08aVsC6vp9BLsVwfuYWrdgpadDTJp4QNyN9Oc0NcnAGN9bsIwehhSTSKRRLDf1aKdeZkpxrBZZ
BqYzTh9MdpCftA07jTBrLXOT5RFpWtY6FDWrZfos0Ty8W2AhVMrcjyJyQ58X8oOtSROk0IIrby4V
eZhb1fGKNFP20SIzy7ObrEgZfWTlpZ40UhFIrcW3UjQxqd7RF3JxDVnjMnKkWSjaELeg3M7SG+pe
r0vUPBjRAgZqWHOCjqE4LtwHoI1TbcaOo+5DXVF/MMs3N92cD5u+A0ZUWV20xbopN5QecgsW4c7E
UKVvWuLxTmHYMrotNQR1fNTv4BKiPSKicGuT4LhOgduMYIu+9UgOaP0GdQrzTDu0X5tYlW4gehrQ
ZFHvbNL7tA15ACl+qk58TrWd3+D95IYwaDkZDJkWhCUKCvFAfm+fMuEeSCn7TPqCQcCmKHO3eLQn
0rKNY2g6SXbqJsetHsd54F1DfzopCoHsJZXyJpXYyuBd5sIevBKVoI+PK7MJaYpKXyEcm10AuSvf
a/xBX6PLK6RGMF95TPWuYFcKZm2oD+C8J7kRA+oWXBPJsR+c5tLU/N8MXqs3nStPz2YZ8IyYal0w
wj2g5l1im3W1ieqp/JKhKi5VMjkHC/E4VzBrhqvdW48LTqJNI03rizzjFi2QvdQnlEroBFii3sui
WdU4rASUoi7u1JE4MiwbMyj0eOz3Rt6By8QV5lP1aX5lUMJoY1vgmkmyvSUZniI/1k5q2SKAVtnt
ky8HjSiPCViz5kIn/ZDnI+Ktgmo1GC8tSteJVT5rkk0rFG3do2eeyjt3P2IW9pK8m99GM7whFpS3
Vc3d6YEoi8gfUgLcvK5f1AsSGKLVu7b1CUZjMohh1eqRvNbOjcMpTBTN1PRoo9fIy7Yui+NUpOlj
RFDsW0fpSc/UDte5XKKHwlzawFnfbNJm0x38UbovUyuAR4XDKNH9TsPW6omInNO2eQjDQu3QQvG/
9sRbEOwl1whUl0jZRjTPMpbiVWA6eS2r6DksbPVsaMxN0Juqyl7XanxDpasidxjUk+0W9QMGrJYx
XFiX9gW9sXFXxs2HTeYs8NaFhOWNEquL52DMTAgojAysH8h+WeHP+UtKNuCTk47hzoEkS/5lL7Qd
rVD3BEZ5/BqwLxK8a2CPLaIaAUlUBqkE4exPsiTK2OpMyPoNUzqmbo3mgyEbvy1UfVT8itluZDXN
t43tZIBl3Ty5lxGWD7VZsIlh1NG2raOIrWbjAkfQkxziZUnPIDCSQ6G79hVJOg3sRLiypSrfUAgs
T3EEb32DAZ5fjmiGaquaGXItbhVEnA0jypbUXm6UuYL1D5MHE8SQ35drnaQvfK/kgr9WNCp0HI0A
tprK10vgm+/LNBQ4OEBV0H+uhaww5dnUKa4x8KzC7IXUoJnFGjLxJC2a16obneJGIHPR8U9aNGON
4BRgI9QyDu1jC+g8bgVr+VLmUh1vhUtGg4VUlB9IPPlLV0719LiMCvErG6Wj4e0wgLS6DUW3tzWb
cErUg+OJt0Q6uDkjGLye3oqKtIT/VxhDG6+SzOsSTbuQ7LbHPC+m599tV/8PiMFPUPDvPP6qwyJU
NUGFUZUx3TH/hIGo0T+kuS7GKzhC01dcYi0F01KyZA6KQ6BN9K4V+m5ItaOemYFiyMCMxdaxIQv3
C5umbsuvunOXFC9hsvvXL+5PsINfX5sFfRI+DWixP+PvCjEQ4xZq47WuUSrW1IrhPhmuf/1JhGFA
ClGhKtt/fgPMtJtoeofxmrCcXf+xlDwo7Sr4+TT/2fj/m42/MBzy1/6FevpQfiUf5R+W/b895reh
pGP8YrsmbjloOYwmbb4l/wD4Or8A/YduB85r3fRrv5tKil9sUGXQZm2Tr89PIg0HWRf//W+6/YvN
X6wPgxWOHPgv6af5ovxxKgk1VBe8CkDAYFgd7c8Q3V5r42SJJ2X1ZqGfbnIytVMcwSjcVHazMeEu
eL/bGY5Crwwju0tNnK1YFpcFbRXZt4BBt9hdhi+b0dzNQvrRu6umWL8iN8NFxaMKf6rCjjyHpXwv
zFDHRyC0G5mMIFLTQeoXZoYOEuC0oKxtoUbuEst5QKCa38sJ6ac6fBSVlESexNlzR7zMW5Ulg+It
Q14uuwx76QfzwGICdkkgJpEbEXrYyeWeutE7MIxb8rOzb7GScdDqskA5ObNmJPxgTgjjQTLGAtzt
L2tsnB7gYVioN6XmsPGuHFtn/e+mgCEc1lmNuxp3IdfGZz21B4c9oZ0AwilzyN0EOVefq7fxrerU
5dq3s+r1et6e2K2On/Q45ZuBRDRn9Qu+koK7uSO1NvrQYk0Dg6IhbyDNZeiL2rN6TSVXwBmvC963
W+7yFXFwzsQ+ZS5GGzRwkl0dvZjuYFEuQT13qMaqA2txnItgWr2h7PGKGvNu1BL7VjSty/ZRLz6n
NmdEOBXOrWUK6rEu7R70mUCWpG3bLWA0fR8uqOfw49KrmF1k++m89CdnGpPwsAATPQ5Ljo9FjZDV
UwQ19tlRC630pAIjRS/q/gEMKfPhXuDtB0EiXgmzDl87tKuHeiR2ukQDdR4XMkFI6bSAkM2GN07h
cl4i0b/krAjZQbuFPI+hbE6U2MMPl7EepJS5UzK/zemtBqPMtzXjLDLnR5cmAffCcMmVSa4Q9T77
aH6GZmD1M3cRejRkVVjW3wnEzfPVq8PaLWv06BapRSnY683JfVxn+osWFcmdu+pukSLY8kEQXRL0
TWychJYOKr7gKt4rOmnw4BBqX+uGZj/OYriP4gKeDBbFN6WM5FFXC/c7oyhbBpbKAALdxegk27Fp
3Hs3tZaRmUBUKa9ppFu3MasvpoEOqYgbt12yTwM9NWm7bK+2ESGivmvSwjaFKB/5HLMnxmDxrT2l
7aUVc3y0pTa4W1GNzGbD0mAONkeFz9cVvJ/eqKs5vyJwp+HvRRUZFxaVPavmqqivKQdFAgS14Cp/
nUqRkq+bRyD7eXsmSiRSrYZE5V9VKaKu20zuMKcWwyB3UvNzqTKXYktNdOBCcgsj1nDA+Xk/I+eb
jzE0sH0zWrcCPYBfG/bi6To+Ulx+7sOUc/Vs26nP38KQplXk4ZCDP2Bn4GW1VjGHY8OMM5V0kjkR
ndcZc0McUqJejbqY8DyQDmbg1dzgaUBPkQGdcUOElo7OJE9yvdyHiEJoa1lzPE3hqBdnq+/U9NZO
0Pm5vlEvvfpgLC1ZfTnm5tIkuL1R9mMvn408HhH7OSuvRurjQZfDEXOCdak4yHdFh2Ahn/JlV/fF
fNdUjnbo07zZVI4ZMXps87tR6gxWERB7RoZkMtTdfGvXfJBw2VHX0+SIJr4WKddHQTCs2iXnIT1S
QPOTdKXZ9XbYbN1Ee7MoVjcm8pI01fC3YYMThG3zY5TRm5rWeI7ZhUEnIk5b8LYEAFXbm0Q13ty+
jnyCLxkjjINySRcR0qVzt5579aUUXU0XgRw5m79kO5y6hfcw7NRTmmgd6bxuRnhtGz9NK/EQq9ez
wxr6UDj1p8kntiWU6F6dpYvRGkayLm+sMcUp05SvFL60TfPJhn4RFGr1MCR6sSkmm1W9CgkDC/vg
a2U+4INDoo1OgtAb5mhopIe2wRQZWxfETC3LVmLj0zAKZtcZdpo+sIVqZ8aLhmarPpKT+IhK10j4
9erljeaivbhgaAJrFBuNr9HJ4tM+q+CKGPP15b0KZGSnIGfdGasYFenRcp2xJ4R8f8SAqMGs75p5
du8pwWkEGNHld5kyjVjv5ZddxSoKqojdf+E2W6WlrEa5NcFrHEoEbuBX5ujRBt/i45eERAzFafvf
7J3JduRGsm2/CFpo3YE7jD6CDAb7TOYEi6SU6FtH5/j6t0GV3lVSdVOleU2yBiUSDATg7mZ2zj4z
0BfwHpG+AQhDS3iw2qc5I6HB8Oii2UFy57VGwyuR0fwcADUVbUbQQ5EXD0MehncegJYV8yj8xJWp
Nw5fUxDiusngi7/mU/gaK7O5s2s53tpTMF0lrXLuBXCTByyBxbpzxEkxGiKBh0cHuuYXT8XNCvoU
E8F0Qion+EvtTL6P06AQxhILPfeT3jl6Dnb9KPPvQoXlzTxuVT/312PnOnTxe+XesMYY12mXSGpa
xAr3BHfmmwaj5JUDL37thXa9DyYVv7t5zrtF812tZdbf8xDmN0Fl5rdYrCmQSiG3iZgV80VzgW+i
fLPT9ljMjnObA3DdGL2uL95offOGVtCfNrKHIsCn4HXS/tJRou/UaGcWT0aMS5dzgVgzLy53OrFb
AnQWiABitCtjEMHJU6MmBzCZjqJji8TDIY5GDqRs899z8n82uofV/NNzcjV+OiR//MAfiljzFwvt
HyfnH07IgfiFJiWlsg0HGrj5Ut38Mbd3fsFXbJHLBc53OSCjy/3XCdk1fyE7gTM3vuMlSIef+gdx
OfiDfzwhw88ByIeA16HAIkvDQXDwZ+quLrpuKGUCSqIppisjRVE1ZjaJLI6H7L4c5iMRWS6mutzD
spTpMLtx0J6+pKlQLLRSGbdWJIm4ims93LpOFz5nM6/3VZNM03vcMQE+Vo2D+TcsWf/X+LQJj7NC
nCWwk5+11413PdG99Cp0kcN0Sf3812HQ3vXQ9P5zTNRdi5980eZ0EEQ1PRBagB07VwxF7EhrPd+m
sdMw1EUjCS6mcMSv5Jnmv5WmPEb43m/SYBpgFTTufRYa/bzphzr83uGLukTGcM5oNaMPLZP0ZQYN
8OqG0fBlihrklFrF38myrYmFizwYOO0kb2sGrxz5taN406PpPMuWuIwAjM93ibT+ripTethyKKKb
wbAh7Ls1w4FI+VayGivHvbbjNIMLz4IBln2kzT1Dkz3kIlRbwi/jF0s7GNQcv/D3asFY4i5CL6Et
wEScGI5eBa7/kIwIPLFt+ydykIa9WU21s8HoJR6KOIL8AcIxl8h/YhvbO158YDpM7pE8uFXwq4Yq
U6813Cum3vnQX7EPdGs7zJpTH2bplp4b9B27qrCkN1Nw1RIAxkbNVoYSrvZvYJkAoQPh0t8PsmgO
kY6rA+ANRRUS+t06SIq8WrvAQx+afOxOlvSNNXI8bk6QI6s26jK/WLR8Tdzqc3pJhK6gBTBn+Zr3
WDxE73b+FWFpNHviWU+LEV4GHDtF2AHBGNNtjrX6wngM4uGUNEQ2CFSu7jgxLjcT1Z26tHDilYin
6Nbv6u+YY3V/MLu5STYGcRLfoSTkLviPGTlf4s7de9ly7DiEtOifYYSkx8Epm+0c6HShT4nhtbYC
ioqxHTZVXXo7nJitpORonJ1VBRReE6zky9ypKH1uTFJ4hztkYgnJhRbh4N1eWkNyP2oZ3zKG11b+
K98uRqk1CLCEezu5Jb3wa5MohYpMZ7F4UyPFmLawKtpqbjfQTB0F5y/Lfop8rkGE5QYi8IOrJnTb
Jc2jdWdZQ3kIS2tJWA2R7fGGrofAlifdwfGCZlDwekN7xUkEDSRDyFiC3HEDZufKrAuSBaxwl8aZ
Xhmys8m+xIjYRk6xyTPryu4COtOmJVdT5YIDRkA4mh6eGjdca7M1SWcsNeaNhvuOuI4J5ODqcFP6
LU+gWzbmjeFVWqCj7R2mrCGzoXTuTnbRFlsUwBKuWDBeY1ZkrofuZN94fd+hWpibK6Ga/sQkprjX
FtrPVVIJby/SEg1QoO7mmBczq9LvpO09WQbLQI5fyG8rdwMcBgw0RIBHo7fzm3yc5FqVpGAlk2c9
QPJh1fKZE1CXEGaB15FYQ3QPq3SMfBBGdCqHPrtlOPQcuG2OwZkX26icQ9pF94L5KNZiK0V5yeQs
xVbnrag//UM7C0aamVjudjU+mg6IQHPQwVECjSeiQjCDtlP7XoBkQpk9Z1uKBu+IhqHYCpRamEhd
1Z89zqnbZkqZrtHf/uLkrvtVFl66IXYlX01wyk6y7+QjPZb+qh7FYkOMFGsKxxTWysQLjXcTIARN
jiyaLyZgMTqfUXo7D6yNGW32QzW77qE3AhIXLSOYtpGKpl1oz2RGlGaxhhiG8S7JmpuiJ0lbtoV/
lbX2Ky4OouMjIhOnEIqQFzTdFrUC7kqHm3IHdYOWCfpGSsYo527bTsqLyiEMqw/8TO65MxAlmkww
MGPKwuuEVMpLqnza3aZHmmuZYSvvbHNr+riNUlf2O2SMxVeqEf8WN3it8QOW3VesXDvb6xnkZlN5
sQbkrjqPzEdUOfl3pd3uRVqR+yCbqbxrGsiVms7zLkf+ch7mzj+mgLXIiKazsSVCIWfRjZP+IXEd
FCaxcl4dxSPtOM14PdlNefatWhF36FkXtbi2kWj2vFWjfoisYslLM6wEOlXAyZxi7Vp5NETN2EvX
Q6oyZi4+S2YeXawAaExC5joql176BK/6ch2x5i9YelolYRfPJzOv4avQMqLxmYdPMfO7eAUfR33j
+Ld4Z40hubaHTB2Iy23IwbSmt4K4o/Xs1POjMzjwfsJUtqRwJl20ko16YoiP4wWp0vU8VgSd5sJM
ed6a+N4TvfWA/szezVWKnnpsKJPIeY2/1E2tyDkW022sKppmLEzNgR19eo2BAT06sSvVqkewt2Vm
zvzHxuqe8lQCjOnuup6AVOpzx+q6r2YjlsOtpoTJzK/aiPLygB6mTb641AIEg3eV6NmJMpM57VzF
TP7wh+HFthDUaGeYSHo3p/lXvxvENsw0ZXCbsATHqCUHGEBjuIpi3e9Hs3gcpwnubzYCTmXYdOSr
zDdwSPI7Z+kkeaU89ZFRbxpwH+v/no//o/MxHU3UqP83hePqtVSv6gdt6+8/8scJ2f3Fw5clUUwt
mS/2D54x+xd8WNB//SUDyl1AyH+cktGY/tE3FqhZ0UoyZnIEpzvEsf/gVEwT+i+n4oAWmI8OhsQk
nP+f1KwN3Ps8jSZxVdi1j+9LSDxTwhp5Oda9MmpwEfJ3eERWOFV4U5WaLbj1TIPOwdzxVD7kv3Mn
lPqgUBjz1OKY90OeaPqmA7M5+QGuyH6nWBTtULjjTfc74QJTAqcDwsSZtO86lRfienAb9Y5P+464
XRmuLduQazcWcpcjhtI7Eoc2tT3rB8OfZ7yuHWHx6watjdmsFpXivLetdmHPTlYOlFOZFJGyxXh9
yBu/b25RpGYPbRMGLyqfHap2Nl2Ll2xI6ysoITENZR18NfAdVVxCi3k7Bbmd7Gva+QAMdVlsSfb2
L1lTipeGVi3jqmr8xrCYHYeadlf1mrkww9WlK26jB6scMOdItAzSmOciP6aopr4J5TVfbeXQLraA
xb5Xgf+eT/rGN1uIvkOGWYp/wvPQCwf4ZGIeAGRb2y51gvVEX3JJQAqauz4FJLc2tSZ3YyTQHVE+
k9oVR2eWRDckhGO0vOFQGnNx21u9ep7iIjwSvjPu51nielW2PrExLh1p6EHGKmTBPsR5mvzK8+Dd
pRmK0u1Q2cYF4YxPNIZoUdpMFm3drnyM0eXvZ5jRt2yxcj0wA+Y87Hf22cXz88XAtEYmdGM7l8qN
+k1Qc1wuAIoeMSvPVzkz3WGT9DifLJtQTWNZDUcUwztndOZD7qYkm+qwmb8Zuqh3sBaMPcPf+ejG
9vxOu1oeYxQpDzNsg5veaKrrClRUscfBpS9TPwvC/nbT4HY2DoE//pe+nzvEZwNjBVExiVnIJe17
CGBdnrAKAoA70dsbczyGgMHTYEcXgsYKKl9Grr/zUcwPWMp/V9T/bEVFafrTFRWcUf+e6R/X1I8f
+mM0h8AfzgL6vT8YRX9M5oJfPJoRLLMSdDxNu//tOzjBL5aLzgArLgG2NvihP6+wOGMDyGHI+0la
+Wd9h8/BbkRbkum2JBY5ZGsirv+0wDrCiVsfSv9psDjx0Cm05N0IiIxnvCT4q6HeG8y3FCDCsW5Q
r62wpgTkyg/docUZtHeQauzpLRNK/qfb+G+G7p79qSPCn8aHYyfCNGG7Fp7jHzsik/I0tj1fHCWA
9OoCdca8+LNgAsAi6WUrq68eEss13G3SgqONmGYY9YC+ioIp/NUvS+tO4Txu2m2tZSG/zJiEbnSM
CYsFW1kvBYRtSNH5UAMUJoQczp+XovZjKOArA0leZ/iHMQvnjWtmZRdvoLy4GWB5TBLtUwwMnqOT
UaQjBvu8ufdBQOoNJzGa0Yy1gpPf9tYy/ku3Uxs8srrHbY8S0nduYbn1T0EF9xG5ejGsWMFzRqFj
2rwVujDv3RBaJ4Ub6huiBOjM0vylE7wjNCPOT+hUcboh7iZ8Ju0dZC6N2nDMGuENQFoPI2MP76Y9
NVFq7fveUe+JGbeXgCCEDXSVK7QdpxoN56MsE0jGwaT3UvUdgjEYppOBx5D8OVZcyB3ipnEdDYM0
xmSL9pPRlFXdG27wYjqpIo8Fxe5mzvL4q43sRq4w1o5ng5nT3YzLGXZRrNV2TIbpOpLzA/DwHEcx
jCSCekoUS6Owop2fGS46UMRzhBFAyvIQFrMzA4S+N/2svh/QW+Ix84tbb4D+QxYNMMYzZY1yntKo
ZVBqGcllnpstha69IwNsfNQMjVZl7JTHSQA6QBNS7mrZkRpigeZaK1oYW/g71mFyCLJDdmOsnBns
zoQ35EgfYlxbTSTuuOvNFSL3dpfK3DzB8QlOgSV8CF1mTpxFaeZfIbuox0pS+DajBdMm6w3aLSqZ
b5zSnq6dwZS/YpwTO5eQRlzUfHpGaYvtcGgXD2SHgwID3A5YMuKrOqvj14zHfuXY7bTueNJWM6v+
vSlRX6D+GK68UfXb3E0CRlNxvkUfWyIiQ1A+l51zH3f4bnsTG2gERIJHui1kuBspUfQaEJb46vFL
1oi52Uv9oN8iXbNe7SiN0TJq/ZvdROG5gQ+58aepPbi1yzC+o4Pxwk48t0CgYutoDyJtN9Xo6Hg9
d1C+9uzATFqlp5SPn7SQNrNVWCsr0wn0Jo/yaAZdAu3Vm9TCbzTyDv5ta10FoEY90qpNHK4ItdSq
sPL4OqJGJoECT4RDJCj+ZUzuqRpwLwAuI5HAD933Ar0n8ji8lGiH6vJ6AbVy++YmOxOJHe6cCqe+
7SfL2xX7jbuKOG8Me2puBwE67Oo7Cc/Q28usEsesa5+CeJzfJEG/23BU7jEQwAdpiNFjrC0E7ayE
48sQ06xb1b7ABFJEc7kQOdosWLMrjxpxYSu/lcQz9BuvaTF4VGg7hxum1e5xsqj2VjgcYD5ZQxcX
17qiubPCwD8cK1CRMCxZRBB90/q64C0VED2TyL4wiB7vRAu7Bd1bPEw0SFV+cXkxGLr7JHtQRFYA
hzhoDBtsguJGsBxcFTEqs1Uf5sUzB6HmHvptB6kfU+U5XGa0RrOMa+UyuU2WGa7kCJVvrD5xN+Yy
4xU8o+hul8nvMHtIc+04vk3sMXuqlwmxv8yKI43vuqhHqvaPUbKnsuw9jToGzMnHsJnmnLhVic6N
rzUJJ8s0kcm0/TGklh8D66jGh7lzlzl2O0Nr14U1viBsR72wzLutZfJN62QzG8JAFrjMxc2PETkZ
6u5VHAzpTo5D+4Blm2F6aIn4jkB6+0s1FIAN9FSAiWhVdIu0qcYDiyc4X9syVt8qbeKuca2S1aFd
pvjhMs+Pm6CBQkn63rlDSYG4BFsGSe6Oz+gnoxKHdbaoA7xBcTncCcN31neG7Qa45EaioCZ/jUtE
gTlfu6zNu1Q7oDozQAXNiCqBtWE6potSAWynxT88dKzzvOQZMzrwzKBRV/2Mmh8VNnKHdFE+WB8i
CKntRRCh0EYwhKSeHuh7XHW+EB9f28HwYyhaLdgp1CBre7DkVsXiPXUY540+VtasmZxnptz1MaVY
uA2c2OKqxbvNuJ8H0SOUHfTXNRhhlhwvv460H6LkgFQNB3clPGNa02AxNr6JL62u3fRG467duxQO
/MA82ZeSFx3e1iIowQ5grrGZ2RsY6UyVW/4hPNT4li6ClBbDxpXrNW6+hsaMYMULhvdhEbHgPpSb
tqim/XIuecsXsQtPqQfr6UMDgyMfPYxepDEKF0m8Yjttrxx/kdd4Du7ztaVm6S5uce1uGLsHzk4D
2UOnySj+WaRdV26bRajjfmh29Id+J3IXLU/6oevpPjQ+fixHaml/GcB/qIAQmbYvmBezZ4pivi5U
8W46XAzyFe61KR4ABXr79ENb5BCvMoMxiJ2z+lAfMQC0L2FG0gNHrOqbXmRK3SJYQsHD94WTAh0T
rPfym+M1Bb8TmZO9CJ5otDNNl4sMym+Uda1YzniLFplU9KGY4tyFeir3EeICYrOzVwZcLwowwcbT
FjQ6cKz1CWahIWmy+watdtRH4BDyELO1UTXFPY677qZKU33nCitBMjGYzoYIH3rpLQkSu16pewgI
bNboI8+Yt2JkVrxi1wkTNW/DCJbB6+gmDsTuwkUfgeVmE9JIfkeZ0Lz5QVPTF5qN4MTwFQsOUzCs
iUVaBXQB585dtWM7H/1UyIohbg9osjBnd1UnOVb1yZglBX6aDteNNXvosFlHIKWAWPbWHE/aL3Yq
tXE3YKJ29z2b/h1v7Yyul2cg3AYVyJUhbdkJXCxnzQG7mztBSghjtM/S5fxV5Y7/QIapu6kaiePQ
Zbpy5bcZC20cLL6ESuTpuY11NgEjkwViFn96bu2guUdsI781oZ/ih0H9sgLOZLy7Vmic/Eo25b5R
LQMyIyoAocfWzJZBbFm/T6DC3NoJUh4s6Riaol7iTSxNN4GNG5lH0htzc11Wg7FSTi8gwaAMcror
4WubQdB/y7r/qKwLIBj9qR75C672uuoT9RfJ5e8/9Udd5/9CgwsmLLPhj/kvCs5/VXbBgldCK4ts
UsA1Yhz6/3tljvMLlYyNtxo0rQQpyzz7X70zm18YUDkyg7YDCr/gH/XOHEbTfw4mw6ZObiQNLm8R
d0rGjz+WT6R/jX2VWO3R48H1ocUY1r0ZN/MZ5l+9q5rUx4VSS/NNGTJ8lOQ1HHVRhiejTUglYv9n
1Cyt68oU5T4j+W7ZU4h/8TmvP/p1wemBzAC0MWYXwGdNp4tVGv1vaYtwE9Z3/uzazCNqEJQYTOgU
kSODi6G05bBpG6ZfVmS2474rjPnAOiQe+rKf/ka1/Kl5yB0gatF2PW4D95TMxR/vQMphjUK1ro8c
NadbBrvBnjNLsLa7bvlc/N1/ekT+Xcn6lztOMU++mkuwHhy8z7GktsE8N8qy+jgaLdndUf62jKrW
Scg9+PmVPslpl09GdiPzWkzxtBacT59sptc/s7vnaAKo/WyWb06S+KbwkycPuHLcvY7T8P7nF/2k
NP+4KEkwSwa8zWNqLv//n2L14GmjY+P0eQTYg7HYWGRDCi2Dt+knD2P2P7+aR4cDMpiPtP0zcTkK
/DEpixQLpjl62blsif1BhM54t8+Dx59f63Ng8PLRMAtxEemYAVyHz60G3Gwx5IDk2MRTzlw0ppbf
NE1RbfzWYmYPNuDSU85fjyobDtgMiRdKlPi7NMG/3mF8Bj5WdpOOkGRR+fEO55aSsI85MTb9QnBh
o1dEg4XhYyBqZHk//9B/fYY801pOwz5J3i6N/R8v1lIoO10r0mNtzfNd5bdq0xm8wTUa1Rh7W8KM
U5bgZ//muv/uQ0phkdskBC0x89O6lEUpkH5Rp8dybAYO5XybI5wUQIQJxtGff8ZP13KBcTECX/po
fL2W+Tl+0k2M0RriIDkm1PNI5jTQ59ps9VWkR+fp59f6tN5+XMsDswAAR5qu9zkrNC06ahTObsdZ
z6O1qTgtnPLEGf4l/nqf/if6jUb0kjFW/jlS83NbbPlMyMrQI7HI8LjaP35vvYBGLKopwYFLpDyn
GeqJlavhS4aD4z3ESVKgoUWOi1OKBlK4pdKKf2fH/J9/w6dnZ/msCC1Y6CyBYMr8/OxQnGUwVjv+
BhKAKZCHhn7DbETn0NHFCfAo5axw9N+s5x+38E8+nOWytnT54I7PNIi8qR8/+hAJTnehxB8FnutL
i9HuBBpe39SMGfatU5eQeI1qKnErAhlbhyOJjcdRlNOv6JCa9r1GMnTKwhKZ6oIiD7H+kw6eGnc/
fxL+3d/p8cUsmaABcq7PU6sMsNM4S8M4mAAQ37Tu3XY9ADLlK8rFKJh3UIKtdGpIySl8zM44KXFY
OWUYHvuscq+CLgiPKPOdm8AQSu6AM1TppooDOex//rf+9an1yWd1GNkRVC7+MmAD10wjIB8TnOkm
0VBZ5E8ZtYvqtj+/zl/fRKxDfGVUIT7/ft4bE8PmphgqOVZjNd8FyRJ7UWaVd8UIxnv4+bU+L+c8
J74pJf1jYDv0yj8zcLSvPOVOKct51RJ/54fDhkk+IR+8Kggr6mhdT5AsLFKIXoyiBOZXed3f3FjL
9JY38cfH1XeYXpqYXvii/c8N7LyFnc6bQS5kP7b6KHObxbQLJqc+RiD775jimW8eVGmsd/1HtEZM
zFuSZLDBRGF6V4qY5FPQ9/oWPYPd41pOCfFqoNLAPMiK+ZzHCqUehsP7OXfC7wPC6Wdf5/MZod6E
Gq5pxSK7yND3+N7V0JosuEgl7HsPUuKDiGvz0CH2vo5LV/cbCDoGcIlxvtNRSARXTsPpUrRm95qH
2nybCU45M3PF/BJMZfidMCCvPpVFg/ikRMp3wLjhKlqlZLqtHNkuZ4Qqg5RXNrb7Ggeh9U6SsPM0
ouRrVhNILaAFU+h+z4fOHTcFuJAYI2Qan/ErFCfXY2mx2iF562MW70pF3nc6y76NbJ9jI+WYCc9m
TIKoxyou3P3omhyGSkmujS/xVAIvlC8wQFv/Hn0Qzxtvf0SQYhVweUT2xp1vK9ZOU/XyZUZVvpky
KOFy+VlFoYtVx8NFD9FModFiuvcYVI4+s8/kz02jx8vH7Q3F2G3tMjbvaqeJM5zmANGPoRUJWMYk
JJ6zCALmFr95Sqf5Y7WC0wxOb2aF8kkt+lZWGU9kZU6Wuc5zOJygyLl3Gq+0WremGT9i2ne/9K0J
m8Ym3PjWyWy5CHL4PWOcxGfRIcRH2p68tTCqF5R9qyP8hsGCQfPYFHCAOE9+ObT2yrC5t4VjJ295
VNg7YNruK20mYOO8NHDBw6SY77yRRte6ywhCM4dmuiSaoeRGulbyLRcdSxMq62dLw1feOstzWIxV
ePJ7BFtrHRMwtZkniwOMVVTzrhxyniVZdPM5Gomygw2UgFbt1DDfFZ7B4GgG97rpY4WeKOUD0AVO
xzlcKx6wLQ6B+jUeI5NZi8/T62XudNuGyFEPPQwT4g4r41EgllvMQq4+R0aenjI/3wYzjTpm/dOF
nE0weindfvIxqi3cOo8Yzqq9ixjOH02/La8Ynrhr1JIksdrKPFtOOZ/6xhQHR3rhY9RJYpQXv48o
s7PmaiQYevJSzHKfJSQ0NQTEAidPnRcfC9NClkUJqhFYZoSOmcY003S07bXFAH8XTAjn3bbEp81d
tZ+DZLgkUalPqRXs4hglI1rUCsQHGMTYwJmSFWOwAtuUnvKM3Hh89PlGDwuYSkEY7Dz3pWXmdMZT
dGkn/OVMxKfNQPQeHRLb2XlN8iRCQTyBqu2rHGOYSfASQPpy3GcBCPxsthZ5pymYf5MBnATxvYr1
W1Dbr3VvqG1qFM5GCwR/xDzZR8P0vzaLap8Jf02exeSzq/W1/a1w3NPsANYd7OQGXjYuAlc8DkN4
VZUy+tqhitjGJEmd4rxgAXaXM1Jh6xuROM4ZcwhBggkQWWMA1UHg/XUmG+2TrlykEj/SsohE6jdE
nfVBWxUkJ/KJQiJmIyc9WZVbWavQiOR17+X8QVUOuo1+rz0/ebPr7KYxhwfSDbCXkGc2Fw5KbrwZ
xTI4k2b+1NY6eqJlOT7oyuP8UClYWStomvqcydnZhgUCDzeDN5YWSXuccgF/ogkKLsop+txG5r3v
jeO9HLXeOnPfb5f9ByFiVYNWSuqmuFUdTUHJm5YfGVlyFLCzCuCY5iyS+QyrslKoNXj2hKWoBJ3p
huwIUPvloU4pfVAhZJuCY96OYC96XeSPkGNS28VFmd0zvEN4Rwzabtxm9tN1hKcQSqzI3HTJp0MC
SSzhrkwz79bsJ7UTso++dGk0XjlE8nVJOJ5S2EjYrADhfHPSCbSBR6xTsh5YJ49l0MYn9HcYq+zR
V4d5KHgwU84OlAi5cUc+mtwWusWpjxTQLNDJ9m7pf+/cCRWrKC0ISoUnv0zjHMx7k6RtLEIjcuKq
5zwGoe5QE9BwMxmNuGth3aydqqrXRtfIAxV0cAgmi1in2urb32rb97f1mOpT0zlnWRByEIDszNdu
YF3TRy45wpQSc1Me3OVhQ45e6IQOxX8au7QpSH81ErhDVpcHJ75UTGIeSnQ2YfTQ8Mnc92k21Z3E
SHicAEZv/Ao3vy94BFC6YhMjCmw/StzPAgkcvMrEfcowRd5GnXJwXVnpEc6qfeYOJhunGNbNEFr7
wfN4sIPyLGgfrMMisG+jJvcOdPed6yDC59fWwPdCr7GI2BurfW7O9S6flf/ad3wkFppmPSiGfGu/
q1oIPoA09vFQ2lgoxwXprMLouTQn56Ync+JizmA+cBxUYlUrcvu2OjMqF/fnkO/zrJQvHpzkRz5a
BATY8yuYCRA7tRHo3zrK8WtU/T36JgMih1MHjNSZZ7Onk+RGJm41eDdU7KiFkMpQAFjVKbd0x9vV
1ecxLfLbWnjdxVfTdHAackDXSeAfCnJcjqMPYQqhAcHRpMmd0x7JjhsNxVtWMj3Zwvxrvrgo/HdC
pNn3wCtgVNSSkSzuKnpJ4N+epaq/FfzqbdtUjA8Cj5TStQrn4dVkJIE50FBQD2twQGyuZkewZQm1
IMVcCkSHRICKabzXJ9ussN9HI4CJBR0BVX3gqG0ZRZrIjL56k1Y5wEVLmXYE7IE0YOc9EbbhhsFb
d2uZg3pL24w1u8nZNVgE2g/YsgsExnvqzL6U6h3PiQ8xyC2n+HtsYCzsEpWTKOd2JWVSZ3xvRFye
J6+2b5LR65+MKBze3DbxX6I+aIkiwMGak0w++zS+PTwZsgDIXJQHQ7j6xLw1iLaFGL4Q/4FWPStg
k/kDvtu0WSaXY2atOUUheLC13HR5Q1fDbkJsC/nk8Fd108EtU/PsjkmOsHxkz2CUpYs1kFYhOF1W
cb+C7DUdrHCxDrR4bjdEClQsZxrWh++kNog7z8YJEUxsIxbdoSVzKGD1UbPxmOSBuQtA2G9rNoW9
Y9bdqZ6T/r2mNlqmIzk8wIK70PrJt9BeHmU6SuY5ljWYcGiN00GYTvhMlozzati18d1G+nEd+rjg
vHJOgVTyayd3Cp6sMhlWdu+138LaTThOmsGaCfwTB+MQBLnAUZs198J5jpjZrvTM8hrmIQ9V8Wx6
pbkyAWDJYcpWqSznNXLEHRItGBkl+lvE6cVq4nCykaRIE9VKIrlPjY0s1iVZYUreCC+PyY2nTsZM
21VslQtnx7B3vRh/63BH7qnl3XXD0GCXYTVaZ4Ug5aIAswkodlV4/Y4UMNJHSK3ayJDH2Uwn60p7
xJzOFq4UfnFc9f4eGnC2Iic632Pwnh4aIlDWdu9H57Qcvhs1Y4ZmBtMohgFEMY3draKbdUpanR8C
k/aAPQ04NOq239cggN+yDpE6NT67DgehE3ZdF1t80uyKscMD0U3pdWZN+wyO1crhwLWmqBbI+KbL
iCxpFbuTOHgteCOzICRCNTWgER+VOUfB28lSALLzFFVcp37rWqPa1kY17y0Bfr1ogm+tBtnfaoKK
uprewczgA+v0Hcak1wQcekXYDeeU4AaH7qkwmpexmC99Fp6QJz+R+HRmyaVhhKj6CtD397SJnq0g
uJfEKtacpteAc18DM0FFmNGklB2EU89U67ldVH6G5T1VCznTrOy3CaT0KTciFvnYPuai7TaBTW5M
X6NAkCP6evEOALle2QVdbayNVATR2PdfZmd+nwC0CPAtzH7zZFzrQEdfTER6AGFaPzuh3wFqACk7
qUj5subt0CRfp2FSBxgM117zZPpDjzCoCbaxSh6kE8UHOQYENDdD/9WwW387QaA5DNQw133fGgdU
Bctrrs2T5yTyq1BuyUCpIeJSxWN7TBpBe3RMl3JCBvG0rzAUbE00Ci7SdDFfd4NntLu4mO49WwS/
4nDRxsmocxo6qyxQvrm3B3t0rph+Q8vEeTlM5IC1y++zmyx9xYglRhoXaMWOEdaAgPF7xviXrqYL
m4mgF2sHZwr7T8Z56CCdXho3HfaIZKMIqG5WRkDTVKiRkhM+7Lrt7fDFj7LwuwoFLyBXZcTgoYFo
OYpQSG1sv6Isinjs+03F8kKfaZlp6KoPX3pYzdvQgMBeVmTwEuM1kaw7UAI3oT4bMAgJioBh0+lG
mDep4SXDtgs0ZUcvWZZGBWQcjCrVCUDX4bd0tsdLKrR1bVrZvCPDPTvFxJu/RIVBkztypXVvKa/b
Cq+lEmECa75BSxTemSzApeQNukqvY69WXxpIqRs/N4S5ry2nPXK251dDRDOwxFOgM55FYictSX0F
n+KbyAt7k7Qc/wiJqW+9Fk4FLqJjWTPunNnyj3am2EiVE56c2KMpgDr4DBaPHsEyqfm43lC7xlaj
HDmGwmFmA6eQUDC3+PrxnwDXxFAtKPtB4Ad76XnzwXay+lUVHTXY1Np0CXxnvIwzxx6DYpNZz1wK
Asi4mQiGQYvHXbP7aBRDb2WMMhEtRPIa7pkiqeHCJHEA9Ik/sYjH7CTmrtwLmNhfqqTjAxB3WiB1
mv4fe2e2HbexpelX6RfAWZgRuM05k/MgktINFilRmKdAYIqnrw9p1ymJ9pHa3bd1Zy+biUwgELH3
v/9Bw8oj99xLC+uFLE+eepWbfOdxkkfpVURvT9S7Gq+mA87++mpq5plkH1JBj2SORo+NR9vXDiQf
rvFUb/eUavT2fV8EcjPkEUETqQYVAbxkM8DFifk6XPDaHTzysiMCWln/pjYuwzpuXgH/UpJJMxBF
oS9CKTt0XkWogGTgnickbeh6p/JxdC+LVpnXHoSQC9zOmZBpD/Aq0kT9LOvOSCu9GzKegKMRrKNJ
1ncJyYe0Sfib8f0StI4Gw2NAEdqsu6Jf7klBrh4UUX3Hs5qua2zyTz4g5XoxpbyyK6siGxAorusr
fRXMEdK2YhSbuk71Do91faVck88Oh+UDSfl7iO3Q2IbJILCrhN+jAhLKpiowX8gS0ngGu/IYVMt/
rRV3y/InFqzlBPPVwAeR6ySJlWhHw3xJsPfErUhhPJx2rPvEoLy2MOPjjVwafrzGou/acgGVMlaT
o/nQbDLqV6DEiuSEyh4+KRsedmiN0WlIovo1SszpdobrRvhcwivsOj2zyVFFp6ix6tc86CCFtRN5
ewTIFiasgSKy7mkO+IUVFNHFkyzOqYDhLuzDKrUv6VvkswqX21vie3bqa27TQODA/ZgrnDyWF9bu
8uRbqcvmtRUpl576bjjhihYdFZAreb7C6F71jMDKBJFTLX8XSjzq2Hzfeo9ci8TCSbNRzdfKFCGS
ygg56CCjk6l4OgrL+Od24g2M+jkEsagIRpOD2sa1P185QOBXTTlEn+UIl3WtfW1dFDjb3GAKH528
YonMVXQ+3qZiO9ybjgf4wVhUbLxlFYxIHi69xgNSQK2Bk6mA3Lcaw55VEmjzLTazBhWYMAi+SRre
aTLYyM+hO4UByP4Yutwp3AGMR01D8D2IGn5wqJY1KE0MDgOviU6QzMhYEyjyD0bQiw0eWLR9wk+G
d+HTJ2PDZ00vHWZ4X6ZBMIXqKMglUGoTEwJTQT+xmwzTj26orkmv7h9TcxTfmsGNvqf1BHvYSwqC
50ZOJjclTwULcuzwMESRxyXu8HPmex4JCJhZRESSAnBviiat5z/g5/91lvqds5RzlrP/Z0XQ4XV8
TdOf2Ot//MmfLAfe838BpoNfE2G9cNQBuf9kOcA+/xfx7YxLmdB6izPav1kOto0PvhXYIQFSywxe
/A9/3RL/CkHEF4GQGTAu+2csB2+ZzP4Pxg4THhtD8H6fKdQyxRTL3OGHoTQayEKj/7Yfum4xBMT/
BGxxsCBprXVBxnfjxvIuSQuGP0FuPyZJbtzD3pn3+EvMzbpIcUksummRVEcFYhkci9lRMF6fhuZz
Z5p8jk91GK8MglFvMzk1ywbuOceaiE5QGezqG4vQa0JnUOeF1biBJz3v6aUIrMmQiYQx2rwEQex7
pQ2NvZQ7utAI0wSP+CItsJtS4ytJd4TEOsmcbuKE27ZO4oG9QeaSKqEw25M3G80bFrvZq4rHGcki
IeREys+fZ5Ih1iEy4mDNK6zeBxljTtIU7jGG+X8XJ/6dpQz6FbQu9qfemXS++fW0xfl5zHF+BMso
kqfKmBVGAsvgx0dQol6FkN/5D1o64dFzCFdq7EmS4go9HjEqPBAscuwyvK3p7S6r0eanNb6o0SHl
5rAHGZ+3aNJgGup+uNKRl1zbvVt/w3zZeK5ar7tPZmPaemmWXfUwTxM6sOWMLdiLY4IcIak59Y0Q
8hMBgqAqDT7qqCwf7cTew2v5lkH4e/v1j15oOj+vO2b0ywLGUJGxsveRMQAHWMSR2VQPbl1Gn63l
6cd1bb1YNvi0EVDQ9Gi8jyDZausmVWmjS1V61zkZFU0/mW9NDm0d2iX9VFy5+QlPAhCgmX9qHdt+
t5vauogNKtIEssclyb2UTCJ6it3J3odpWjzlFdwSPy/MQ1qxzycMn/c53vobdOVqq82SNe0oc7gw
tfOt8nFXgZpzwDnbO0CMWXLeiThKpzkHEBntrYnJ/c5LPxdNmJ1ctx6/ojxwVgVY0Fc6LucYzIU8
SIXMM0pg4TdDv1MEAt3zUubXwWDwMnV5esidbyZx7/iCkU0KvJoRZC9wEl5oMARdpmnXLiFMnHZa
2tTny5FTVdP9VPGUFrOu7KrERuJyFoUNtlE17wJeNDnPo+xI3oJXfph0YO2qpOsABpv0olDKvKJh
nG5FZQ1XXt7y42ynL8ptm+jsMMskC9cajue9karppgMCvmQAEu9SLfRh9JZ308hpC4axe0Ya0r6F
cR5funhIkU00/Y6W9GHPWigexINYCM7RC/AsQ5hoP74wSHxxvhsCA7K+Sc0R9tXesLriaZ44+WUA
QwmaEWtH1vorJG888dQyG3HHOfmG3/N0vWTLgH+a7XPQuvTdSWHuW9G8TKFLAmfvl5/QGYTrfJAe
EhE8FPbFQsuqUXjgAxVjSYljxnYuqZQmc2kOA4yWgGSxkXaXcSTb1bwbUAQvG2qNTbCHymHrKQM3
ApNEzlVGF3stcya552VLAUBzAlv+SrYedWJTR9/rQpgvwii75zCzumckfu01lDva8bJJmA2RLpG+
VSYOA7UkrbtHtEMLBfi0mCflwTYXCQa0ZvvfpcB/5C6cyQn/c2Qst9/h3GEEjbLK85hI/3z7x9bq
jFjL6J7G1jc2ygqs1Sxb44EcVH6BhQZozWTAwDA9hWHsTU3YXGHzSj8tcLUAQ+EdZPxStMy88qF5
zQcf+lPYjstgmRiRz5JpKnfaLqxjm/bG7td7z9/9AChtfC1sP/FBXZS4P66fSucd7v5xcF/QY22n
zKIfIsd61xK8TbBvxT4DyZ/9wvbZYqoELb8vKkpFGCMX1uhH33n3HDbmuX4lBRujxXGi1bWbPtqR
0RI9FkFLTZjA5/4d+ed8Hn+4+W5A4W3ZC/vxrCL+8bvDyE7xnh29+7pf6r6x66LvrOYIv4ZOMlPU
qV7A8+mmCAbqa0aA6cquKjw3mnQ4EVhMklpoy2PhgXfAszUelV+G+3AEEwM36asbLbr0MrD5/SNu
+zaDxrH7PnBM8IhS962DFXIkSVFQT7d6uu2JJqz2Acnl6ybz9Gqy8eRVfR8924mVQas3xKljwr6N
RODvEB3FuwY/5s/SxxVSjkN0TOeEFJYqqDDytu3p3Yo79iu7dA1S8Rrb2mIGECJIyd+sEnUqqqQW
/2loiYVLa1AFvOrUBNPt+dWLQiPGfhqt6ZbpDV+vAvVCs2zfF3YHBlJmzrAO7Tb5BtCkdxliz8+s
vOHdLcplB1luTRZExFnTC7n0uWhuS3a+JpUmhpRl/mgyiItXbuun+FhkX526rI9tnEzHfLSZNy9w
guEW9mUyYdjoBcV0nVmas+TXi5gi8acTlNcwdODGhGeOxlIOfigb2KvLHjZde58UlgowL+EFW533
ZgxC2j3C2oS2Br0vw8kk3lGKNa++rfSdxokaz8KyOyYGce6ogYtTy+gQYIo2N18PRpYultrVTrXI
nla8SebbPDLmY/tXb/i9DO99GrjGBnuykjz4RBBbUFGOXQ2V8rY4TUNxwAsGLzLUQlGxK6yIxifU
ZX8QMSnEs26C4+SWnwjdwxcaQclMQAYq7LD1jTtCN+Zx09GCfSN2gC0yp2uWdVsfUAF1e5e39gBe
uJScy3PFkU89d1N+8Ix8mDeTnept6MzPVoPphlMLTL/NOSlXXcYLEcagGkHG6HeNLVXwFUPYcoOz
G7wDKwMwCQti8nxHk0nc2kl9heG7G66bPk+eOAfSJ6ZBqAaJHyOmr07L7LkTbqjx3mhBrRPqlmld
OuwGK8buyTf82qx7YwACsww51SdTTBxVXelvJFZE2JwmPXMfNNsmPzdnywN0WDrEUfLPkTpzWtBC
R7STnetuCo10KGZSBnXNPUOSmfOWQFnFR8Tym/wCi56l/AlnRvNpbWx13JpveBixr6q2FJuZnd1c
GxXC+tgDYppZCILesq4vDBfzo7VnOc6LVetUsJ56fUd4QAS6F2TTvaS2PKBNwk+UDEnNNCEXR9Fr
g4iDMvfJaIWzQfONF5070HyLzk9JxZGkFpCKwypMW6pMWL1yoxDLYP3WRKT8Obr4jsr+noiTIl17
lK2kp+ZBtS7GvLwOgjK5tcmwwZODeciqW9DH84v0v53tbzpbDkCLk/s/d7bX7+P/Ob3L7n3+sbv9
88/+7G4Dh2YU04jQdRGehLA5/t3dBt6/KCYdEdhL94t8+9/NrWvh/GYt/DK0kgGUHTh1/21/QXPL
x8GNZkiAZhlm4D+wv8Ch+ec9kv2RBtoTcC0FxEdcNX4+6e1WYqPGYOsQ0g4CVktHbeGPEqqRRIN3
QfHWDg+xB9xZm0T64FtQqbukIcx2n2cWM1CMI8B8zlh7QDQNTA0KMLuZwLtw6kyJFe9MNJCEj8Zh
C9RMysl1nFuJsyEKJHqc7Mp78avhlQnvmsST8nFoybNRS+XXIWrmzSTcqGp4mRHKRGiwLLpduTQ5
/ehyvgvCye4JXXBIu1LmS5hbmb/ibbLvq4oXuFuwsvOh7jf84eiD1gM1TNflBHxpGZZ1H2lCmcrO
CL93tmRzQWoIHjaUjJPjgZDZFRyD5hWaLT3PCEauXQYX5xuV63Ypp5M3nn+6Noxla4IODOhIWy32
wrLJ8sjK/qjzzF0zq+APO9S1NvBlQ2IcdUUZPg+Zbkm+WqrZM4fpjM8iZseMFiOcgxo7gCyDfVDj
wcBMKqN07lK0BWNaM1lIVCi9FfIjMn7GDjxAZgLZJBxE43Pf0/IJPNKQ1/WOdSlFF5r70YNbNedF
IDZD3Fsv2D2x++STyacVJUR00RTGd52Mi9MGJWieTOzUYBjXDUTv/fn7UfKA9NownVdUswvQrHgY
VYmKI/CDatyZkqYDYuGwrgXy97TmJneCKX6ll1FGoIBXY2HB9F/1Ks/HS2q0JDlEBZORg98p6ewS
L8hTkF+4GkR5aXL/YPudtFsfB4mnxUpl5w4xtl8aOEP+zmpm5kssFQhuiLxeiNEGO0dfRgSEna6J
Z0NNgpDFe8BtrHiShlM8JI2cX1pk4ZeicsLHDJh5l6CM9jdt2Tqnyuvji6h1k+dsJma7QAMB04WH
LeAP+KtcMQEaan4kTaixhSrQVXuIu+4KXbcaV36I+HrK8HZlJDzvhYtApEAi+330nbFZR2T0YX+C
YTlerXaW5rswM1VynRc1nxX2hE77tW+P9trFOhaIZZA0tlsV5909HA+GJnokBwYXcZxozOiq9Mt0
Wg/xKPaWCq2dLBLniZlpvi8F0Pkq9xHtEiKV4jiYW2b3oGr3xVNFf1l6+OmKac7WM7NAjNE4tpgm
5sVVGUc4zXZQ7XcpNg5rNyCQtceu4BRHwkVz2QuJNr6obztfl3cdlNMdHCW09Klr4b9UhSsLzTc1
j+8edOBDZQxdfUrcdlG8Mgpcj4XnfJrAAtH3zRCVlq5+NWKYuMK0ixfDZvi+DsYIepEapq1dK7cA
S8vQ8I8dhig4Sl71eJvfTMIhC8gYvVsFXrcdEuK+V2bQmYTyYTiZrXAmY8oS0jFtxskMXgaK16vI
suKvs8wyfDjqo5x59LrBM7nyHSaRmUV6CPNIDM/WJn/zSvgcL70BTlcd4rpsH9qQYI/tOFjJtk+o
gBZrBv1p8maT4ET8kSGxyZM2m/rJ8L15b7eBaeO3btQKz72GoUg1a2tRKSh3w5y/22L97Fm8yt5I
HDree5vB96Fhkttzx2yLbpff7xzdCPbIsSnrAAWHxqu7h4C0NmYfB8h8hERCLg4TsJXZ9v1aJ0FN
Yiwpr2s0l8mjH2DIvZ4KgrtsWWYXgwJSXA/o+Zmw2mTCY7NIpR4O0z4xSZoa5/K11tgXEIpuH+uo
Da5rmvlHJoDLhMNO9BIwyLAzqApFUpzQ8pb5dH46z4LOhGzbxxEezj5Tg/PO0uYq+g6vIz9R0qEw
sjSF1/ktanw2rTP/UxKCu/ENk211INKNXWPmhJE1erGJ/hrDxsJ2eR1G+x6TH8ZWKpGLAmwZu2LO
rK9Gc2Qik0DDqa457efrDkhhZrxFV3seeUlY6xf/Wy793ykehftLI5ur17R6/7FSouhY/uLPSsnH
2IvBgOs7NkIBaiWKnj/nAAF5uAKcH0caMAmx1FDA60uKhBv8ywVgAWyhyhIOaMW/KyUXHaS3GI0F
phWiDABg/QeVEpf4AY0FfQ0CmHN8DvMAoDV/UTn8MAWYaTUdkgmREkbbOdx68xX2dT8Uj7d/QBQ/
ym7+egnUnsBF8Ej4ykgqf74EqMHCEuHYHyJnlWuxIs6GpoFb+u8S9f/hKsu3+OGH4Mc5TV7CVYLq
S2d8qad35a3//y7xQWQWpLULh49L0B8F5h0jh1b/Bh0Hy1w+5Qech0ATzC1c1B6Uzy5oz4fb1RUG
oRNDK+lqK/m1Rgc2gh2CM0Nw0QcvInUDmzDGqEXPrJ5DYDd1zrTF+5Pc+WkY92kj5RNbl2OR1dRl
G6mCO9srB28DKWW8DCVp43UkzY2jpmFnAak+pKa91C5lnz3OC6c2yILsovMHePY1rEHRkFcgOvI2
rOHQZ3INlpyYUFKQy+dGkFyR+zqT2NDXKz+VNcyiHl6AWQQXJrZDn40Sn9ZV4s3JldkaPoPcAksV
E4Z0YnjY28dlTxj7pIoN3jf9ZR+W+hN4Q7GhkyZgK2i/+nSCiI5KEr2Mdth0gcYMzO4u3dxWn6Zq
du9IY7f2BuTVbU12MXwHzDyL3nJ3hFu25A011pWA6rcl3Y/0dwhd906g+BAmw5eBZoxSa2Ez/5o7
6yoiauVQZzDL4rpP7qJsGL+GijCBQVPqrv1owkx6wCLISPX7WPnRS9LQHWwAzfQnVEqeg7e/9S7l
ZBRrr3PVd6N1p2Q9ZYV6ImSYNNnJV+7dMJh80HKDkXNe1fD1ONzUEi8yez7+IJG6xFTZUauUKcA2
wvcRz2OCy+BuAvv0RWZcZ7H7rjrsCcZZ9d8yPX1ytf0e4iP9ebIxP3V7I31ROSeqOcMAX8mktfbV
6L4v1JiQE6TVh6zF8idD5TPBH9LqqTf5vHLie2RTkJ/K0OueUmMO1mScBRel6BNG82O0dTyJSxLW
BBimkpUXV86wCWUjyeOjXMXXRsMO9f14HRIrt6UIM2mTChEzknPtA6wqLmBrf922mdpzIuaHzMuG
Bzqk/kFh/gnpLCRQNsf9/66IMXogcyw/MdbEeN+o++2AhOxGhNzOVUvQ46aE1L2x2Tuv1UgW7pED
vwRxxFhuNZFaEK17CS0CX5wYlU5qPmRVn08rQCTvBrw52ydxbO4tV0ZvUeBhiTXZRnRtjyFk8zxB
27KYnvQU7JF7A25pb+Z49td4gbunuZHtZWsA+Vg0Ckc/bPzbyHCMPR4dzm1glfElPR1JbC1DCzAv
nCi8wUSG0fr2sZVUc30/4d6ak4v7ppAircJmpI5yjN7Y1+hCvrtZLr7Dc6ViJd/gQuLH/paEprWN
+9YlU4Vh29boVAgxPFzuR4Rb7sbS07cC0Ua27oap2CZUZQers+ZDSXDRZRHH7iMkIr2NZsFsyjE8
ay+CSu690R1fhB0NePJ4yZ1ZtuZhwMbV37j9BL8nSAcY2zTdX60cq+qWgMdr5qPjq2Q0cVX1cXgD
Xuc8wgZCXIKzkbGdWuqR0Y7nW4f6ZRc3Utxmqaxe58Qb7+TMCGrKEnU9da1/aU3waro29C7yhgmM
1XoMzWblPzT4yWwUKlGCS6Dsrj2TYfGqxR0cAM2O1J3UZlCtCDnJg1Xl+94GIWCN+ddofndTX9HP
F3Xy0OIJ+c3TfnewBjYh4qW7PUsDFRMpTLtmbrq9qkdCWrom7TacKriimG57UYw+5jVJ3SaPGupH
vKKv5zO9KPE3WYilJdoifeLbxo82UNppzuf2AhHBvC68KG3XmV+RaueVWXgUVAw7zEN8pEExo19S
4XcKUhEesYsJWZKDw1KosyagCzPJDk21JdNDHv+glyWtmHd4cRhbsIkINyzyCdcDuCGeXrUm44Oe
57YqZPuGFa5iGxvyuwIDX+JBzXmt2AW+kFmnCTENggOxDsM7Hph6Z8do3c7kqbFOmWAI1JavXV5b
b3hVgQcXkHi+d/RvT3NH+AbqYZhvC9fKrnwP33ZIUshHmdhqL1jocFgbnFvjQVCdblnD5ygksXGt
GPjhfElEQEAggJzDup9tSDxOsTBsc9U9B5PqNpBgFqRCOsb2PCY78/rsDlweejgcGDepn4a0LPfn
YSDUvGibUnFjdLf4P7fwmc1pYf3U/SvWgOrIKELk+CERkCmi3DzgqgO8MMvhOoR9Dm0tod+VVphe
+TlmRpZBrOIK2cx0qCH528RbW85RkngC4imG8pR1FphvQKBov5DlgTWqhi9sTkDVBHD6D9bUmS9n
yVbqLhTNs6+D1wjA6HEZMumm57KY/UaniQHMypIw287jmSb1gUWMiUcvHIDbepl39IWTfDtTw/KF
tlZK37uIcHCHrbR0G21MN9FGhthTjcqj0xj50xjieFYxJH5YQPattwxnhYJiGJ+JpMth14VIIYwM
UuUZSHIsYNw6RJeRQC69deTsvlplW2yrhgWOtQ5oBSt6jZob42zXrN4zzvAjArDusct9/cRCim/9
xIhvVNaHD1WGnsNfQIJUNtVeSMd/URSkatUTN0wKbxXPf1DA7MiYbsGymVUY5vA+VJHxqQyaCCqn
yqyNMPw/n1Oupuj7bIJ6Ta4DKuM21jVtofEY4618iyUUEoPCxnrUm9LPVd+Ju7Aepp2Bz96z08/u
8yAN9znzmvmak8rfJW1ibGaSjDeQDCETR1F9pWND3tfYo25t0MQt+WQTEAZ3XXmMYetOiBt7ieKp
qpqDr8suCGy2Vm0NnF71mHbVLMTdRD7MRYCYYluFBC+Xs3K2DWFR8EZNl5c4COdTD6HuJhJWfET7
B/Z4XstaWMh9DVdQVwj3QhOOch10VbRFzxCTpKIG8mK8Kr8x26w8+lDMX8IIozbFiMAjMofDED8g
Hr/GuSTvaqiH+FXhuBY6BNDOkPs8DUqYGGgf85mhdNLOR5vA+5tAag20BEQEobCZn0xEvh6J1cQW
aCyxYd/mIXADQF+fB9kNETm4HTmwYN2+hEw8Mhu0ghGCsWymmzboOLqDBE/MoK3hKE66DHL6Yhml
K2El4ZazaTiGEr3SKnI7lDCKRNw1U8H6sUeSvuvZcKiBUIZcWK6tblr4w/Cf/QF7FJic82g1pxYx
6Q7fD/JwCXE2Hv/gH+FERsXsksxRDMCt5nm8qDySWfXZpEEMLdT/ZhmXWlXxZMK53pYNFFUnTK23
syrSLVG6uePIHCwUzK4nsMmV4YIbJ8jHtik2EQwZEf7KPAhO/ujOW6FmSdABebqYRg0oZsvQxxVJ
DUh6VxVI5p3po4vAt6qARBrxL48uCeVqFULxvOyVgSM//+tt5uBkRf5aGx06or/2qenoI5ZU/n4k
C3P5RTdBMtlrWJDJNeNfZpB9Wj7YUy63iNiqrW4SY6+8WsmV4832l7maBRh21T7gr45qPk+NC6Qz
tz0unyvyepL1mBnvosXr2HKrF3ggFvFSc3TJz8g3hVmzc3pxJ3cQhsZtDR9zH0UISCrqkgtUwBKd
eGsGWyrEBMUKQewqmW9tSInrvPPLr0FlfIX8ezPZnbOzp7Fc6rb2iGOYvQp0+jjWiV5LYcQHdqs9
N2JY40xRbWIEfQhixItRYX+DUzK4KWSYaCPGJdDFQXlgCoXYzmvIBAwafi/udIBpvU2MMg78MKEJ
FK2SGGJHXG39tMDioXaGHq/kLPkS94N3yLGV1qu5J2h3Erp+aCDnMd6LUUavSju5SDK/ua2qvHkx
4rwCHJ5L/MIaVDlDgFTcQi+7KQBmj/0wa0LQw5x5ZdIfjAQD0g3hq+6tK6S+zWJfPjSEEmyRAgYI
gSZZAnT5/hYzeSJmJNnnBXF6u6HNacnNIj3hRjozi1Owa6QuL8iBdSB4F14oN2MdA7juRD/l+UVX
vVHeW5/h5IkrK+yVuZa2V98NbYZXtl33422k5/qoZujmmZF0OyXQRtplaSKWxYoP5zLJU9zgyPbm
gmSO64HckRvXUtld5al61+ON9NmX1FeryUrs61mE6jMmpsGJ7N3qOZoDM1q1pOQ8mcsJ6VtlA/dd
JIepqvqLJBXuVVJ26hm/Te9A/MB4Krx4uBiNOf+q3AySTWLxcEnajG6HoCm/lR0JL4Nvua+oKmrM
9vBKPVk4PV8CoxBShXEQrOehcul1O+ymZ0O5n5wqKLcI/SwI7TjdXdfG/J4PgXix66BC3acFM5xC
71BtZ+tsKGesUxMNCQJ2Tb/qjQmj9Fmyk2VFdsiaoYBzx3wXsr70TzNdBX4SjmYiIjZx1+gN5nKP
RoFApVIt0yDkHAA3grhiBCy51Twz1XE2uQ/BG/lY0GJySWW8r0O/fKzzsr5UurCPUiLlop4vEUri
2Zc3oieruRuN8kC75BvvM3g2Pm4EbTBcEE/KIFaRvlPs6WLGFczA6BO0aHXJoVjcUipmr5Pl1J+y
Nm9fmr6Zgn1j4G23SqM2zfEdXUK+COYjg95Q1Z3rWGO1PpOVc+kTKdrLMTsNdv8O6o6YB3jncgpF
deFQ2X6tGtPHwHuBaI38WtcDjqWdYxR7hfZ4jTykvoTeA96OiZ26Rs4XXzMF8FeZW2TdVgivRfnr
I1SXxIjw/n8jroN5CWdauOpx40M2pfSJaLL+NmdUuHFxGXqaZOdwcGGWblVldNc1Tv3mGM0XN+vG
L8ijH3TPdH8XQMDeGHCv91mr2dkbw1nzqhUP2PdjYIxQXN57ZtGV68hHz5v05k4PQw9RPHEhrdTu
PsGU/tLOyWlcEWGNFzmxZgci/uI3uOgd4imzXnmOgQFvPAWPtDqcJ1gVfFmStjdNHD67kztemA05
2HyKjXtOqx7c1P0WFMwUhlrN2FtFw24AzyaA1ZmzqzDU435g5Ab1k1EUBsSTBF/hpjhR8BwMifuY
DjVuun3KCytD7Bsraqo58cOdZ3h75ST2LT3IExtyfjM12j+1aM1XalT+timq6LUOc70uYMgfjNbJ
rn0SPTEeNOhiGA5OBzyjW+aUY3Vf4ZpLhWvclWWpjkrM5V2UGv5t0JoxLsi+fW0xDvhuxYTG1NnY
bGWfEoZNltFN5U3JZeHl3oPboHHG0kATV/U5q7DMTfJuX7LdbofGwZZUTeZdFPU+ITzYi9TMRfcz
PpYPih131U8YZYbhYO5l0T/GPQF9U2D6Jyeu570a5RfowsEhixNOLArBExupcSDve7iklAtOI7yd
6y5uc+rfuvreM09LN+D3bw4uIJ87oXrkgKRh52+1mWXmhQV960KMUbYBLRlZbJ392NvGNK8JrPbC
azjQsb2uq5bQeUfWjbdrq0nTmiUSnd0si8eqDKtV6c3hPkkXWx8grEf8EN6nCbcBE796CFaOPJl6
/Bp4dA1eYZdriiqapBZpoSYE/FimobUEVx0MFKon3n+Psan/VCKtXbsRiVlUhcUGuONrB/dzU5tz
hN6R83Uex0M/+a8BLciU6UtPmnfUUD7IGTCR0QvrqxsW44Vbe87Wb6FiMOWSN3FkHYbQiL4nzCVu
yX2w77op/N5OrvEU8+p9gocmk43X1S1sWzlFm05YS5auV+/NcOqxYG6rDfEO5DPiTvIbx6K/oqA4
+QWej60fRCf7o6GXj+Euyd9CHkYX/G4wAONSBkVl2e7px8v9P0R24ZWaQWjh5gPr3194CT+Cx8Hk
TdRJgTzMdYxaC8OUVVoG07aIm2Lzzy+F7xxRnx4cSra+ny9ldn4D/GjxwxIRP06Zy5GRDdaVqYjR
+vWlPnIgoD6Elo1/H+Z6MDTCD3i1lXvmTPi6PFSy6i/zQuUHX2aUnCzeVRtP5Z4YnfmfguRc1LYg
6ILDMcz/eFEvjQj2ILX2MOfcRRtR+sqXQHb0pO5vft9HP6/l9/FCM8II8A10/Q+3Mmfz101jyEM5
w4VaFZEB67AV2TG3QTRJt2xvm9kCQSx0ctUX0/Sb6y+r4meknutDPcFXSywzmg+rZo7dJjHzuDuI
EpI9RdcSiTF++vVD/FmmwYCGH+mg+BAL/RZvJvvn9TJZHBcqtOVBKaDbYEyoIuLAia4L29QHPRNO
NvREX9WSIvnXl/679ePYeBYu4oTQWmZaP74VoedOVmw7cgFJ5m3jeAQxQdIAszZMAnUR3XqrOVHR
9teX/btX33EhFy3DKbxwP5B0nS706yDlskELP9Eqh0/EdelD7LNqw4D1++vLLYOhj08Rx1BMtkip
FNZZpPHD4CiWrWkhDOZynfIeW7vd0/zjOk243292mb+4a52fZYgHJB04G4358YZq/eez9HU/fu3O
a3OO+m/kiE0rg+hvjJMQvvpCm69JtIBJI1D8r3/u3y1akul9aAkOZpR/eWkCR+kxNiUGPbF752EM
ftXEbLG/vsrf3VQe4TK+Mhl8frTZdCFP9m7J1nPeBQaigtduOE8ry82a3zy/v/tBLgpC4aKzYsS4
fJUfnl8+9RWBDiMb6thiUD/WXxDIfPn1z/ndNT7spKmnbJ+DWh5wU7nSvty7ovyDjfgfyfV/uzhY
fygbWIqIwj4ujjAT6EyUPDTUrldxb9onm1CmtR7G9CUx2GHQKptLHBl29Q6yf5z8frej/fXVc2Dg
MULh/QuBLj7saK7X4CNQIxSJLSL6FBELa+LO2svCyJAAN2G1+af3lesFIgypozBl/fjutbRVAv5R
eyiriQLFn+9ISQh+U0r8dS06zNBR4AHt2jhmfNhBw9hSpEYX7YEgORIsmjpdYy50CbX1d+ayf3Ml
foTwAhy/MTgLPiyTsEtTPc+iPrC1IV82ugtnDh4bmT39+rb9zWOyAhcVGs+KnctdNu4flrzflLkT
yqA+6NTcyuLVEMU6y6tFeX369ZX+GiUjIHn/cKkPZywYlb9YOOEZNoQA95Ubr8ox+CNrHm+2AUrQ
7FGPkeETyU3rKrGBWhl9RnaIfYC2/4u9M1mSFEnT7au03D0pgDIuemMjZm7h8xDuG8RjYlZQZnj6
e4isaokw9wqX7HUvqkQqsyIwQFH9p+987Tal+7s3G8poRS0ogBcWym/bS6tjK0aIM0M8fwpz8kBL
MUz5k0xAXtVuc7NN26PbM0Y/lB0V7AmA55oyG84NTjJ/cKPnQ/Wcs5zg9PV0PgADiNXZ54eNpSZ8
2fFMm7h98gupXxq9dzs5TvJazJ177PKc/mmORmXMop2bTdRMRufgAAhLbDqzhqqYOuoeipDEqHVi
eD8FI+oesjwKS0WZqW0DLWalEhxxwzoVABmGErF2j8GplmrderRKK6C3PWza1jPXXCfdUMJzT5nF
LEOaQWMf2a83fjSsZzcaNxYHnb/1IhMWvj83+hd3UXj/eQW8s9YYXDOY4ODMIuQ/W2th0Suij4nn
kmLw2hu+OPDWxyBKa2g5YyiG4M8XfBvwMOaP9hVxKmMv4Kd/X9zAifp+YP4r8L0W+4+kRIwGJf7k
iKrdh17UnmJKr/fYuER/Tzj9xy34nc+XaE5H3MQsztuco46mXkMzKMEITtPn3sHaHG2YcQ+xNv3+
j2+SAQ92I2od/Oc8dKQvSr45dTIo+pquCGQnhDCLnSrMqfrgIAf01g0NdmzeTIr2f774O/dJXIVj
tv7TqvCcQetic0/ZScqgCZFvqAFpwQJ9RRRb/+MwwFo2KWQiS3pln3PEqQE1EfKKPIA99jRNaHxN
pIx8RUL842VKuMHAFINRZB9vwLEVdkpd1Hc5cwXdsJkdCq8ivRoGm/HOzPn2Tx+gpQtuzESbQxf5
/NiKkrySVq64LbsQAVxPWdJDpKfT5CL7CG399gPkYoQ2hAY2De3z40sxGxI7XcGdadZ9LLQnOHXf
0lHcQwb4IAZZvuXfQ2EuRVrqcGvs+T+xrL+cKzhOJ5PUGMSAT7gV1Er9Ehmkm/czFjpgvZhK/GCB
vH9FjAAYY1s+uvPjxapcDzJpFiijP2Z+9VpOxr2oMwX2w0Hi3Zmnf/7qCLwRIBN1cMXlaf9yi3ZD
3tGGbhZoXXec8j6wrAz7bv2Dy7wNGC0ECKSGyCCIPs4LCr2nj0nCXx3goL6QYXEwqUZOxD/fzNut
kqsYOsEGTGeHuPH3mwGVNeKRbWRBLahoUekBLtH9cKVzk6qWhjoCWDGVH+ySP+Vl56tk2TgYKLdB
NJ8zmnFMBgUUU0zwbdReQ+5ThkPIgDrbp0s/S5rYzbToByHnZSjRZhhQstHdfTuq6JDTR2aQ2r2f
J1vdQuQAM1xVBAdLWKAWGhFjcc6Db0J7RvD0rynW/7jHv/tiIICz4gzgYecvhpGEOKezkQdUp+U2
nZBsayN1zj+/mLc7LC+GuUpKSghd3oSchaU4RqIyD2TrYpVS9oGeGfee234Utbzzwdpo7ZiqdBzn
jcoFjaGQlZJsRGMlGGQJ48Po6OPuz3fz3g4ErIIyHEayFDuWZ/rLNzPjXzBGnZYxPITQo3c5piAB
Mmnc5F8A9/zzKJqc0TaQ8LiLWcJ5hgoE18HeiU90ysJvy7OrE+emqMOnP9/Vex8P4kkHPAf1GygY
v9/V2GQSOSQfT57Y3nU2GbTYQvsbzZZyV0e293XIQe1TLWw+OKre2/OYiLWIq6mUvUl6KJ3qsbD6
LIhwKWulBkoJZWz6WKXzHdv1B1d7b8GT9oALscgs3xTJoCIzQgrDNKiiCr2EY7s3gwme8c8PE3nW
26ODh4im2jIEY85n+6rfmWNnU3IPvG7QH5NYL3caE8erENVtTm/OHR5SwyvXXdn2V2qS2aWdu2If
e8x0ztDsaCzj3G0oYLOAmpjH6Lr0o+x2Ubm9Od88lwybL1NAPjl75XXY6PZQFJw2o0WboFWvRouS
iamy5pC43lOHpGXtYkx/yiWSz2zoEVz65UvMRMfsLBjGobAOVJH8lQNWBH887uPPD/Kd50hPmxAU
eRzFxfMDMXf5DaAlymCQ87dqNtqdXjFMGebMr0yvf77WO4/D+DljbC+FWqLu378AEwy1jqcvoX1o
fNMpOGyQy7yiyJWB68vFW91pP4gw3vnoDIOOHRENJ9absn5f59NYg/sIhtT+HCcRWG6mduhj1POi
qlcPqh7UhmmMPvjn94pZib9UpAgQz49KCyvkBJVYGZCrXQL7g7JR5zdU4yM0ftHj5NnRB6HNe2+S
kI0ygGmQ/Z5zTvhWoEFaaJc1PVJrTPmYSpCivRmgHweFQyL95zt858zhBomhBAcbweLZF1iEtRUn
JY927EFU5FY9bGBAqI1gIvZ/cykU6MJzCBiBB/2+cCrXStpCkqIZfimvcV8E2+i2zkXSGcYH29d7
a1TwQS06hKXSf7ZGe0bi5ExlIGiK7h6893fbVvco1utVEqkbD7rtP06O2MAQXZi2AWAESs3v92aM
9NrMZpbBvIj9dQTKdVdvKuoAH1zonY2ZkrpuY3RAGALw6fcLVTPYPj0kBcwj+wlWyt6b1f0HS0Lw
d5yFar9d42xN+FqKQNPiGgz0G4uWsjo2dmPfmp0DTT4fGp6iDiNtqCskTGn0UA41hnc2vVrkbxnF
v45pSJnQ6bVGJuDQGm0HKIxBIlrEX5YV35h+hMHbBI8hrHS5LxqGs8hupzVjsOEhtuHEzPoIUsNY
bA2wtzNuZx/ggi4NwNpl0dR7HWmsTwI1Rlc4uBEdlgslFoPQq3h0471RNxPUCkY0exEXn3qt7gMv
8++TMmvWPOFsV1Argg/FoGDAcCIu6cNcbcMuthkWRoFZWgL2RZJ2uz8/3vfWJqe4a7BO0DWf75+Q
TlQ7OaxNxoRf1di+enF1ZQltJ4oSuia2pX++3ntfODE3wR7lexpCZ9+CHU9SiWiSAR6eS83pcjCz
w9DKD4LXt221xfqMxhaxCWU6/+wyqIJjUY++DBgiv6nAXzAz6H1V2QNN6E8MpKw723yJavlByiTe
vy5VWp4oyfV5QOZX+GFUg01NpJzmz/GooxKqLe0GoYueb5mZIcdRdgGYGPbFJselmua2ZCNXZn+w
mfK300E7CB1sjNFach0yGMqCq/b0O+lg++kX28CZdBgZBYRNH2381nCovbjzJjLCOzMD6OvNtkL9
mloZeEE4fSm/BwZ09R3Nh3Gd/nS1HGHxoejinxezvYZClm5dIMaPStgfvYr33rgjWGNo49kojOWR
/RJ5J3pjFzLrZYCTyER3aQWMA4Vr23+wst7bi365znlg1Fc9rAj8LwLPXiwUqTes8fje/nn5vncg
Otj20Feg34Y92e83oyvIXAr/hoCmE5SJhV2oYziboUMFA/KB6Ozdi1GvJGfxUbedJxFOzWYkc74V
LXZwFYegDPZ/xwQos9Rt8sHje28jcCj7c1og2XsT/ObTJJyUKSok6vWN2bjOGmT6U5nX34Fx3BSx
88GTNN5bF0vPmwSWEQL3vE8zN1XO8yVOS8ccrPhsGkekqcPBpBa/KYUWB1alQL9WvrhN9DAOpghR
Q1Qm8pMXecixS2t6AI7CFwX/Hu+KP7/pd38eGyJlJOq3tK9/f9PDGDZaFhPmDKr6LvzoMTb7u1ww
R/K/uI4LZ4WI0lkkc79fp+m1Ka6YxwvIRCuqOe2rnLRhU3b1Bwfpe2Hr4nFHiWX5L/fsOxSDj4KD
2cugRTMSN4y4DvKmLm0cYo2rvFT3Re5/UGZ5bwH/csnzgDWdrZwZPb0ItGHc49/83bdyhtudY132
H+Qcb2AZ8B+BDwKbRHJKR/j8828Hz6rm0S3YZszppY2rH5gDOWuY+N6a8m20XkDB64IdeZuoRWug
GctkZs3QHxiMJ4uiylOosLfoTBQLqNrQGcVtfRfNPj6AMs9xoW+83egO3qNns2vibNEwMKU142bO
ltJmaf7QoRtuXcDIY6W/pGV3yShOtcX293vi9cOqmESy7YrJvKsYuuawN+0PVtN7X7G/KHUpcbBu
zxuweV41jUSfEMzVfJjb2Vi1uvUERfaCmulTm0zDBxd87xUvyiwGZVyKreePvUqNaFIEQ0GigA/3
VQeQ8SemWERQ9lfNMpP+5w/m5+zEWUDIxAwQPZPPhTTzLAOOtCmnS5oXgVPM/joeOufOio1+LQUA
iLjM88cKwysMkpic/CkX+MmLLDp05S0jfXttwGPng8fwznMn2Fgk0LjEkk6cRdy+M3kA0UUe4CFl
beN6cj7JmLBxSsvmKcVFMmAu8ssHD8Jgazh/EEt0Q/JDzvQm941Ge67Cni+6mUNGWUVk7RhIFbsm
rJs95otA3hxonLj+bP2ojtcTPRmUF9ZHnoTinb1y0YUzjoF5Jo028/c9TGc0wikgV6BbTuGU/NQ1
JAIGNrPV0r7gybiHNmUaGYkVdiU5RWRDK+ijAhbvrwcx6LtpCuFOWwTeQL70z4TFQC0HlhSKqWzH
UJ+9ZyT/+8QwNlt2v7WcNN4yK2xtak22QewodzvGnbvxoguzzMRdJuR4xWeLCA0y6vwUe51/zHX3
Wccd5IPE/L37pwOGBt1dOvTnhSPKbWnetIL7z7PxDr8yZlGdMXlKDC3e/fmlv3cpBq+ZNUCNzrFx
FoDQdFKqWI4l3MjiTaW8Rc0Hlvbox3n09Odr/Xxv5wtsqf4KsleOwfP0X2pO3g1FQnLQQ+VftTSM
EXvNlrEHeNFjtpYbF0aph9ftaA6XpqlFN2arAbAUebWvJOiZnz/o/2hXH9CuBD06drn/QQm8May+
Q00Q/9f6tca5QlJBA4eStNPh23//v3/90X8Tr7y/qG3qLoV2KAYAMP8H4+CJv6gm2gw6MfLx97/5
F8ZB2H/RRlvaM0LgWmO77G3/Bl6ZOF0vRtd0RZeImNX4TzAOP7OyX9cb7Rg6ThAiPX4HHdCznR0h
HUO9abKUf1xjAGWfiWEtJdK/WCp4O9K0urWMUg8LSTHj+pLI5HJAcrrp89gD9yQ64z4NE/HkYGJ2
DZ5H3vWNE76wZ43X1YzMJMDg0A6qWoC4JCSzLxLQzhsYWCUWJ2OGLqLVxhRmM7Oo4oSJA8QfowRk
nEOzPHazytVW+cli8jGh2lpnQJIIAPpU/qC6k1QrtHDWLtMa6wqAJHYGcWittXLsceJQmjjW4SSL
Fa9AphuNgff4gCMIhJmSE8PU6rCCIgluF6dEcRxmTxwwmSFkGXPVP+sFPwr2Udh+5yrInWtL+gbw
eQRZSIQUhBjXyactICRxGEPp1OvMaaElJnB3goRdxcWfQC9+JLxwKAz2eO1Ie4i2CK/Cb7NjK/JG
Y2ieqhkd+Drklz1ZFRYOctCzWz+Dchwu6OqhC+V91WA11TZ1P12MaoywWepMRv3D2KV3Bo0Srbpu
qFJfzXHl3YwZv0s5SDlX2IeExUoXSTiuiLrcG6Cf1YsRed51mIOjQVxX68YmpBwpN8x8lzvXK2CL
zUAXq6K6ygzlX9tNnMSnFCpJ0PD8dn2pkPM5CeTDOB5OceebuzHuC8DDtizvDEN5N5rFakmzuFj7
lEqDAgEvMV1t3C9KNTievB0UMIxrdG55lcFW0+5mq5i2jpsaR6sZBrw3s87aJHSfGzrZRcs9G2IH
yhaN8lyo57orzadKnyyx9mdlO2sbOts3jjpvi9QH3JQ3TP7NWOGpM02Wf2fWSXQzgpiKtv5Ys3Ha
vXgxw7FpVqw829y0sTa8enPmIT4zwJlXDDzuukmPjtaYyiQIXdXOB0he5rRPwk47oT3th/VgIh4S
+ujJGGnGItmMETRgK4dO4RbZvZ2dYjH615WnGQK1ruM8SGNC19RoOiaOIrc0HXhbWlIbcIx6FvsI
8oEfIq9FLDGtNB4EY5F2UnrPCpP1ldb6g1rHlSNC3o829LiFiU4NW44wbxcR/5hdEIL6bY+tU3X6
IVdqSp7MqvHbIyedTV2Z5fPZDSPtboL1jAVViL9b0V8kPTLqWBWXoS+iE7TGxP+a2lramyuTGpWl
HaNCxw/TNXP9gdGoBK7zBCqJMx/x5pTtdIf/2Qo9P6g5Gh6T1kw2mg8ds0ljxpmq9jbtjHjDPITp
AA2h5brKWEOPjkNUE/B5a/cyEuG+rGsA7p0tgEronoF3WGqqDQrraKe1qLm/wbYw82DSE6ZD+s7s
NhMjsReap6eHstPtzeTLWwgdpzZtwgPj8s3a98rxuBT1tu6Y5FurjRE+l+OeiVkNZSs7TR7i+BrO
+9ED7jAlJqziqnUvG5RCmCZGG0jnexhy9qNRL7S3rutW89SVV4On3zLebkIlQ3iiNT4QM0tFkKzC
iq3CiXahbNZNassLXVbNd2qal/qMHY+qsyGgOpTfSaf3rtK+bCiFkl1bedNfGx3hJQrYfDUk8bS3
nPkyQca/zy3M1hhpynd4QxsreGbN2sCVc53UaE02mTc/44iN8WbuXs1V/akdMrzdTEDimSjrvQqx
xkyBSX1CQTZcOQ26/aQpv/jstnuZGN42Ab+xAzuUYvxqNyR0piLhYgoy73vtiC0jlln5hOLLjV5K
VKRUw+KECtkkNyaWboDMy/ppSNUQ4IfdPqRdTVPKGbR9VI8/utrJ99PCoW/rwbjvDTN8EZmtYf0V
xhYeT7hQrrCe1Q+dg19zIAqcT6RKqp3v18jfK4oSeyir1tELoaXg+OLedBX6RKxhyk1aNAkKVqtg
VTizezk1SjJYmc1JuvVU0t76yEAffaqC0EioDHL2xpez76kvWMOW2Woek+xz5ebFzujov4SJ6e3Q
H/r7cu6r52oI9SeExwwq9h0lblpul9Izy4tJMU5ciMK7QSMqPzXOqAEyiB7dSC1+bb7qdlEzO5e1
GSIv6MY2M472mEYnPwOtsYokWqq8TTocy0yB1BRi8IyIGKGh3eJ91tOguhQLUnyGSojOq5IJFiQw
+V2sFo5aHeWbuoq6lYL/8dhWevPEipMKx72hutBFfYspY3kzwsa7FMx9bpZBOafLWQYWUnjktWvU
mVZgmnW46htLO8BiTb+Lxiq+Q5ZFbhqLYl73bTjYnIPOdJQLJWqdTsreOHZiPGBh19/GSG6/jV4X
bXEX9E4qNF80v/uRJDL6TGbFxPok9TUm1A/SsrXFiJT5R5H1mEiwz82TCh+i2tqPIn0Jne6rZyp7
P5dWu5oxHVyLZPo89ZNPdbU0N65bv+LUmq16oR/gMmYwGMzqexS6/SpLtZK5MZEGyBFluTbnydrO
QGev88apt1kzZDfScC5l1MoTdMtuS9KkTyto8Um7HuIajVoDmOUymtAqVEXzrUvj+6ncEEoRXySA
klYDXerANVIMLUPdVCt/2VxhHS7BjIJObdXNauSU28YyTF7NLLvXTKfcCAgTL7HpJkGZeO732qhv
u974AeiF0jXED19zn2Vu6BuF5ft+zHT36E/hfKr0DnS8UM9lhF0lRMTjAK2avbOqtr1UGZlYLyju
TcVB9NXBnnRzlTrGQzJM2Slnza9k4mAYVoNUMNM2Xld6ugdYWh3LdryzZqS9xhxLZO/2uovT+VtL
/LluRVfe4SXQ04+fedZhIaYNNdJ+azvQZibZFDsGTItVrXlfw8j8bKgofNaVLa6Y06SI49k3ymhZ
V/bXwiyMQzJ3zbaKk+qikn150Snzu1sMaJiNb42XqXjT8ZPWhmyGwAPos2osBNqJouDbY5OzJ2Jx
b5HsR5Coh3SnEz1emdINr+uwPNa8dCqoe0YJLuMJajMztixRw4s2E6r3DbR541JU6QMQU+c2JH/d
Lygf/JJNWd7icAyhtNFWbu9wd1G5sjjST5pqHBpd82Obgpwm2FSGvCrdFnXC4F9Qn/5hJ1GgTJwp
Y02/CocG36hklcct1MDGXaVV8VLnaP3mZrwfUKdWRnsFGhm0AvspfzGolzYc1xjX43TcdyggF1Gz
7eVoUjGesxcho2WfJDitk1MouY6deoXPJKm9hjvUNaCJ7P+4fX+naB8kfuixPEpN/znx+/SKgeOr
/PZryvevP/TvlM8mR3OXiWCdPiJdYSp4/0b3+X9RdkZwwkzmMuBFNvjvnM//i9FeShq+tfRsfkX3
Cfcvisj01ZiysdyFjvxPcr7z8iGmMQ7zUR6ztegn3ogWpQ6JrYihyrqRAX4/7C15YpB3eigMPvEo
sj/i3y31kd9STLQawiVnNfnlb0eJMP6NW212pmAc6XPoWg/UxRmS/S8v4frvv+9XXOB5G5DbIpla
EmKbmtibqmjLiGav7HgMphbMxWCO6iYra/Ys16q2ujbkK6NhtsFSqXbbDO748OfL29gond8m8ykm
+BnLM3nH5/1PMgL8zia3DcrcyUccsKGA5m4MA4sJ+dNoxvVxRJ7dANp38bGusElebIgTSuQN47V3
ODnDQ+c4B2KFyTx+hwYsCm8est1EaE6GV04kVyLXSMPHCioUCKkGlzO01tMPWsrZrUg9rLzhUASx
BfwqdB2F57KtPoORmvZhX/yMnIyJVreiqLVi0mYOdDUa94ixqst6YNoQxt14zZYfHgenqV69okg4
rct++hE33FEv8x6Grpz2TTrKU2gQfYFk8Yz1UJryFIc6c0/JVD0bkc4fHMbEPzUYtm1pxYS3fg/S
edM3lV4eeFSygENPYL8GnWuJ/eLTgh2b2wAthEvCWTvhVTOW8ZWNJJ9+vI+6CHwIYAU3qW/KvBeE
14s6P21dHFEdJCGzGMnR9GLYgLmvj1lnqhsMF7F06Nxx7yiDnAR9ydYQbf+Y6kX/qNLZuePtmFuk
EOZWmji2d86ovk4lfj+RS5k7GeT0gGKxfO70mTejKLQFzsJVdAec6UQr/ZODu1CgVDz9GACjPOg1
f2TS6+bJQZl/CsfIwvShNe47XKaf0naQp7Es/VNRUMXe+Kmy0pVVgG2ATD3raE9zoo8qzNeD7M0t
ntjZbQWueNUZEQpts6y/WiH/M8pQhq0jgHhRgHs0lAGrU1/Hhs/Z09pp7yRdfig9Xu7kVsNm7FIs
PhuBsnerE/MfKClQZJxxgHctbdxrRpjdRmi3cNuO1SWWTJh1+VH/PdMnfSUhLDE0oetsGkb5koyq
f2TObf7kq56/SpCeVAVFS2Pkjv1Bqy7DbPnYNWVfaZHeo+XjXhwr9VetT02ghyNRrPpY9t+NLJmW
ZMu6iizeRIhqaGUBBd8U+L8WONR1PNcM/0g39+31iOget/URD0iYGmF46+ih+srU8fxJDvH0YFJB
3WONDn2mVtkOAnH7TScQuk9wxNvEC8TD0Hi2TcR7TOFK49zLEs0lpqRTzd3PAC4i3H15E5YDPMAy
WP81uoTnPMLrA9+l50FrumOc1MVV5P3QO1/vV4lWgO9uwsI8xI39ojOY9hmnle4xMlmbsDbAd5vg
cDaWlb9YxKjfW8utLnFBYVEunoZjzIsCyd5iJ2NVV1UhrCu/HeyrbgqNe5k01XNHzPUCrYTV6sJF
I5UoXwQIgYsUEN/d6E0ebo8pxomeHMrXCG9B9F3glZHiA3H+eXNezEfQlI12O06VbDdjAj2e8RyK
UPRfb6eyJR9nCifHtN0AL5anxdoZ9CRoS5Ma1UhBag8eC4O3HI84Vm1GxgJtUH3GP8w/gYpzAQaY
Ql22DkQv84mpGyNznvtSDu3XpO6s5wQURxYFvZilhb5u1iS1E33oPpFChfZxiERn3QLjAstkjdOD
ASh9XTodoalhj+jF1IwzDENSeB4zjSVX5YgFDznXZVf6gNBZYUdLy65bvdFuSj2/1ezu0iqqYgc0
xL6ZcT1d2S7m7bUdYQIfXhbALTY6wx1BZM7xoTCzh4aq7rbLGSztrOlL4hXd1uq7b1lsFgdNRl+n
zooP8cwgoDS66lQW/bDN7X7EGz1qcVJr1DZKmouxVeEOmakBpi3zN8ZUA8R07Yjp9Si5tGYL31y/
6qc1RYOjk3pHLavI2HIl51Xlh+qA4AJ5qjZiaK1H9qpIMoZRijz/EVVz6zF0JV1omta09i15O0k3
2ZqF5l+kYBvJQNMBVAkfLKwv4yKZECh3vhcdZuap1qbR6wddan1QuBClqlZ423LQzDX+4XyWcmFb
6ijUTK3QLwY78YMuMu6o4vo7uurNyZC+yOGPj+3XphoGSm/0I5GszbxDOk5tH8BwcneOMbxIwLGn
rsFqW5p6h3jPN0jgfAcwVOiozRQ22OIM3T6yI848DnBvB0KoX8Umir5UOuqWSrqxMtqs2SHXiUem
LzWMQ73xxbN7lH0iGy/kuDAl8ix7Bk9RumtndCac23qMohll9jZ4JCIr6C1BhCgYAsSzamdRXHIP
DJiY+mZiE6EYlFVms6r4rj5Rf6kuBtLObWnq5oFh+WYj4pivqtnijKpWkk77Cjt4+1g59fgwDyJd
1wu0junDYMg3otdKnNyd+bXKdfsA+2m+rzAUg8PW+ME42/6h6MLpOsnEvOnDTh2zosJoxszBfDik
xPkQZdvGEtaN2zBbVIbLuHkEB3ylV95OYTux1aDHrgablIz6X/rZdSL4aPo07KxwKc74vbZT4CtR
SBY3ObZ56wYq8CFJxChWSOY2kRb5j+BVjT2FWGPriDI+eP0Ybv0htD6VjHzghTBot0U7epeGmqcj
ZnawjSzbB3CpnLr4bkXqEt25e/JHBM/kRAOe7TklW9QZcfYJ2yTjgAUZiJ+EvOUin0Px3KXuRC5r
D+gyzSFvLuIpouaaYqrzvQIhk28sBCnjRk/1/jAr7M6qQqv3nZHbz0PeJSD+syQ9WW3UfC1E6uif
jMbqGb00pBHZz0BgdFAZWQM7qZTID7RRZjs3tvsvJQz7dZsPS1xQqRtYK/kGlbYst15fJBfauAg2
QVKlLsuviA8Ip+uTr5rSQlrJxMhqKO0EMpUXNmsaJ/bVZIZJQNpcfTGp7pLxVZRAeTe4zywhUpoK
ziEG6uHUNvLkm6HN5ly137wkHCqG5Oid7vSs4cBB9jn9oIGKX/CkhbcV42Z8Axlhgov1YbiJ7MW8
L06KtYor+2qGO3irlVXF7SYi3nVZksGWYgRwXRDkxRvLGasvY9Ux1hgzZQ/tjdMZPaw6/h18Kaqb
91DCmm8V5GZvY9rUE1dGsYwRjNNkbglDnbsxU4RlS8AI0bDH8C6NzfwgXEeecpB/gaU3w6YoBzbj
Oo0WuzkTyFpsNxzuflFqtzLyu8fEFNFVVBBpSNupLqP556/w1WehLTzLUKllU56L6UdLlrtKfJfw
xFfKuGYblN9E5dD+1CKYOA1h4tGJlnZSUfNzFtjgfjH8fIwTXIlXhtI83AmKetpHBVYBep9y/10/
bKIFBFQSbD0jMCzWzbSEv2Ajnt12zOFQcgt09FHcFOP0A4U5tZc5LLcyTXBtSAZQptNS51mVlcih
hfjqgzF3470cwkANQb7EQPYbAVBt+lkZRVobYESpjiGzO0s4jLmRSlUNinUJ7yksbXpezEsz1dDC
BsnD7lr7o4TGOB9eWqajll+CRw+O1G8wMF2JURk+g21gJUT+a9gT9hV+FeY2aoGOThYBYezzZNuI
JpWL9wMUIhvCXFu+RKFkYUqhjo2gWSWHSn3uOsu6Agc8PgxE3B+06N8MqCw/doFwMOyNLOcNPoae
R+b2mmgCXHtwR2iwUZ8qPjTdSOMrrWPVcRSxwAyKqPdQYpGbc04dMzmWr2lF3OxCYf3055Tw5yDO
74mvsBmyY7DPI3F/M0wYwYsy6Vs2QVEIRX8Kp3ZgSJ06zYPW7+u6izdszfN2EoKDJ+yIoFJailio
Lp8pUp/bdLDUES097PjQLr9VSe7eeE4E5aqFwB1qmJytVGt/JMthiOZNMovAyFsEj+Btl6nh38dL
7E5Dy0lXKBihfq0nN8HTQ2Gxsiunkd0pQZLr06/90ZtTH0BLpiFjmK+o85+AsgqmjAmXNPqcm64q
yk99bVrPPfZqOLSI7EKnq/piIvIbYYhQArwAXugdQsfINrqFbXqCA/2+YCsJIh/Ktm7E0MLGgnh1
MRgmgJx3chTTBcKFYVMrhLvlssPQqdZu+6h27jTbnX4UXqRDEpKWpa1Ewx4LCoi4dyhzundsYFik
E7OTLJOXRBn/pxkvHIkJScFO/DNWH+WsbiSCXfYU+GobCzDzZ7+g6GbpCRNQeApu8XurLjO0Fae0
U8SgBiWHqI/7x2jW6DlCdclf6JFnzrHNZ7enHD5EPKQkweB4bFpMdqMs1tddJcIccJ9IO1iVEN3p
Zm+4IWk+liGk7kYJGJGuM+fRISOk2YTz8g9CAvpwozdM6a1DSrtejyDKMy8YbW3Axomx4jQmpq/1
OJUbWgfcMRY05XZkEwZ+PRLKu6MBk38iyCed1sHZkIg0WPM86TAn18AF7XVja9gyF36FWLMmcfNi
q/oypV22qxMK1F1PdKVnAytybkkoYsxvH9skf3Fr8sd5NKpnb8hFsqmnpCep5Nn5C8PuOM/L8JEd
a7cA/cTB4OC4yUSf7EOEfHLt4cVzaG2vfKWGXr5ak0FsaOamueKzzXai9eprMlHvNCkdaudA0u/k
kt55QS4zgjE86CO7UbvkdjL283VctLRqrTkf+xXsl45qd1QcQPCStWALuSJ2cm8KUXePutGZW1Oa
5avd1Mke8sp0URlkz5tazpwAbWk0T2ZKQUmpvLps3QQGX2ixm7Sh9DbCa8mMQsuCpFbaM99Io3eY
GYwG/xIPWvW1lCNPBd+lFVBqWu0JLk0MUKujqhRVOZNJytXoL0doXLBd2hNuXXlhqs9oYL2TMVBm
gRLvnyIDO51kcuXJoW+xrzlA91I3bWymZP/IDCzp/TAle2+pADGiWl0WtAYDl17iA9Oo8w+Pr3Te
4mVUPTOKcd2PbvWl7VrSbd2OrgxpwTEdYkaTmVNZS20JnJdfPVo+RSwP5VC9Lhn4PE1iyA/G8qmO
y/6u42G1qSiWvNhqxGsCWx04jgxrbrs+oTKyJK/JqJPAx6OlbnRZ82bKlFDk51lcyUiC5vr/7J3X
ctxI1q2fCB3w5rYci0WKThRF8QZBObgEkHAJ8/T/l6WeM2JRQZ7u64mOmOmJHnUWgDQ7114mseeL
AjlRqotecB0Hb0KAVZ5OBPPFkhCAOynQteM0xB6NQiKpsJ2fBp2sm4B4ON3c3B4Rn8ph+mBCIuiv
g5zgpSzOcQzO9sKloBIQXC+H2IeZr+EBIyH+u0ePG6wBHHn1Gsgj5XDeFRJAaEzTn224zB8Wllu1
nuaEYmTUuQ1hAnplyqm4ayTalxUFcKR99mmo1PhkNwPWwpga84kTAjLPJ+zkVxC2bUCchSUImx4I
LvZT4L/C9NZyMOptlDMFcTCHn3NMFMOCjeyBAu90Ch6TAFofNi1kPxBBnJubx8VxAcq8fmy+4RFn
b3Ecnj9VeJ6uYrsV54YGV7AyYVvjRh8fjkgNVlbwDyg12nW16KjM0gbsaRa2OMdi+CN+czwkpwLs
tqrp0hqm8cM0jy2hQHMgREmx1HQoa35NzQzoUrpAQ1VtxXemJapLWdsEJmNfdhn2XfNYW2BoVpeA
qaHbrC5HvASulctNa52YPZu7YXffMSupn4iBhGxkQjkZA/bZekx5hanXtN9MAiTwcywGC6OUEiiH
VuS+z1nTej43rd6GcazoLkQnQCSjLKDmLVr+OIfofJGho7hPNepNXaJPAS5oT1bIlHCXgZ5fE9fP
qRUn18FAbpvV6vmDay02tOCQwudxYo1+HcvbMAIhxea3uCtHBYrkckz66IDuj2eDRRzTYQiT9Dpg
ywd3AkRVhudeB4nhcVSMEd3SiDKkmQv7fmyJUYtKDO79mkrY5TpM1ye37mF8oL8a+JB4r4nzWZjV
JQEj1aVnU8SW+huklIdfOtRuctcuNcX5aLGbuYl6mEfKZFmAz5m1sO+NkhZyzD72iC25/IJ3QnwA
v/DXR0hQ9YCWId7eh6RKx00+UX527CZyzTWn2CXhxAypJx0vx2WnZGFjKOqAghJFXZEHquonYRsA
1COYMeQjrgo9hbOD293GBlzectgzCY/b7BTwNkCO5ou2dpPP3OpnqeNz9X2im0ChWme6aQFtPsmA
qt1YRiAL1Slepsn2lirWURE5nFq+ktzxHOaaYcZ30wheZoupzM5pNzeHUQpARL1V4tRhb9vCKQgw
xjoWJpMH6kWwg9NEnA8pkAlrsgWdRo0/f0Czj8VEEww/giqeznp++oqWKws30yHgktDUr8QQU3I0
dEnPCULlEiOhbpHu8KSUx1tbAsM5t8OUpaIK3kEvTG5DamweqUpyF0bATNcPm9iIumXw4NkZJpvs
2FBO1HVMBUnne6MGPvgcYpxQ2EDqx/95XJhzmXPEGNbQfvNGzlTJoXJeLf10M9lkJJYpzUvIXizo
jKoyCTw2GUimybUrA7j1i0cStPQXbmRjMO8Quv8c3KX2t2nHBfYIFAcdtrnEm9yNugqYp4YrGeHG
wxlAAk88ngcix1Q0dL8sbZLi1koxSySw3A5ewGBFPYSHPu7/Frj9j6P6bqsSE/rf7iSvOKofsLd+
/pYO3Y++7172K49/8j9RYxEhqqEPk94D7bLIY/xvv9L5SxNUUXqHtNXgW3JR+E/WmH3sSuI9B4VU
+03+l6RKYKvtaAEVl1hfO0D+o1TW1/xrbQSE8t7iXODXnVDdI2fGLVoach9m4mdKqX+G3XK8ykIk
qL+9nT/0EP80ko14HZ0/Da9XykxRYVSmy9V9aJMqgL35k4SkuhrjdHhHxfunkRgDRwF03jhI6n/+
m0Iv6Y14aWUhsWosBuik5nWnYDz5zfLwjx8JIAE7RU2SNxnr5UAKvnhUt4vcz6znQhQ/yff+mfPf
/2YYD0EQ4s/XzU98y/A/8ybJnXSMtjCpGgKt8V0rpuxfvDrmKsx4nKFooZ8K1hNpli6O/5JcuLK9
nMwBtK62qQGr/J2H8k8uwWGIYpb+AbpDB+ONU+VhoAiChWUp9+k4FvTl5rs5mR5gnjxIRbzi22/w
FG45DubAEsdCDADj1PPKsLyatVnLPVAjIB9HyT4PYezURvZshqBVmdtCHJ3Jcnp74D9MRfT42gTz
KO05XV5+W3MbBr3cAz3UHwccp1deRP4L3o3OO+vrlAlwfEYgEXYFdFKs6peTcRnyYcaYTeKiRFBd
SZ90m9tm/PFfPNBvo2hs47e1pRkW5AMLRokmcona6UGVY3Wo2n/36n4b6WRnInA8rWmIM0HEMG/8
KX9eIGqu/z+Wl/n6K+HCEobMDLKz8dPTc/W3h6rj0gvLWpboQux6I00FrRte6nRz5EtHtN03VtRa
uwbmyd4kO36TCyeilnGrA7wIbAhG7h/EqeFl2dKI+3aEkYMc4ruOX9wNQfFzxiv1PFks9UEGXQw3
Yen8FZnNDYAn/5c5jcst13yb9jg5DMHUlLdzG9mfi8Cuz704j59USYEylpMHTZoYt3quorMxZz4X
wUSiW0dIarkCdAPBbKgt+x4zpaEQ1Ra5UvWRCBP3QM7C+K2J2eWt3ue3EwZxO+dufTGGncrXcN3T
eju7wvwKr9yAksbvMRDSPJcxD12oXu7qKJHXNPLqDRxQKOEK0mS+sgYR4V/tQOP0iZjZNSbdsLwB
UTdaaaxLk6eDUU7uCgboa8gJNgQKNpc0ycj+wPCfbJnJ2iFzrPu1Qtp/cEvKSCxI6gvL7FEslpQ7
YVQa60CgUE5SRWB4YuVPSViLB3+k+0uivfzS+KX9OebZUS6MYCOydIeF36Ri6GOBjPq148ys9cl3
uc8a3OUeupGELYru8pYo7/4p5tWQLNLIa3/If5oW33TAYf9zGWY/p26MP/b+Up+PemtMuw5iqtA9
hpZyM2FtRyIlRM2f7nAydc/Z0Xs4ZzTMVSLQNHg+mgYikKpDlmD4unIH+pSJI6Pr3E+qnz7pjVcW
KYdnMEcRudvGCFp/nPaiI9OOELXwMvV5ZUXGS8BNgUA+N53XZSOT+3AhcAIf6qx4ioi/WZXNWG8I
i8tp8RN0s5B9pInBGV1C+QHurYwgncbqMY2lEW1pWHYh/phFtqx8EINLDMOXzyHW8vd0d8qfdpDW
B55x3pKoEa8gDDV7N7eihxq76HuHEM58jcs9GdUt9JgCH55UEU4yASq2GGGh9bf5BBDxCo8UPyjG
KzJbDFxm/Oiha1qWnWsuxlpB+sN8KAq57UidAEEWQfqAI1Oizoawyp8jJKm7qGId4YAKpyeLlDjr
VDxRN0fqcWmX4gzL3B7LCqO1s10uHW8hHRnu46rtknFY+VNhfcUArftuL6wt16DxtxGj131SQS+/
JDls6GAW7KEAYZBxgWsPkNEymoBjZsAD50t4aVI8NYldHaaY9Bp6V/a6aPOfXEAieDu+c+CHQAYl
OmRjzB33kRT6AmH0uIIPidBRL3yhweHoG8joWKchN3CiUuOPuWrJf0nllP6oJHKQqvDB0/zUXy5d
a3iU3azO0AmQZxYNTIRlDCvCFbKfHTQkyMnky3SWOINB/aMf2mCTdtPHqrGhF6ivQzpnh7LygYli
6V9wFAa36cCipNk8bYEQ1AfVt9E2KVjnmBDFKxvu8+fQkssF6QK7cuF+niyT7NflWHQFYUU58c29
YFKzK043qYBUUg15dO1QVNKmY9UXg+BapWQMTgwjfWnZ3cqxV2ewRsu1dHluu8yfs84Ir0MciJ7F
RDCYo3oLsfEImuDGzmEamFG4zMZPQwR1whQwhRUWKFuvQ1O0KsMmwrVrwL/baEW7Sjr2nJQc0VvL
bxsAZfHseWyUbcv+gQBCa3RIiLPRGGyQnACGec4Q3qKbaUH/cG7HGZ9pOERtcybMctjkc84mZg/1
xh8ZugWY22eEVtDmt8ZvKR4TxENX5Mx0JONgikl2tbh2JOk86eiEfAR0Pl2j6+oaKruwJJOJm+eQ
rUrLhdbP28niCCzBB2g57rqQ1L70RWj9MEd2K6XniGcu1lUR94h+PEQaCoY/exyVxMoweo/YUW/X
0WghI761156zsCP2qMDU4tefoBNF10sQV5vJDNq1a5B3OfCFc27EbYupn1/dK5nEZM1X1SFeBtLV
B/YeI2H3GCMWfaFK3nlUDzsnx48jqVQGX942v0bW0F8AtVCP1sN1WHRi3/mmOstTVOlllMBCb7Nr
J3PUI3Kb7nqe0v4Dieqfyc4aoa9AQwtnBAfuYnn7JcoW4OSmvCZDIL4RxZeggRxPA/ZnnWjD8j77
xHp+aJWZ7G1sKknQLJt1bzq4vMxwIDgWkzM296+GVw8rO+DQ0xLmcyNLxQMpSNWhrdhxzDKEsGRa
UpuIAbr82mSJw4P5zTdAooVPSeETKsu5Xa0xM5+GPfJ2tz0D7F7ZQLHjqu+ivALrFmxmOZe8himS
R+Uadl5xXkFDj5CmBNo2hxyADWH36G2EdLKSRmjTE0Efj40OH7Q/dVC3D2PjlAeIz6YEX4au4Ihu
2AwW8noBDDZhGXcxj/ZULhw+omX/Kwmqv2tAs3GVKnJyxdxMlelhzCOHbDPSMFV4gFZTVyu4/k7g
oASI0DKvFnyqf3ZznpImqYryh4SMTQs2QZAGhg3ZcI5ajdR4JoDjxL4+h1opu+7bvr+pyHNftblL
AhydjCRHg562Lp3TwVJ0fa3uKSzMAkbRJD6OuTPBJ7R8gCaKa8gOMpjVoRJ5scmk+dUNh73McwgE
swOa66Eutn3WFxuHuvW83PhgOZUBGS0oUTa4iMJYp7azqnO6xYMIob03eB5OTfxcoAgjjdkutkcS
GGGN1iOSg+lq4IymN5CQrVy59mCsI+EsVyzX5FsiAhgfhQUlXQRTRGlpGOfZ5JnhLkhK9jfXZ/t2
E6oTbkvuuBpdPCc2kgfeF3RE6NXMnnqHavtapKzJtiElfOTRckUp+7IY7RbSa4fOFHuQKfYbe1Qf
8Eg3A9QL1AlE1WZXM24iUN4W6ooiausLFrx30Tsl7BQreu+iBj9b/t5oDX+Rf7XlOIa3r2xTg4SE
WLLVxb4trYfBBEMs2FPHIHuuxHAXzxxzb18xXt0MI+00ZDOSRT2OOPzkBbjKK1H2ib1qKMIqwlQ5
oDiOqyqtLwyXsLS3x3vt3KIHDDxt+4Dj3isfuqqlwHH9AsfOkAxbnZVWb7KuUiRst+Vzj/k+ghZs
pHwvHG+Ox85IjKR/ltqjtYPvZ6wJAPeeSQVUZxMhrO9c7F7bEfD7cD6DhaV5768u5RK/bYJahmKf
lqV7GFRX/qwd4qhWYz92ZrlKXIptIQQLKc2t/kr51JoWwpVraVFoQ6N8ppSpDqh9ws1sc/PsMgk9
WMyDd+HakIhRKbcg+l2E6god2KqnI75PtBO1Q0xzvXWDMv5IPoH7jKQa2kzEf5whtgxu4U5yAMfz
hHtYluVPx1OxqkgvWY9LYb/nS2HpW+zJbESZjRkyAgAPUtnJ5EgG2KmcXsW+xxpt5RldvepRea1H
x31sMiKn6K1DVINFs/Na2Ky4lP9Tf9fI0d6kEF75JEzTk1+Au9joY3eS7SPu22eekdQX0h3f2wZe
IRaMAlCBJThO/5hvnVxJh2xQsV/V2d53KZ59rF7x8/X7dQOLhRC/gsTLOefyQAdMPb69HuzX75gS
BXZFqK0ZX0cmIHl0VStGDIu6MYlp4cGRMuI4eioHSuOuHr35OjK86KFy54cimpufhvTGbT8r0s37
ukozvd+2/aoRQ+hAaZGUky4KW+pvmsFQxr43sRX350aM1+MvxOV/ePV7eLVlRUySN6Q12TfMO5+r
F1D1rz/0N1Qd2n8h7mDPRTqDnQquCf8Pqo7Mv1y0AhEBAB7+LK6PQuQ/UHX4F+aWiDN8yCwmQDK/
4m8/BaBq0rmx3NbQJYuGHJh/4KdwahULsoXE14X7pkWAmFyerIlmMiD8is66qGh89s1aJWU27VsP
oADyRYWnWJ3OZDfmWrJNyYvBN2SXVNLEjaT3TER6ZVswUbG/nTCmQxmGTNsVbn6R2A0aYKhwrK2m
6tCR/Pam/4B961/2265lcz6CQ2sDIzYOjCVOfnnYDSPK56W9gAQy3VlpZaw9yrTLWQUmjaiZm/Hb
A3IwvxoSm399ZoPr+3zNE2zayARB00OdXPh+dFn3AQm2QnG2nGE+mTSIIBqj2VutCb8R99NmWg+u
Ctx95LPx7LyEzM/zOEA/s1oU4QSryo/BUeye6OmwyuCg19XAhU/3d4Vt9cuZG1f1Rd7p0AQwHc4I
q4hbf9W0DbJWj0Ageppjxbs2fDXdiYWjyLYW77mvZN2t8iZkqAg4Itm2QawvHR6hZSviuEElfL4I
xXXfDcMOG7P5w+yjYGmRmTRs/By9rUMpNLtGRGJDT+p0G4JjrIMkm5MtZA9tCaF/uZm6AoJ7mtj3
FnSGZZUFHc9G4mXzxUjJu0+QULN52Vk4IV625RdbjUQ0+rXdpNdTWvKLjmYUFD3p9KlFEoWLYWNA
e7Pz1Opw6qEjcYW/ZWDs/GD25aNN8zg99G3H/Es6sQCnkTZ4t7QVDWJH2NNnGVqT8eTYPW8u68gx
gfRcT/V5K5EHrRUpOQupmDDAuDso/inCbH4d+fCc4NPSQDoySExMNVkHRLEmFRtuKpztjHSSynvO
2cIfhpk7jxpa/jgcCC5UDfbdOAryrza7hpeUzS5fwXdpdT2mqGLk3l3MstzyHp1h7WUOryUzBDjG
5MGO+zgvtVYr6wShCxzFRHpY9CcJZpw6IrJM+X5EgV5EjQG2koneCNYLESIf0oRYZiwEIJkDkE17
zQgNoflkFtbl7cwiFMgZuGDg1BtsamXjIhAHyUZ4jaW5zNN8D0uyv+L04W5W5oRT01sdEGPkvfdh
nhP/wVCBdTUqKW5IHE+ebcCRPcCxG64zhKzPVVKoz9Ix8wmCElM2HWFYqlH14TrNdU1fCtLKD/bk
e/DH6iB6MDAV7W/tbDH8jacCpo1qA17vmJV+e232k4dFlZcYFWrcoXEsEovdMF0cUAPXsL+B2PLt
Moci4eecz4P8wt+W+U85jdNdVppAHD62Tus6YY509OuHNTdn6x5dGp9HFEbjrwxUrz5M8UUAowa1
/MKbYXEFOZnmZ4Wsx3jXmYbsHjtMUO5Ctvh2aywBLzizsYE4K+h7X3ioL+QKNw7u+yoHs8xje7qh
edHsByKFp0unGnj1QT0wCiBZvmC+3gENIi3kvaBGh4czkKd+UaWF3d4Xy2IYD8YQLM1lb7dGezNP
8Np3guvJ+GkpuUZ+ylyzLO5ilUN2hGLeAIY6zvmidBG5zCXvkjsl73IyR8rOKEp4EfSg2n0sQnR+
LrsKsdUN0sT1cSIXk8GHq+Hltxtf6UXRtxAdVtMIxY/NvLbvswETkDXdp9R/nEQ42Nd5DBkF8pBV
1N8CZ7SuUj+keAxFyZhGkeQT2fJJmz+hFYdAuCJkvf/uxGFffG7ZIawUWc7itdd1WVV+SG1jxNE2
EInRbu0CKz7MX8z80DUB37wXrXWV94szfQ6HuCl+eEFlI153Z3Tb29JUtn1dcv4sDSwEOIDncWWH
Jazn2jfN89R2wAjIbgHfN7ABRga2wEfJkvCqwq3r0VNDrCPsPwb4SY9rq6yHTwj5jC2s23TDxOjW
zpCk546IYjR65M6uygyjPsuxZm+TBqW3B/nxtf1u3hgZMDpXzR2eOH6V04eYY+Tpsj6XMjQfOk/a
a6c0nwygnlVfQSYp5orQ93Scwj15z8lX0cXBjwkzEWQ6bXVNvunlMLbNvC1EO92SGJg8eY6qtiWH
1Iayz7mj6VY9WW5a7uzKBG4KlpJszz5ob6IEe41AFtxObIK0P2QyEZ/sHIF3ZHb9bjF6IAA14WtM
Kj053aO8VmIpLz0Qju0A8+yWbV0+5dGQflSuuBkDc0J/35A+3MyExJrUnWcqq7OPSeeLT5jGd8mu
7StEAxxgG1E0y0EYUbFDg5qtVDNWmpgGepMpp77n0JGPlVfKdJMvXbULM7P+nPq+frU4uKxIFsSt
wg+G6Ur6k7NKQGLISA+6n1kbtBsBP3tv60yBEYblFYHtgbtJTa8i5nqmHNh0ra0AZMv6LBTNrLtc
Tn2uk+R3iWfd5nEtz0zk9BtCb+UjBCvQJzRt/nnF/Utt5zIYrprejT9GMvXPjG4pdp6BWyQRVkuI
F53vXxlp31ywYc97TFjn89GwIgwVi3E7dy0B7tBh180w5/DnOv9eZWr5bpoiv4jCaLloqzZ6L3P1
BFagJMJNn7+Od3yHu/fLW35Tl06YC+hPUy+BUyoN644Oh5BrAAkjTKkvYlb5/u266KRJehxVO80h
zSaFlayHl6O68ZIG6ehFhwZK0RcUi2wMEreb8J/1fY/jQPAnmYNqT7MeXo6j0tofuiiJDy44OXuq
2bJna1aqN8VsGG8/1En78jiYbvnyOi2YIae2dhZr2EgoAg+hALWuNXvwyA8wsiHavj3U60IWjARi
K7W4iUfjaSO9SaJAGpOOffZn66rSrDQPI1aQwL6+6LRT6D8ez+IeYjFNSJP1wpOmthXWLFtReodl
SuOHX0dQRcBrtvYq3VXpMsIs33mdJ1dvXicPp01l0bvz8U6L9blM3D5qe/cA55PqimBVih82VE7g
agJVBRbkT62NUvH3Jpj29I8nKY1Aj/dsYp9re+bJQ9eV25iTgNU+DJmO0ITYNlnje5lBr5cCo+Dv
GPna646bycspKmJ7xDel8w8J1Mn9jPXcWRC+66f6p1G4UIYesdF0x0+Xud87WMwYPMuReeFndJAg
oP6LaeKRpYIDArcdbYfw8lmKhu6wRC52sGPotLhwMinUjBHBFkqHddXLSS3vXOle71/s6exhPBYp
CAz7csgqU/E8Ct89GHXsP1pQT2nPKkqRAdfubQXj11753cIUeXtFvF7smGVCmcFOkDCSVyuCDKbM
XKRno75ndcc1+2SPs9VmyeFYvz3UHx6RyQG1iRocY9rTzTJAWctQpQ0/VDMSS6u+WDo6pMLVALi+
wU161rw96J+eD5/sEGKbB8TnnOzQCta6k0a+dRA+NJaqhDUhzDA946Lz7ko/omgv7+UR6ATuwm4Q
BeHrlabbrib7Cd3aDkppbpW4ymEMLO6kWtqrGkE/zZOZMnkaqevo/c3dlWpQcO4AIV0uFzUNSzQG
33Ggdqg6l4r+f1j48r3IoNcbL7ISJ9B8KRhM1inVrMq8EUc/5Ns2TorQYmNIyLn2JVuR9qSdiCLK
+re/hPV67eq4J+pKoEh4bqe0mESAl8SccQcjNKh1p9Dh/oAHHOrK1uLITGWs53ueWVfNIJovEHEX
a+Nk0XTXdHYjzppkWJodVRJMVfQl6T8+HGgOwJyEp+bw7Y445m+0HbPBM0OFrPpyCSm6TS/HdpFm
PYl/VQaz13wPxnk1NyEV6tUAlMMURRz+cs03WaeL/nk5KDd2nzs0PPlqbiqm6aTx9Ldf/58GAzci
N5EUudfB1LA5IkJqovkwJbTW8wr1P1okbjmeKbklvT3Yq0/Nk4XactzEHYft7GTVlYVhyS4254Mf
e1wsk6xnZrEQuSW+PZB9In6DCst2qYsH+Iwc6aeVkXDSbPJlMFJBtGl3Y3KHG9ZG2PVkWRAJ0F3I
XIGEuAkyhnRMafwJGTgtWLI+ButmukuzApzAGLks0W9EWrMEtLBNwwfKAvVydiaJj1zPm4LL8Uj3
6qavkFqX/3Qj9nUeGn0ZzjXIn6elUFbhBhGUXXewF1rYI02jC7Q82Vlizv+46mIo5gBGsvAJglcN
KkSgdq8mBA4tdGJEAznPT4xQtCVssL5wq+ld/FCfXr9tjC7HGlRJbQAdWhCQT79StZSO1bSee/Cb
yf1BNJY6tG4cPRwBET8gJn3TLML7VE+T/c4BYJ9OEVeTNCFrOoysm16e83KZuQKOA1Sb/GDheVEu
yNRDn/SbGZWsY69JMgi/Imcs3A1mjlZ3FSWwMSqnTbK93c+QOWw7n+/MoQRFXAqN1zTkMnOxGFr+
/qgTaEu/y9G7W9lN0M9Gxb8Jn7J9BCWJTnUROvWtl3fQDPT0EgaHwdnct5Y8qHaW3Qp9xXTjjRPQ
WBfTP74oAI6gcDQq0YbddKE/eKZRtBvTKsrbEbThqvV742xyM/+GNE1jOauDiv6y6nGiMAMMEi6B
pc1q3QXeEK1St5WXfeHiIxEIQok2NZ70XKCX7ICyz1oj+/EGRHlW2uDPMTRkoYN9mwpTEmfJNata
EPC6IHy0hPV9bMMCUNxABbiOJqnBUOwA0hs1T/x9YDTQ2fCa0x7rbUQuBUl/3IqqZuGfLk3wd/Gp
ihjkJRK6rmkkay2thIc1UtVhAVFYiaa2zu0UFedJaEx3csJH8Qaikqgvi6RR/W0H/6fcwChidddW
KQvMQ2G0bNqht5odHeHpriBO9jLx/bq4g4fQfZ9ogy8gvLm3/HD8anA/tI2loahR8JkRuPEHeXTv
2UOoTVAfxGZatXbuXiptbQCigQMFWbN9Me18iQpzAw4CctUvKUB4WM6+s4W/yL8RW9QYUtjoVOfN
lA/Gx6nOGLopFk6tyIQ50KxS4XT2dTUqr7+zMiPtNgXTJb3hvopOz5oDDAdgELrnSuFLV2wQ7hjr
RVYI5XybLdxbEmZQVSkuEnYwZsGlq2JrPE+RtsWcqxaMmroVYFqhHDo8UgV3WDyhI1BGCABTe29V
XitQG3pMMOz4ffvKyFrOhmMdAGbP7EO2B9SQ+nThDkjQEfLGACFhA9pWTz+jfolvEOXCbD1CcJ4Y
+DFOOln3bm57z1mcpjh2Dh287F/LytesPVNra8YAB6znimi4FnCeSFhrwpMURjVuLJjcw61Yt77H
LGpCrUFKhcd7tTuNmTt5N3yFnDyq3QQ38uZXa4YQ9efYc3QhkbjUdmEdQDS1co3EtsDzK0k83B4B
LQj88fgL/AGQMQW7Ci69gH7EqsCcNt+h3De7C6hGLNNSGnQaxOzyYl3s15xdHtlJdttVDT/EMsFO
dlLY3V21WM30NEyBY2AFEnhFcRfW5EB+8CZh3ft5XrnrAfOt+Udo0MnYwhe33dvZkqDA6UxtTC66
NQYl5zFtgLRepcAVzBWXbg7MULd3gs8U5kVPl7rtMTVYiUxJfFXiGN7Gmi3cyw+i7UDrZwEoifqt
WkIgCQhvh9I0J6A2EPI+BCBbBpWPv078//VJ3+mTOlpH8VvN8krX8/m5S7FLpU/9e6f07z/2d6eU
PtlfkJD1BQUJP+glV6e/TQgpzf9CpoHA/3cDQjf6iwKVFBMapCzAo9TnP01SDw97XCC404FIUVxa
/6RJ+rJqROtCm5W2PaWV5tBQqb48OxdIKAPmWf5tqQQdmgrz5tuWMAcfiLzpnn57MX9oa76sEo6D
EdisY1nwVeRxT6rGxJtctLu9e5sCj345ou9zr6KHIuspIn14xl8SbhjPkcb//8XQ2FZBldI31FfV
l1FYyM8t93bhSPtS4VscbX/d+INB85FD3XTpzFbXiPHCZvL28C+vY/rJUfvY2OeBf/LhToe3nQyl
PyDtrSgxHkOyqfvRZo8ZzCGr9XBTiQz07TFP6qK/B2Wq0Ey3fOrAk9ddSbhQiYzsW48u0X0Fgfzc
Ln1uWFwboweJmP/SPXbqBmSK3VnaD/13X3bZmTBwDFs3vrZ1DnS7A5os3QgcAtxnqC7s37GnTOsC
lq5u12nC+aqTFlvTROiq885d4yWs8OsxoLWACJHnaMIaejlFwzF02HZT+9YaDObKIGjTi4EjOuw4
h0RGOjYk8e7722/vpYXl36NGLA/QIQbWXInfNR6YcQf55LWA6ZbC7s3Q9NigSn/SCGzY1pfpznPp
HHsBMuPVDDX3nbL29cIEnT3eos2IeXO6VlQUVUVTTNatb1DpZHrBzBEt9EQ11jvZUdbLO9bxWR0A
U507wbX9FeiGv1JfmeZg3br6Lm7IlCNRZRYneew4lFWF6z4rkxouMWnyrrmNsViMHAn9Ufbx9ov/
04OjxGO3RMsIRH0ya20X/hxyEPN26BsWiRuQinBp97TCVpm+1L492p8WScC2x7rkr8A7BUosmZuZ
4Sj7tu16HHxmPGCwIOGaNAT0QEuYq9g3I9ug58wsx9/LuipVNGlXYFgjKytHcXKkKCQNLOvtsSQl
3DD6xSBA1EBtU0EHz3AQrqaRnBoTl++3H+IElzp+wMDm+5kWRwV3sJMlkosEw5o5sm7R1pjN7njB
Pc6bqS/llyONXYQj+97MCyxDUP8EyTRep3PU7OWM/d8qK0hUP1toGbcbKzY7MBuoJ2//zj/sggGe
sJrdwo99BZ8Zkz0owj2tW8IseCHH14xlBv6kJpaKjW6Fvj2gfTqZ4B4xqzlzYUTCRzqFxss+sXOz
mLvbI73gWPvHCNGeCVOgrTKYWsfu+NS0cRZTtOFOBYA30on+mGHgRdZSNdParSmAc8xGz46gASYF
bJx6ThxfUcep4UOHRsjRqQB9Dz2Xy2Ndbwc8kI4jeCdWjidg8/nvdRuCDk/Cd6Yb5trcvU/FkAsm
jkEDWeW25k+tIzkv7SaHsnPdOGLu9xWeN+M6D1TeYyNmCH9NezFOdxHyKc3gB0RCMC6jtZ3bamuW
fbDDrQ2nq9TvBiT2ZJo5cAi8mLu0s0Q0rNPR+CQNogMwZkTMsBqTOfWwEA241QC0sTLybhy2HAE+
0vIcizs3lNXtUPXpRdiV+SWJZPWVylFPbLj9mMNK2sJ45BJUXFv1LL7huUZTlToAnvK8LJLfp9Lv
s0cuzKGf6XhmPec3gjSvdNCN5fKmMdMaRgvYLx2WujM3yNq5t6ggMOTDAGdcu84GwccoalLtuZgU
/oquaaNWpZcQVQ0/bW7XsEPCr5C5WrRMpAoU+wVLfm6sOGS15zYhHcZ5DPZ8aScDYKbE7AyDkIiM
DmUN68DF4ejWGGFlQ+jvK28Njlmk6xK/R4kNVyna9RS5abwJ8zF6gBjOsVswRwK8xWFl1iA/pFlx
bz7qAwN4Ufy62oPXgY1Btq5CdhtKQDZiRZv47lf3asaMLd3EMN2xNoyFu5q4vAeXmG4VAyezlVoh
9gYVFHB5gD+Wzx/wEWwujYnE6V0y1/hNr2Q2hedukqVXqoj6byGqoXqV2Kl5ZmZ5u4G6kVzhE9Xu
2ihb1Q29zxFzkUdQ3Oxgq3Da4NBif4V4VEP2abozYuHinb049VMZdd4j8ZVYL/gy/c5EmX4kQ5wT
GZAm1cYc+DzrNO6rszaRmBJagaI1RoYJ9sFxNU2YbRnGzOWu/05by19PuLnLe8MLs+JCVWFHygSh
oFF5Hyg8oyImAOKeYFMG6IPxUJlBi3CydL0IJBqrKHu0PbnGI8Sw0hWI+EzCUVhYkXw0sKlw+LlF
XiG2aOYy3BmmLn4WKDF1UfCBsOOsL8wE4Ivd3nCfm5BL7bZDYjavSjxZP020zlFb6Z5RSYDosFZB
xL6CDS9dpSNFKg0tDlMXSRVgihUAObYdX9bH/U+ssrxG0WbSvx6jkelVHSk92tm2zdzkdgjCpV8v
s6/vvYQyJplJh6oXIbtROXrPsEyih9H+P/bObMltJNuyv3J/AGVwzDBr6weAM4NUzFLoBRYhhQA4
ZseMr78LVJZ1ZlVbVddDv12zfJBSUpAEAffj5+y9NtOEdllzOnomOprFOuRahb8tVEL0QcMT6oUw
z/jxREPcxCc2CmR3VXmtcyCov9UZSorx3OgrhGKG8HLX0YpIA5azCO4PcKF4I0TH/4kJ9GCCkFL4
MMTmf8C9peXr2VwcZbBTBx1CBEjaiZDXnswqHycE7yoGV3bnu9X0SI4emzqhU9P9bY2khgPIbLOJ
ulD1yMjxEPv666X0FVrBtu355e3dFn1P+xwP7XS/ojcNpEXpfN/capGMwZr6AsYWqVI8iGu/8I0M
SP/PM5p7Ek0WDItrl69POW6YuYQCs4qZko7+1mZeq8fZQE6FeYYPxSPJK2XJ0P5kRog1c/3V705e
LKk+9Wyw32+zc+wB4Bpz2smNHzdvMmPYEk5pOz/eCoUla0r68TJ33o0VwyyJOH1TDW9mMjz50zLz
FcMJ9e9YNZp+1Vedp1NF+rVVOS04biO+O2N9t2XVID9oaVzeFFt0qyjCq7Wla4usfov6VREGqYax
S7T6b39PEocKd8yxaRU9yD86XNWIcKvRUP2FtwKnX0uVbJHdz9+HH3MtfWbp0/uiXWflIejeBt9Y
7dBNo41Dk72wrfeEFjuZMYzBPHJsJqRfOD9HSTKHiD4IDaO7Wd4eIRHZtAGHSa1lEDtPt1Hjg2eN
7c/cb/mOahyqRsdvffKb1RYsDGtbtR5VCKpK92IWFAZrF9vhm74iCXKPfJzqDM3VeUznHiqxlgBF
3gy/Z9/suN16e9pEdlz1eO18Z1a/9mMGylXLQ1B3oaVJum6RRJwBhYOSJEDPhvCcgQdvBrZfG3RW
xjXrEDK/TkPqwijymnzbNToOB8PnHsnpV70nxUhVOtVAwX4vAhmUt0dG41yVPMMn4az6xgbu5rl2
1pfHyAhWdX3q804wkBMVmse1HU253xyayORbTVGXbHI2cq4DZLGzX6bR601tCtnKeVerciLTc8SW
vyWGMTbQO6Ug7ge3O9GaJB1mxIbrvUGNvhUqZ/FBxBu39/7EGP/oVesXBOacpcmoouZQKIy5oJ8n
YOAcR1uiWbq16+itiW7GGBdPtJvtd1OCPDK0VWcKt5OtafLE82gqLrJprIFsrPN+HsypX78BRuRB
b8Q4IdXiE96UzEipWIFUxdD9duCFvcg4BrXZ8xBzRE1ZuvVg5Ej7vAojn1FT8rV0a5W2eCPf061i
vG2b86JzR9XrkMf0Ej77Ytf4UgxPIwXKKOgS95xkVo2uqofJ38hR5MtGrW/nBm7KUiZy2H55XssE
l0GOEf5RX2aokK65mLu+haMW2G3McpRmPFwGGs0aB7eyzYDAYjKuSHtZh0sRTeFxcBskETZCSNvH
iv04qXGFd40WvUgNl/M75GzuGv42LogJDWeOxOuYESUFUcwHyHcqcOEU27xPjOaJTGYi2tGVcqGX
dXMhImtd+yYmOfsqFizylCLxeiS3IBmuKD1G7esF+L0WrQf3QRqsC+vCquJVfXq7d6N41QvfFFST
m84fzCuih9v9STs22hME1u/JrrGyi9t73CKe3quDZWfDKYln5f1xQxRj4f2q3SEbwkIN6qDBV9rm
M5J5evF0hte74rceNCNc6eqQO7cXTcnI1V51wVmrpVWIb1SUQWeXrETzgrObqQZNCGVLhi7p+oE0
wPE1Eak4RZU18mczhRC9ZGFgercQgXHLiWeb3vW4EXnMk+Vie3w00OmYOxqo030vK1Z7MxVfbNdY
Hjipc1P/niB2I4v2bQW0aPcXG+K5uNhdpK3bdye5SqY78tisGxCezdicx7CGZ9AGVaxQvIO1RTOL
d5l3K/uOx8xsZl43rufpsZgtjgQ1R7VXf5op/FD7pkE/Dx53t2F1GuG8ahKBohZanoAmIrzt+qFM
vohWksZQsoxe1U3AYHvArdj5K+52XcCpee7sniIk1jJcqSNU3LKe1s/r+uO91RvuU+9NxRfmZD8S
LdLCzJftwc4R8LtwKM5g++WvGAJn4MIFDkzYABkGYJMHeGJ7lGnNjjSn4xJ2tDx9KpTZec0k3Xs7
rVnlKntcSCboJVNTNCsALBtSh5JhKo5pXcuLabVChOyaxZGT/XQoRV2Sp1NDG41g2P7yp5x64Tbe
gJDNHaZao/NQDLedfmrWxf9EmC6NSHAA1FS9VXGCyUs4eRWi+ZIuG7LDPBq1J2IW+HoUfGM6Vb7g
IuHzRbIPuT7AjMuCo25jzxUOQ1r19NgkHhOjGERmPjVa2EM7ON8Oyjex82j6PKp+spq7b950ENo0
m4yK+sCKRt7pdNtMooR1eyH5L/usqDHZXfza38p1DxeajF4jb9Xr3Q6GsR6X9QmbXc2S17GmVfiD
ozP9NHUAjgA8dTUajzUMB6KMfVg23YoYYDjsmAQycgbje8V9z/5JKCh3axGzWt1088Pqar+tm77M
WBx9NsztTVlg5Gu9WUfg6woFOG8T1bSvxsmCKJljNaw61j3V8Ah1OTdPGmmElVX2zonXlXlZKnYg
znbJARJo+mkNDpMS8Ag8cZ3GJM/OgP7dCB8O/vRzr7EzF1npWUdAcLp75MA2dYeW803g9b3aV3gw
djkMFY+zSme/M5sRz56HMohPzKpEn4dL4koE2gw6DE4ShcPG4gyz85zQsd7cBoq1PfE8LCuZ8HfJ
TKb6Lyc2JhTgZaFD+Stcb+vMnbHjlZPnRPXTy7QiEBJrTl/qPoaVxxPC6sxph6AGkBouWaGFboSz
VWv3SnNwvlNOl97WBG53MGJb+9HXpv0TgfDymVNV/qogDVBujznBMM5snFFA6HeComwPJHz8hlbC
UZs+inK49U0pSS+spuZkm1N6TV0kbLF00q9F3cVP5FAPGGgKSAdZa+t74jjnq2/W0QusgexH1cz8
JLvU05ZKufTj+6XUOLHmOoADYCi6kgHsCuft1iz5nwnPv5nwMPVYTdX/yglXlp9t1b3/ecDzx7/6
uxWOKClvpXNjeFvxVH9KmfLdG39Nd7yb2+3mkvu7Fc7/GxlMOCctVL+I8/4ULWyZZFMxKmJqRPPX
5yf/J1MegdX0Ly0j1KGCtqDholLlDeqMIv7azzYxfhadVernUteqpOlhyDraBgZuROaHmOptZpnA
AGdzqNVu0lAOb526Mz+nKYd2WyxpiZNobi9gES2/Wlswy9dpyS3rVfjoZzZjKz44KccvBfmxYRo7
9tcB5O6FoIzufiHJPNqllbR5drjHL/HIH4aDM/n1XpNJdiDasmQdgF8JsOghV535oY2kJpw56NAT
sByjuxsksRovZhb17l27NAuk5twZe0gAhdn/lDd7ntHyHDvE7kJD3y0zMPwla+eNqXQTXJHZv4EM
GXET9eQvXTLS3Fa1R+HWu4zv9okzfeGEJulz2bbOo/RFJDPsChxOS6hSiYCevDCouKpqnhx222Pr
dsme88/PnEPrNnXTNT+qock2YNzYSyN9noFa3jsSjxpnxNm8kGUQEbI8gebsSrNTgaKlu+2E9k6b
faLi4mh/RA+AFIBIj22DuBMmB5zKDVL0xqbi09pHoef2ZfBxHImud8Wx5/iArnPxo9el8Nyn2rWj
Z9XNhkdsZGdSb7S1nQNdtVjeXRXJbwPUyK1mGsRb4iLnGtQDTa+pPDl+lZ+72l0TaYsxXbUrEe4/
wp7PzIdiL9TiOtm6qbM8NmVspfqe/Rp5p6Db0in0wJzmDrMcFyJpKRCS0IoaufPmKDpYVWF8I4Ua
jvLSasuzn7t0r7p4JHuRxF0vf02V15cvsedibN/2qCgmbTuSTdK2e9wvs94ek9gmP7qQORGX7wR4
qphvLheBbee0PIgYNJraui6gMraTHsGKAv1zxJ3w6CWRsyUlA+xIVo2SXGRyMayqKQC5+h3UHjj0
Qb5oJn0P2yA+ZomGUE0eXRnNfc4mWlW2cYx7deEQLAMa5YGbVlerWZoQpP0evnB0IkebHTtrXzQt
eZhAJASKl9nRNukCaFz0ucdlh0kk2kXD/IRfoj028NY5bjXyrik0/VjbVrbrosY4+RoTfbqi7bbV
ILcU1pSeLMTCu9GrSMbI5+WoNzyahpMbL/5sfC87j1waERNxmHQa6BM57KrS7UgYBmV+RHfzwckr
P629pXOD92SzLIW+JSFjj0GKENC631l0XjMsZJu00MowbjRfg8chkzBOkk97ab5B3SLqBX8JeESd
JqqlCArRLQ8EfT/Hd6U9ldAC5noPd/qpS7U2EFUqAowkUWgpKe559/Is7VkjypWDyBELb/8JB3be
eInJxeFhOzT1AKQMCUQZL0S4NQ10FPuJI/Fj5qV3i4j2vup1kreW59Tp9pXe+ieSgB9bH7DsUhgb
Mle2seTqx04SeoP10jbN3puniyS8Bw58T0lV5912iJY2iCPr1QF/E4x0gDeiyD+J81WQcEcHblvS
P7EHX7yGutbvANuC+GcRTL2LVQNVksWEV8jzBWcj9B46sUjbYlIl9rdh5N6qW045EpMNypY21BK/
P3gq/7G4M30mQ/dPDsvlqVd4oqbIlNeEw8cBF3yy4akQD3HSPAyy3ZK+u/GWqrxOniXf83U1y/rI
JcuYgMxzXRvWY2o0zqmq1yBRIRGt0N8HhpN807UWwYox/Uq6Qhxit0WEljZ5AKB+Dm2saSe4BHQ1
WdYfOnOEdb04/jGT7mPkqAeMjvqOZcI7V1Ib3bAlUf0r60q/MegO0nIwO3mVzHXCpsu6vc4XtdOr
psezZCeP5jT5FzXp+Fc10sJl8QZg3QipqcD6FLuSiLZgkrUbLGX72DolqwugEgicckdQi8nbq+g1
WSlQ/2RtEEYhLC5/n8ruOadlvTOKJXoas/FSaw2tdtHJF6YgLzZRBUGuDe/t4n+jTjwC8OU8RjQU
iWk5eUXGuGtHdawcufcNyTmXXsjVEHGzHz31o7Rne2urpT3onfFcRy6RzkOGV6VI8uFsNyNppsJ8
7P2aHNfk1ckMGPFER+iVRQY1KGW4bN8tf8RcZ9lhtq6ltebde625b1M5PU58dXB8hphmj7N437Mo
Ft9y23M2ynR51DQLTaI7XGDfbIcmO6F/7Hb20BhnRShV0Aw1sbRkvSVhNucex5l+OSZVd+hqeRrS
KNvDMk7D2Ncol0kcYjPjsECePPHr9HKDyuqtH5bG90WzR/OutFJQZBQrbttVzYU8Hy1kvlFtyUJL
PurJscLR6O+mtGFPGPMXYQ2HkkQmf1jYWKVPa1V1TwNKd4AaxY9hKg++N3+TbpZvBz4PrYAqCy3b
Tc/DzDFJFWLHTMQzwti2l+sE/JykhKipNz06u7Od2vGOmN45aPvYfIuqvn5kvJeVgYb9rt56GSvT
UJjlfawNQHcqBRC/Y1+rSQY8zJUtaVaLelf2dc/YpozoqBnI03qdYBtTo8Qe1+2ZOIzK8Ym1tq8j
qNZX7LjlFz2mWbSx5pzRSDAvsn8speYd/TZbTtNgvliTXn9oatDiQ1Tgft3Z7mi2gZmLUQWWVZEt
wD5rbIfO/1Fow71IXDov1tg9tnZ5P5aahkRQeyjQC3yBxvq1Vaba9ZNTnQhR++q1Vv5M2vXJ0LA3
I00fNgaJF99ZXq3DCBDpXS5CbXG6q6M5acZWVkOyd4BlB55XZ2GRWXzYdnjz47jdlrqnXWL86K9Q
DMfAH1rvl9MTdtZj1AzsxMzfK8+dn9xRwyrce29Eftdh4RXuK2c5MuIjRw+h+Eni30sdORDyeBKE
gVGZsB0na32I+MLWtpQJehyHI881by9Go7Yt5M9aZR+zrrmPnNGGr2bLoBGv5RXuIVHwA1u2K5GM
hF6qrATZo7KCWlf5GZ5RBY6dbGV8k/FFECnfZVEWEiMCurr3q0fsryS5Q87rH0iK8w6L6zRftcU/
VN08PQ+AD3fCT/009Emluiu77meTeT9YnXOAnI6/QaXXv6RSnJ3S9Pe1D9TNxsa/hXHHBoF8ctMZ
UOwT20Bgq1XSwEtr4rc27OaO1irnsK6d7wpr9A9jJSYyoJofeVyIsJ/ylIQkDtxPLJAtLaHeJMnd
6cYk31sMd3ZWYWVsXq1WvjWY084xDeJdTi1IK0eZMxwvhjuQq2bzqUhM8YFk1vmw0pIT5dLFfhAl
wNswRmxRNtO6pUlC3xPsmlUMJ7dfNFD0YKtM40vEQcXkuS0V2aEJZsyCygNqYDrEjCcjgfL8rHDB
7rJiiJ98jUJUXCi0woKgCuUvRzhSPzEqOftWNB/IZCFx4ooCBBivFuTKCBYO8MyG9D3f3MmWRIKT
7lZv8qqS5FH034fOAne31PRJSVfd2Dk0OxU17IFZRSJqyaQpqrsAmkF+MDvDChIlQX3p4zZS5lUm
0sQM7qh9XjveOU1ooZORXcC+Y/i6JLt8aNSjSgZrr4uPPk8omnC9bmURvaAtLoK8MTaRZpkgK+t6
09oKdJmMsOjN5dZt8sNScu8VcBgD7FMirLSyBuo7bHCRNywpqR0whR+ClnGxt2TJ99Hv7hyK/J3u
cZlJX3mBkFRtYWXj/06L8+iA6JPCA5UwUR5CMCAuKnZr9sW8OlaV9ehjId6TlPUjL/sXvNPEcDrL
Q1dwVjE6G8Y7tItQ1d2mtuYkMGtbXTQ1DYQGaMYr1irGETT9X6auRSZLSgBBFxpjZ6FI1KlwACfY
5gJDVuini+UFwie+d9z4NOOi9GemxEZM7gLIkDt9yp1g1i3iTScvenFFfgdb0LoqC9xp35S/KIAB
+CftdlW3hImWGXylA0CLNtkteV+8KEummxwa6Y4Zgr+1LAoeo/FsZrcyvxANagQzQN4d6cvN1fGi
D71V8cbPJiBYYzY9NDPAC791RDjnLpWPgFSm1/JaTnPPZLEKC/qd4dKqVRmrz1cweSdNeDrdr8oM
3WHAZum74x3evp8VZw6y9N4Mb3mPa2fvira/46hLeLzM8E8vDPCzYQt7YJ8nvzSv6QPhrJ2bVtaH
JlP3TWqeyylhiUyIiceiqu/qmiMuyARzTzLt3qhsgSZZngm9YhOVOlxT7wW5gRmY6fI+uf0PhHYf
VZVx/1QmwqWLW0Uv1bB0xAiU8XdNI8anJx+CXu4SxqZ7t/jeN6+GDOn71T5jgyTp3iOilfiHQCt1
cWdZ9YMcqdA0OsIhQkHC8zJClAA6VkyCF+2e5LjBC7JiWtgWZMTHZTdoaG/XyW72vPaouIO/zyr5
NDMoZWY0zkFiGi3iDQu+K3kdxVteyaLapqkormxbFlwEWsEUeRUkUCNR5cPYGd1h0CbEitLJ9jLV
YhXWBhFGYQX1843pKjAGJO4cdOrmZey9HDl7MhyprDNgxkm5t/zS2qFQic+j3js7VfbPM708DCn+
F9/r5X3JbJ7M9rY/L0nqnGrTo7Wfz9mpZ867s0dLPVsllD9PGe+c4+UlKy0O+bH+BfTdQO5EFd+Z
6LLDHsnphS4cSYjLNO3NCrSxHDgxDeTp7jp0UxuVojIwS5z9pWltYugQYG8ZraRtF2/ob2iYmHRi
b3sgMrU0t0aSR18cYDAHN58/yB31g8JwQbPkXDEK20vZ5+VByfloqwE4xThcgSxQWrQJuJHM/w4s
L900ngvdo0hAr9R2SSmkls2Y8eNbH6wmz07sTJR8nPx3lkE2VDcZIU4ZuUvISz1SOx7dooTHkxfD
juXK3rKiz3z1drllzAg5s/7Cgcp77BEp7DkO03Whnf+GtMNfg5D07MJ2zU40cmK4zq1/LtvSC+pM
EmsVuXbQZ0WoYWwIKmE0iFNaHYJYnh4QW4hQqZpheNfq5y5rulNbmb+ahXBYzPbBer4wlvQqWN23
E/lN91LxNVZIbaSfEeyc52OowQ5A65J2mwxqz3m05H1qgLDIquISO+5r5fkISDLRhFPN7d9O064U
+j4e6Xnknc15xk7mNU+RH+X1oFHS7nOpangR3WXGpRGoOcLHYEJ+aThrGWYZFmSpBGOX8PFIayGj
JYQgw6ps69EhqXKoP1ltU7jMp5EnNezXjEW971gjbaFIgx0+Bld+EFJ39KzmHuHRdGSob2w4Rp5Z
ol/raCh3Vj9tOW5xJyNjCruhBfgoUv26iN7Ye0j9HH9h40XZD5tHPKIgOXqy3y6Dk4VNA0OXw85S
fm0sjdbJOI7ejub9M2vnozHHM59o6LaZM3L68ka4dBwJacHToieeh64AIr10PCEvoZazyo+yq/wH
GWt8kZ69b8Ym2cCVWF48Yd27i0+wcC0MApj0XdfabmApJZ2QYlkjpcudCUB35TMSsU9PNNd2Mc6Z
57wjQMf78N6JYt933i81zDVH3RS4q1hk2Bb+ppFlKGQtadMPv+pOZWGuZd+TRku2zWrwWLm6zFAq
Gise/ZJF+vGmLOkHJGKhdIHPKyt5rxIW6LDtlTOFNRkNX0ivMU4adX3N1CWH6jRwMB8a5Fptz04O
1ogwS71utmU7Id5JOjcYG+fM1OzMrDV05IS6YcryfkcnB5913tsBgwe0Z1LMTQ+qelF7C/qrzxAA
nVeaN9hcWNW6AIeYsgvKY8ZFwURV3j1rYD3bXeHB9NgpLRtVaGKkqs4O5wR0QI3RQ422fNEQhcY1
sqOavgOZV/pdD+jso80mN+uAPPstXYvg/0vPfv9ZXd+Lz/Z/rcOAHxQXrHNJ97//+tv29+/jz2r1
OPzlNzC6025+6D/V/PjZ9jn/lB/0x9/8f/3D//q8/ZR/141fTYT/qht//Rz/6/Be1Lgu1OdfOvK/
/+UfHXlX/5sjBFl79OINZKF/2C1c42+2DSUBXsNq/IcS8X/AdPbfMM8COEBYKf7Bc2GsYDr+Oi1+
AQ1EN/+Tbvw/mGcJy6C2J4cSuTXvgsHAX1vxPO9TzJawQDFhdTMXBIyGE7/+6aL8X7wWf1W+whdY
XwQTKBAFPuc/mfG7atBqlAXkQWV40Sa3XeD5DG5YZ1a3/dcv9Vep/O+XsrgsGON1V/8nC34F7B95
pbkckMrA+8lR6jGbhcJKRAKxcWl3KKhSiW+1LdLX5urfvPw/XU7WON6E73KsxyjzT94K1hZ7dIzm
QOjRs1G4X7203fzrT/hX4TI/fH0J2zdc/DgIG51/GJ4opc09EuXmYIvxGX7Xa+uTW9zDIQnID/z8
1y+G5P6vs5r15TCLw6bAwgs8RV/1+n8yqkN7tpiMtO3BGoltZbopQDz7WnHK7Kg45fQzGUmDgkbT
s2KhTao4/M4+KCgUcKCjW0p+BvyxwBoKyP7IQQ/M9FANPnvsDT/d3lDURiNquP8AqhWutyMFiPlh
yHEfD233q7RWxJ7qdOOVkgGrIvaDYkPzxbwyPvIJ387MDXzf6XWWBIqnTjwimkDzDE4OScmzY+fx
V8IQK3KHlfkQxaQzo5HNHh2bqmuwOKTBzYqv6B5EEBcAqFaKNW51u9kN/bIcKXcvVDTDziyKX5ab
P1ap9YN+2UOnEP6Ollecan36Hg+Qln0SDck45WeSP71ssnpp9lmzhguUYmO3cvxUid8cXQJoaxKM
Nik5PFvLIBh1rEbnOtHCCH3NiU5GbL66mohOMkmhp7a0WNNhwE2q+eQatOlmFlJeF7+JnzuHYULv
ZaHuDzEwrZiDzBgNJBPm0VaCX7qULUmDCaVFBCjlbMe6k21HOqEzQdNz7B876oGJsZjrPzcuOoXE
s0mC93B61iD6GNXVIhLEqyrlvFilq31NsgGZY8WshfCQyXiuRDacc5X2B90kGDFVCmMvAJXkHBWN
ulQEnROc2WS7YqTxB/VE3jcVWW1yLAX2p97A5pHrr1ZFVDW88YmKJDX6tz7VmSOE+izuoMLFz2nS
QFlP4WJHTgGIqmGAHYypgAgFdf2OKFP1UC+lui9Uexcx5XprFq97tmhSHKgFxEVMpnMoSu4FdtR0
13fltC8L8y0h+o9CNuUgiYRiAiCb+g86+O89WF51QZNe3a95AEbbzxeUiXWD2D3Xd2qEwFg5doxv
wUFeIVAJ75Vv9WdivIkgWhLnHhLbLopMfPxR54rAF/F3QlITmr7212mIT1YRNVRF4wMJ4S/0dciA
HZBXWXRAzojfMsBlA7LJPh4fwOmJPR4u/SBgKRxmTpdHu26b81zpSED02K6+FDP7Bnc0JAik87H+
YEbN/N5qlb4y+cq7AfnIuYsdA0SyT3GWawR2yAKxRhY17qbRG14tzkyKJV/TTNpNQEOiOkE/qnnR
m5d1ZRh5JLHEUTSeJyjoIeS9MXR8Ldm3g07+dlZoAeFTjLWifgpJ9/YR+OTjaTEScTehEdlFEq5j
RYuGswlpn46bvJuR+dUXC/OSrtMf02nWD8ZgfmdIeKd5efyUVboVCJcrzVn31FkVIucoU4Rb0tGP
SFbkdAPxzlnkRWsbDq1NlG9wV/8EQsdEDfYSYu4oHo6RFmMQ0PQHzvi7bqrig0RHFFR+Pe4XogDC
OHKaF4y8bhG07ahtalI+dr1Rme/tAEyuSmpn2047okvMZxuxGz6FTJXH0h3a+16rzXfWbe+YFqNJ
TyjJQwwEhKYnFPdUyPVyjfIMZb8Z1fNLJbz8jgVpOQoQhHgR7DdVjczSfPSDoxdVSJYiyn09uYu9
cp+wATC/04cuiNdw0bwQ5bUtvGM+GC9Zgb0AnRunOE+dyKfQmKtp0SbKNO8SR9lnNPnErjTt1u0N
673XieuVvTl8qS1KaAJLePZYEpwv6SynO0g2+ZFMGvRLKN5RgC7jtwpaIdJBxSvrvpzRUzk8QPQJ
JvnLR+T0VcAueSbkx3rAzu9soPmJUOSFRKxm5+bezZNu6+Aj5zlxpp8FIucvKJPx7LVlmClXvtpE
UhxmP6WP1Kh81QZMVggnxt7m6F73/eJad2QGjw19qWX4UrSedqAd43COcX+4woy7YJUkbZrIlhxy
PPc5byexx/xdbJVhzbRsZmgLmcWR0PGTQ09U7bmaevtgd7b9xUkFsHItjr979hYq/bzP54TLPyTT
i2Dl2hhE5+64SPmzCZYxtHVRQ/ToMuPJapytA03hazdn1vdpIDTFUc7ytS3NDUxXBtiyVurai7qj
1ym58xjAHyyAg4RMcpOxef4qs9Yg814hTIuj9kg8w3gcpMma8TtFgQPQmqlgrPkKt63+fyQ3/67I
x431byQ3bZvyX12nfynxf/+7v4tuIEljFES9Q2CaTeHHj/yjzPchSd9K+LX0/0NtY/LLPzzUpv43
ANOuIEQINp2D5fE/qedR8vxDwUaRjbEZu6Zjmj6PBW/kzwUbuo/GRjCeHQtZLRc3Jk+ZsFwOwEuB
8MvuEv3QNTbpQ6CP6TYJQmWtYKiMErBmNb8sUd80CEtbws7pnZAX7IsZRkQW4VFgXJ9t3HkVSteZ
WnApy7RfzlGK1I0DcG1sTXxDF98lL5x3SSdjTqwpuw5JOXy6EvNs2KQEuavE9AEnW6bzCGXXDZUk
OdUbEURj4lh2tZnMexdQ0QnLA4WfUxIBzNskhT0ay/rd9MtlB+yPkFQCjo4o7yVdncSicX5A+xv3
6gl5aq+dPFqpgkYwwLyfQ2zGzm70XVrY+hDF6bbo4wn5Gmlh9lui+wS5rFm7uMSqzoSjEow0rsf7
xnD7JHBjb4yptbTE21XZLOLHkRIKXE9WNFaQ4hmiZdIyoN5oCfXPUVjr34wJlHa/TSqryz0aBeBE
OK7twJkT2hORaKEDi9FbTI9kJkfEKTnUDipE0NNl/FEsc/xlcDmjVGQpIwVx56YOGAx735Z+6jRa
H+O0hR7i7ntn2XT8bgWpEPIqm+Hq0htuw0yPzUMOroZmO/FwY0Rmlsof8J/m+0IV+gUXFVQOf1er
wZPhALjsrGj9NVaDqw1ULjdM7eqEKiCTpuqOHgZnnl7oWGXf9GTOAjcvOTZCMQ67NLM/133gEXUl
eWr+1GxKX/N3CVnalJe++SbttVYDOLFJXXbL1C+7kxWRXSFE/ohzInsYJqimgavFLoL1Zq+J0aHL
Vx4nf3526WioQPP99sNec6MLsuA36I3TYxY7BNCNXXEGf9Zu29pC7UDpS9ubwOoGu9Wegs3/4cQZ
YgMVKXmPZaN5x55DkQtnXb/6s0cXqJNCO5G2zr+a9VLHh4sgZWya5dU08mep1cabg5kgRoGf/UgN
R7w6Hg8VRyNrR98OoSwzLNQoSJCVOX5GUeu9L8gEtn5d6XMwJHH3zix/Kxc0tCIZrSCrx/NgJfaX
nPChnTkshMmw8lcHBVfkCEvZQazsijfsqt5VuOXI+XzsjkhtSc+2Zp9WftU+t8DSv5ijXR0yszDP
I16DKxBiBGz42h4IfcGGNNTyW1Mm8o1vNN9PU2+e+2rJD31Z1tdssfIfddw5URih0T+lylzuG7sb
mF7AykP8jqMiqj2X1mFXsN9p6GM05KQXb+ZA5S+6Q6QHj8Qhn1SETsdL01PJhOlLz/TxblBm+hUi
DvHJiNf1S50N6aVLsua5J4zmKaVwPgG8LrfalPpvlTXLVzU43bmzOWpuUaXIk764i7ETRVLcIzCM
jjUxcftu0WMQS2zIqhnsX/ZA6BUe1fnrJMnfRnVwLLO6OHZ2dIEiXW5InUP1ftOqlfHR8OvzbOsz
+gWTDrT13+yd2XLcxrZtf+X+AByZ6PFafRVZxVaUqBcEJUrogUSXaL7+DFDW3pK8j3V23Fc/2BG2
RFYVCshcudacY/avfTlQlWVlfhCAy1alw1hEylbvm6T0dlgSx808uvUnFTr9FaaPBD0x4UJuaQ93
acV8Kc786VA1PWfMaZg+9OTQfQYGr++4IOENh4b+PXIbueaciPev7bpNVYzpYQDkv1d26jLa7Kvs
nUpwNPG187QYQ70LvEy9WgbyotkvGBOOobC2lE82x6imu/UksDtkCJOLDEnHpLU75lcKbfRSAvQ9
tzITi8AkIXzM9JmwxlvcA8HFrMzog+nz/M9OUO9Ga4ImQ2a2OLtJJs5BlwUXA5ncHfZXimOJQfu6
qiQBbfl4k9c9ZY/kQT3hhSNDCTVHsQ6Hju40RKWTqpgdRL7LqRfTwrmvmcl6FksN0gY86vBjzNqW
D+6Ekm0tOiNct7U7fQZjPjIUMvwGj0KbpoeWALpPyAJR0KXZib0EbmRdmRyfdHLMWwdQn50kj7JJ
2/vI67yLyeB9ZfQQvjA5ZPW7tuwDdB3efNZ0gF9U1aPHlHK4z/ExLKq71rsuh2F6nRivT2t4T+TW
lc5wMqJC78NW6ovuGutk5uaCTq7rp4E8ttvRodE/2VB7rGSM79jZsBkFffXJ70rv6wS3CVVTx0EO
LvgrY8Z0yTRnaE463UBv4WoaW2dD5HLHVJ/3yYG/pSUvs3RYiTbXL4qQrxxIPREBnGcMcDuxXT+F
fdltKw/Mte8USbh23DSjOQJKqg10/d6PStfd2lVUfLKiyN+X9Rieexn6V9ovCYoa5+YYBz76k4y0
sclkf2Ns3uWXzhbBTeoX7TmTU7ft/RYVSGWQddaBDErtDGFK7jEy0mX/3rcRMJkKEQc6PQNBbGsN
/Z2KWv96NoLpi7D6vF8S/tiuA67xVT50xmMcO+4zeTwsPRlKKprbWHWWRVsR6jWHIdYqv7pBtGhd
EsSSLEskhmZ+PslVGjr+3uuYhHNPDAlZYIFBpIKMqzXJYv5LJma1E4n1YvdtdTai0nnwUZ2spBit
66ELbJbBybyFQyY42JVYB50WiLIl93PHCXIqkw0WMvNMqFx6jDjk4Rktq9sqMq13nt/p7egZ6DXq
ytkbbopaIMBmhT3MhLxNe8+oLHVEuNTeeU5kf+7iJu9WslPzph908CAd1L8lZuydiBu8K2Ea2wyF
lH3LYZtYd1OPwV0eld4eAl+1HoR17YfNwNde2ALJMloIOnCnAHP4FnRX/SXuE7MjdgzNR9jV3gGV
mVq3eTuty3Bqb9Wcq9tsUvQgY9M8jBZTPkwixnoY5mDeh7Lx3lMLmI+jxQEO56rlffULo38uKt/Z
hZn64NS5tzXS4M7CBZXy+URH3UHM6sFkyYtWaZeS1KYa4+iWZktWBdqIkE27nj8nqilIeKbzcTL7
ceNUbG8TzTNuTZu5RZo5tyG16U4mbNa9m9npDpWbl24sujQpijq7v1hRXzPdap5K0RQ3etC2wg4h
7D37XbnThEkximP+YSTSO5hV7t940hvZFbzkmQLNRdaRolypp/DQqzRELpoF5sqTjcyO9AHlmjsb
xnqlEAQ3OBQdENcV5atugb8zU7l3G5z/w2wNR1dMoOGzGiViDvORmyPw0C/MMTKDzNxngmUFlTvF
9EilioXMFMODFnn0TmRV/s42qQFtlMH2Gk1ZfaOyLriaM5dqJXLCI6Z4BOO44i1EzRU7GLqQ8Eh6
EiNZyPTpKe3QUtPzk0lPiRlUBwY8UfvFIoi2DUDaAyZFE2zVuJa1k23GjkM/tqUaTktrnVFC4OSo
UVvgbiHcKKrHU1wO8zai8P8wI2VJbfcxcong683kAqZV8intU5F58mMCz5FhZs4hPES3vPIKQMGz
No+T4ZUrPcTWZoE1bZU1vzTxxHzSuPMVU/sAK/sGMkmMXgUZVtWVw15YBkmReOdGjghXSS4xF6bR
O74WzI0EtK0ZR/W0CihujDy50ZCAzq1jP8sW9eGou55mVJZvssxn4F/kXBh6iHQ+mAFihFAr4Gvl
CXkqFqXe32Htn06oi27iyTafrAb6/9ofadMKt2x2koHMejZGgkmy3trM1cSgzS7gR+NImpPUep4M
c0RdgPq4CPx9EDrezejG2Vq5Jeg6br8Xo/W2RKGEjwXNuYMihPWESkWc4yJPNjoa7PXsN2xzjI2w
onlQ7NtuXivs0lh8eno8Fb3mkkiSHY7/6cYRfLjUz7fJ3BWcE1TTMfFHTv33vfyfQR2YQRZokQUQ
xCaGiInTcnD8oZMfh8wIk95PjmmBp3tlYAA7NcwrSkIjMvfBFmX9WVFLlWzZIvvN1ILz7Q+UkG8v
7gqTaZXvWO5b3NOPL45lo3GnWSU0uarm85w25bVK8pjMzSC7//vP+esMhs8JrYh/ltMvg6BfPmeC
5cEl74aXUmZdbnlGJuI1pqj6zWzkL2mHywvZnh1w6BcM936dnWXVhLcy86JjD3tqF/vNwj0YzW1e
Jt0tLRz4NhrEDmZ4u3hRSxghq0oU3xhhvByuEdCV27//6H/9ihdLjS0JXVsg8N4vZ/9edH7ccco4
1mM5n0XRTHsrRU+4svMAOpaI4uYzebR8z7IJv2XL/dM/+m3/iFnsD1/TX6B856rsXspfDFtvP/Nn
74jG0R/CZJjHUE8IgsrwS30n8kn3D8HUjVHfkvNom3yj/zZsYSDlj+jio6Dkif5XS8m2/yDLEM4b
8Q2gysiL+G9aSrb1M5OLKZfLLJqn1rKYGzAqXp64H1YOhYjGDMMpvvEQo0l0FQVTMxjGztqp3Ww6
eCQtlahiophM5cRS5wigzjpn7v/ahlgF6J4UploTnVSPx3iuEcRQdruf58bEKFMmvo1qVE3XFRK4
/H0y2/V11c7iNYUAEawkfLV+JUB0TRuEzNraJ1gk33ld52F6qgOtT6hWm+HcsEJvY4CpnN4RbWEU
crOzYplYyz7sVsiSrkU/KQaJyo/QipSzuUHI8VH3Jmk4yKuOth45Dk4p2cVQrVFqTIQ87QKfB3ZL
54kJue3GyTkHuXukyPUORtM3R10VKTqLpBzvdG3sTUz/m8oM3g/laO1jI+9Qd0bV8q6Qcb8fnVat
UeMiMQd/EWMXbg6LllpKdFgkC276Kk855EG1cKgjS5YKipymZdMKEY4wRkHwyKi3l7eJmTgnYpPb
21YNqXs1QDH7zBWZrjJmqmHzOLtqPnaN3Rr2lddguN+mjVwpe3BHtW98FedbczSHc5XaeWLni7BM
SlHumGwWmjBdO44765BywgFejd9C6d67ovlEpsq8ltirTRpQcdZDJVkFUTOa+igLXBEMAoeAKHkw
oPTYmfrC1fU8tWG4YT9ry5T3bQsOAQ2rMb4GpaeW4YFsv04htAHrYjKsLOSDhzh453bJAkAGvet9
UEOOFht+i74eqAhOLrp6LlSThTHizT49Jgj8rC3AkjspGaqKBFdMGGfDTTuh619CPrktUThuJpVF
xJlJefLTrNpGkZh3c5Jk+6zC+J6o8b4DMpIg281NBrScB9Z53UUn3+88e21bXG2AVX54oEuENCq3
JudYjKLZUWK3L5Wp8s9mV0uLDb51ESTWS3PJD310uF3aYCZiaH9qLbTwthXl1DNJKg922X+MU1vD
2als59bgCjrUJir6GDW2wKxtFzscicZeWzaONl7uTGtP7eUsx7uy6uQiaPXTGyBNHlogfyAg2BQI
IOgZogejPQluyC2PehDOJSFAGyltl9vXMJ7nU0mJjQpKcOjq4xfeI0Y5gTuiz6OLG7cU3b3tXpP6
QcjamIUfY4bYO4LU9B5tor2FD1ieeqBC72BPQzzxnLvlzr6hySk2nrBwv9XyPKfou+KEEHbfUg7H
aeSbXAElvlZyEjeVk0UfIpWQ2lPbBD3pjDzuHOXVxER/n6Y625P6ETIfUbjTiXHfK7cJHiIbwpNL
zODCnXqaTXFTWineQlwD19msHSqN2jiQ3z28d+pqiFf41Ac8JJb5XDgTfZ6eSDj25lxY965pMxmE
7fLV8Hw03h1XY7cwaY59l39GRxNgvqSttzH6qQ5WmXbtB2UNY7zGJVN9tv0pekSBHgma543zCUk1
VATkE/wOZRzpyZFLRbjhqu51fhwEbotsxPfnM0PdEjU27qwy8g+jgw5nUCWi2t5Fe9k5keRG77vk
SgZx/8gZE3kb1+exHes7bmucCOZ0DbiJcMYsDA6GFysSsq3aO/mNQchTYOf+6+iW8W2Q+8kBXlX5
6iUi2OSCsLaVgtrrbqfKFnSL5DF00/sOz/4RC+64ybi7H6SxKGjkMJm0D6xwPXQI+kRKJuXoYPPz
YMBdUlIXVjRYrI9VHi1ijh5X7yDtdDMK13kmghiphlTzfTViibC9ZniPspv600qrs5mrjBm3N342
xhKzkWl1XyPUwhwcmPhXedzuR9u0Ppi46m5mmQQ3evTn26l0qt2C3Lg1UYdehcYgHjjrzRkNpSar
d1XVRtu2qsULZOpmY499dZ/CdezwFcX4cNPeWNkciL4iGRWHUpfes2V2M4NTbq3tzJKzjkmHdVd+
FIMNqlj5fXQTK8/X7tms5wgqmGFxypPmOyIP1JU/OPGpChp1W0tUo7BONFc2iKcvydR0Dw5Wq3Rd
m2HMSHfKQXNLRPSoluD2Sc5XczNN/do26y9FgRWOcpnJuWNWZ7xp6dqw6uaa6L/hLveMLY2j4Fzj
Z0RhMyVxeEQakp1jIesN4tn0Y95q4FKAns54/vF4DrKlN+bGwb0dgEbQPt26agwTujGhPax1nIib
RqvsfUHf5j3T5uYWTXEIJy5MrvqRJLKYacU72djTNhZVup/QGG7DqatpNJakuNl8WpoyHIO7Y5nP
GgOf17+zbUHzO7HbcmPQFFq7jl1tQeaJWzQtaGU9htyncjAwaRTZMF05KRRIop+lufUr2+I6dsMH
e0Qc7Gjci7j1OLkz259PMpHuZ5Pfb6yrsExuoy5GhZCK4P00O1jm7JmN3i+hXK6g5yQ7Gpvutcek
jwm1blBZEBiRYbr0E3vjD+N1X1fNjvEBeWhvFd8/xfHvimMyM/62OL58+dS8tNnP1fG3H/qzOg6Q
QiKBtN/OkIJCl9/3vTpeCmeHmtn1oRMsXIJ/FccWzGrLtAAsM1tFqsQh8DuzWvw3xTBO2Z9PsoL2
JrWmDfKSotzhjf1cDOdWb4gpjPW1VcyBjs9z1pgmd5Fl1+mEtsZL7ImZAxlLMa06PB5oirLh0fEb
99jOXfiQF344r0re/rmRqXtDk829HhG94T8nrwHufE45ZYKy2pGa0H9AmlGQCuvV6UabQb8LOj+5
mKOP7RZDN7YlPZtbRYjPGq+odemiwlkDzq93QvvFbZaJ8rYbhv4+WPgtcAej7Alv/HBawur61UhS
2AdGGSD4RGxAm/Sr4D6P/eK+MTvGW9l8bH05YmXxolu3duZ7IfPmfklO3NFAdG+AQo1buJPdKVNU
hehDoPi4ctzasU0PI2Hk9thjNX3xvKI+gCgJ6brPkPRrdvFb13Pj93WR9dOaBUVtrEibuyD2qP6c
Or53RjfdamFrnlVRjtdNNLDL1+07Oi3Q6SlAMbTaVJRrgRrksex6JHBy/JSNIyYlS2csAoZOruuk
TDPcX077kYBfSoCa7/BdnqXFxR90jJ4jnk9NwUl/FVPzb3Ltewu4Hz9bGhrJrRm06cHIoxusEukO
NkQGAsFBeA6A8yDQ7V2Pcdlfl4Yk1lwW6K46MkQfWBn7XUawxLqjXXzj4/E6TDQlzl4thmsWxOlA
Y8F6YRJenXAsdg8oPnP0UvQht6WpsMU2MeCEgiXpDPRf7GrpGRswceWdAYvsAcZk9wzOI/8KM1A8
mpDnNi4HIGQxjnGxEo8MRtF94FqpaU1TIGDJ9YsPVpPoHb3DclOyVjNDzkibEY4BhaEZX+uhbW9o
YBO8MXbjOrB0Uq9SbhymGYxfP+Pg75t13Ugc08ZskR07Ynrb2lQXdyXyr2zlBnVHfFkxrwpR4RMh
7AhvG+BmU/tXb8l7kEjUxW5Q9vWlwChgzkTHttG4G6URjFtN8XutZuIg8kj5B7bQ/EtaRumtUDQj
kyyabzL66grUaWh8xujkI62LWkSm9eDiqqYt1F+VieuxfsXxKeFcuQLxlG6QKDkf8BiJ982IxMkN
MrGN7bY/g8VxmJ+rWt81RjQ/1zmHFdqRarxSYD8fgaA6Nz6zfo5N0V5rr7xNRNvdM3Azt5ljdbTS
9YwZQMrSWznYzudVTL7uxm07L1u1GG6HFVA5Nuk0DZk9yuboTGzOK+z89E2pADjl0kgvnlhGFHUN
49syqsVW94WzTQwlzl4s6aYyyVVryi1/S+O1voFXGt00sW1u3BqIaJ7ktIZ5tsf3bRh7dKb9fnpw
3cyK1qrMje2cyvhAfVmc+lkzbC8MbwjX2qgdvSsZhRM5S4IbHtcyKy4GvfsnT0LPxJ1QhWpt13XI
SpIw3ZiL6jWXyMqpUYvxbM1ewS6fOUjF0kkbTyh3W3BUiNxDWgbRSLqWTKs1IS+1uRvxM+A799V4
Z+ZCvm/asER2x3lA1bvcrRwxnpF5+yOaCCsqaKvtqEyQ5i5yVdePmAf2rXgIccJM7rvIg2V031lx
r0E0EKhXnmZlwvVYI2stRrWxtZkND006Rv5nO+K8WK5jLxeD864gnqL2tr7Csrgz+r5LXyfaHDJD
FSGbho0LWM8/dcDv6gAL0cvfNckuX/TL689VwLcf+d4jk2z18LotYtPIkLN/gBrRff33vm+y73sW
0YYmZEayBigWvuusHP4IwCs3JG20t5Lgu3PkTwsDppNvTpL/YGn4K8SIFIPlZei3WoFLt/+XNnPc
2aMuG2WdvbD1niZIkZyWJCgRZ87FZoqLepH0Viea4bVcVbLGdD7jhSdSCRWj2dbXTih68wM57Nml
8vImvqrx9UONUTXLRk+R/WRpW38ACdhsumhiPVHE+a0D7bMdqg6gNnOJUu/7YZL3PSC951KH+mYm
CWkk1qFczv9z40EVYp64S/B7H7wmxY7UZLoHozp1ezfgLa5UzIa2jiLSaTbGBKzQnibP3cUjmqcD
7e+53xCpLZCKMmVcYYfMXmvGfTdJ5OgC2Ucx3oQh56wVOdF89kIVKIPISM+8YzU1Nq0V2dNw4lnl
T60Wz/+JzMkJgZFTT0fSx+EkoAQdEWzxBkkFC2cDNkQNKvjOxJp6F9hpdD+nmb6pc8YnKbbCzRAX
FPdhW+l9OjTeoQjyskYoWs3RgewZxGp+n3HigG7YqbOVme86pTpvVqigRNXVh1A6Sb8vQmT23p4x
SBbtvIaASrEhM7wpxRqW3HixiHku5ZojoHG0W1n1HJajGsxD6tp+WWbbxM+NnMVW5TYh0Rp88aqh
l8poyklCPV6yWtsB8dl50gRMfjCE71j2fIjvFvq3CK5InIb0SSZjx6lctsPaaTuLrh8tAq+7bqlf
4g37gOtVB9EOMrwyG5ygm9pu9XLj4N2ZGWIixxlT9OZZ4Q65PnVd3ytxkVORdhZgp7bVAwtuBjOu
lR8iGprm/MziOpXNazfUXYHPjFD0PLz7Z8H7v1nH5JIW8b+D3Bbr2PnLmHyufhKVwjLjx74vemI5
xoDxImCHKMWfFj1BKg+TNDSnBIJ47rL8fNeWevyQZcGjxfNDUPVyQvm+Bso/LCoLjktL8g3YuP9K
a+r8MmkTAbmebMJEAHHACnBc/XwUqukaz0NUptcNvsPpxaZrSfKi7XX2VqA+KulcDNgjpkMCiLsw
jpUZgxIAw+2VB0LrxJ459fTaMPCnAhTKWcP91PPVWLreF7Tf3oYCzm3m+lBiVqCRusryYbIfmKvO
fk9Kbg9MBXgzwkCMDxOoLgd89JzGGPgTo/PudNVr2HHK7QBLPVgl/LG1OyDSfCa1irCWxTiAMLbB
2lwWp8Q3hvXoexgXNH1BYuyj2cnG+NoFQ6v8h9j05oXWJXxLoB3HTIvJCTlIgf6Oaavc+pTxuXif
1F439/tSad8s1q0oAN0lpAFitxU1JNS22Xm1mm4dYKIeSPUh5UfdyZg/qhINw/mfB/D/+AC68ncP
4HPVZL88fssP/fn4efIPygTTx/eGQtvl9vlX58EL/vAYZ9ts/N+mb9QZ3+dy1BnLQ0FXArcBDQie
53+1Hv5/QIq8+k8jdf9t/MxEn34E5spfjYBSA10QIqqOmrSBhN0qcm6sZlCXOR/8zQ+X5j+UO0sx
8++QD0yHvBb1LjNljmmIy3+xiWp2ITKTZXn0rIEcET0BUO6t4OktYAR97O9SQ38dZPN6BLOYzEOZ
eQZ/SQ1tFhqg8gWvV0j4x4NQGE4gMoKKHUlVLruFdG2NwJ2BnZiPf/9h/2J5dBjuYbYmVZbEpWWR
/GncCf6+JVoAgfLcAOwp8oKVJ5fav36LWnpLOghN8buP/B8uMUlqvgUCYLnXfp3ddy2DocH3UA4X
crzN8Mm86rKAJRwsOYmR+G+TWZfkFm5SXo6WGtX5rwVsKgwYB20T4HYJiTxYhMxT3DGQ9S3joxV+
Z7r+7yXzX66r59Ay89mvAi4ug+Sfr+vUSgrgcNSHvhrrjFNjSCblPNMgX0EDW9jbfSIvfl5C8J0y
eY+kt3wqlfIGuIjZXNJMbr17SJJmv2q000N8U3F7jW1q/AAG7jd3geP9h/dLA4ln3+bb5GH/5f2W
yH+itOj6g+MxBn40CsCBV22U01qLqkUVXUdyOMkqnsDwQhSWjzyD0z38YKAhAhX5KWFjOCJTgkZu
tY27it2ce6kNTdKcZl9exiQu4pMWJrh11O1QpuE8FXC5ljBqzgj4M4wmATowmbO/o0EhL0bjEazQ
L4FQyoDvLTtaaWGy4J/nRlfOJ19bAAzZNke99bPaTK8ayxlvXVYJd5P4gDgO5Isa78EJBuF93ZgN
t1yY1qDFycY1IvAvoM/kF+7SEbGfZLo0IkEMtH03ltNwXYoYBD0K3gGflY1K7G0haGjZ02vQ7Xhr
IAK+DbKaGJuRSd1zv9DfZzCBx2/prKPW6tkvLH0r2hZZVlDDxlqj712aBQ1pFg1hT9/CRAsdqmeL
Nsq9gYr/0el6n4i3hNDUgBy5YzkF47NbdezhaCCYEr8FUvQ2COUNem4mUHkL+P8ttQAAD6G2PdOZ
l7znOr4liYaNDd4/4Eub/Tp4GurZeXnLqkoiWhc1inprhy2k8wmfNUDutxrM/rd7NcZlTssKIxq9
o2ykDCFKAaGNw4c1J63afTtoePhkbmfxKfDCpDhmtVEX3crF2tdvO9SB72M9BE++Yj3dMGmE3P4N
165Lclaq1iepNlI8/G+RJVNDYg9OOtqnZcKdMWYQLd5SCBqambRJVAVmHoHDsNGuySXl6VbPI4eZ
Yh1VGVl7mpMfPTyAgcceqYZixLjkuQ02xGt/CUZ4u/722DkIFHx7G2eet8GGSGu5LgNxefs7XRgC
NSGDgXVjjg8Gn/Uu9jq9GaIg2PV1yw2MXAByeJcN6tC2aRheoaEXCjzO0ANeGf0Aih5DOouZuEX+
EjEyIr10WHmVs/KLzBwfkHIIBjQh4ym9yxlLL7y8ZXAO1kwcB9l5esSpbRAV27awPfeT6ElZqiMi
TO9BvDv5Kia8CGJq3HfhtTkHE/psQGJ6Mmq9HphSJ7cDUr+Bk5uesK0SbrtvTQSSqxnxJjA+zVBJ
ZAlDIu1wndtHZYXxdkwgYoVlMO0CpNn1omjBGA9VyE+ti+MvllQ9HDAejzhsq/HRRdAPehMTvGsa
08V2Mnfd0sj70Aqz3qh4clco1iUArri7H+KaU3SHmvMjqR8IV2KrHSzwicl4pT1DH2wfcfeqFyhC
VqKaL37TR691y7LpFol3KpPYvShRBuGqn+3pmnZhwRdONFDFbD9aAP1z9xrgoR42rdFHyYabO8CD
040l8a+6RW3jeeGTVbZduSHb4R1MGYNRXP1SSg+4JiZu+1APFks2IY/cdI3Q3FJvqTWx5D9WrMvj
Pdsc97IZloTsugZ5asNMzAYqSPXsyC54WqCDBLlES0Cso/V4P49x+LSYtS7KlqQLAiohZyobXsaK
BmTquCyYlZlhwRHp+7SZebAChh3HUJCSlHgQ730ViBi1fVhu2EYrLP/FFjlnuWn5GNFOWoXvII6d
mQ3OrZIfi8Yw5uMc271/tIoGte9aKiy9ViMblCWmZX2CeuO426bMTnmgwmvyQaJbBNExapbg0Yvj
+invmpepGJfVP5FPWGj7TYpZ5YLLlnXeUTI5BZUyP/ZGiD06jxfrSzB4D0i6Mk43ejg6jJP0xhpq
iK6x9Gh9VI2/C0qzvBl7kj12MxrWIvbVphpb2sSaiK6NzQzBozdtO0R0WWF5wY9vf8qlxd9X7FjN
O3JYzPATYR4J6fO1CqvdDKk3h+yV9Uhx28y4piHRc+kKEDEz+oIPk+dXh8QukVPHloDSTDqBJyEn
riczbJ8BWFGLqCWo0xpQk2dyYfnXAckTCSxnFgs7jxrmVO1EHyz1L8aSNtEU8CA2pL61rxCGA1pe
TFxXmTtz09RLLEobCWj0o7HcSn1U0umIK3nhEMtaWrsma3oa8Hu0ybtxuyXXbuCrAT+1ZFsVb5EX
oJ3prOOeiVZxhhxnNVqEqLi5InEgMjPWe3xjhynWrIPaieA3I+z0rzHvG+vUr3jllM2kWFtIgG+V
xcu7zoDT2JvYx6uGF7ZCwkbnKWXBf1sCPYzczRaX2nLrDyKPGbCVPmnmarCvh74X2Jwdwriazmhf
Sytj55AWUz521tp5oXk13raJwzpdvCVSTzXqhgUv5VEx0EN099/elnyLzK7jlEoiNJZMdq8hN6PO
iQsBmDDedpra9y1CUc45omdzMBnDI2cB0HyWwGattWiC6nkwaxXfmI7mXSeF4rMOeuYlywYmxr1d
qxwVP6dkoNiECUV1lq8GX2jPW0ej7Z76rEVOg610egjJZ3h2Y8nCOjVGeo0LYEw4lvcpgNleRo8D
Z2TYkSJ3r+3Z8lvWRWZ5eWWIk+pj42vX1ME+7odgXPGeqXISg2wLcxy4LfycPgIBGp18tJqa7Slq
RpgEjbck10RjslzRGkcV7CwGa+te+UDHwTx05UO4fKMpQqSXuS+WvKiWr9GQNaeGzpxFQyIf7p8E
CzlN1ydpTIybuU6Ulg+ulRj9A/h3hEbrZIij2L/HBx+4bFUMNJGX+1E9JbspAzgn36U+1XK0H4cO
34AkywNjGeMZYcMFhdiebLoB2+vgTua+MAJqEA/b2Cmzm/hiFZ0mRCGetvxDcxgF5ylPZwUbI67v
K5+VJdOx8WE0guRkdDA8dLskG05+cYDlgJF1BFWY98ObFd7dlAL7iPCCK3tqw3VNszTyWdItiE87
KSLi6WdZrBpGLcdKMy2NulzelzZLDBo6aO+pxlEjMyqSzi2yr8S/I8nSVXgI5qpIVl2tqw1P4ACM
svxaNvVXQN83wWgPR+5rCoO+FjdBp8SNU0x6oxnjue1UHLDS11tq4/BhdPtpl7KJbtI6BoJu2ze2
6OwzZsbyjm+bfbkc8xM7XwHrIkNUA/xz7RfuNgryc5/ZjHC5VDcCTy+Rj24PGcG0LpXG2rwmxIkC
cqz3OY3fjatvrULeU/mVWxMN0FcmXM7JooGeJGDyglSUq9KD4u8TETR/QbfKF2L3PMI7oEVDvCl6
QVIkFYEGL8MO3K4mLGasIPGC1WC/YjXs6E33tYnvxcKKe27JYlKonFhtErfhjpz1Am8LmYa2t1M2
pAmDcFAqf386XU4dPx3FfRoRnuXQWJC0IH499uPBSAN2PHVQb5kvM5JVnBohd+Lfv85fTj8kjEkJ
zdjh2G9zcPv5tBaEZDCnVYejunRZjHvPk4/Et5GvZY9yIY4tR5e35fDvX/cvR39eF0kHsmVOpjYn
xZ9flyN5jhxsVIe3rLrOAOhftGM+7gYvZv2qinK6d914sZIz1Et+E/BM3+bXq4sMm1MxDzhv4i3d
9gep89SmdE+kWx0gGyMGwMdhPjK2h/jqtaz2zNH5t1ANxxIsxVemvSRxvV2Af2aEv50RAkn74V75
i5D+wmYb/7/1S1PlyS96etqrP/TtnD84ZrkeHY4Fr/bWG/9TMeSjjOexQXBGpMjihOHu+942d/9g
nkwHxvGR3vBj3PDf2+bWH/xVAvZIRoHnsQj0fxkV/t3oEAzZLzcZ80uKlICZoemTIu4t+Sg/3GTe
Ivkk2D494NhaaoNgcbLPLSrdjakb5A+dVqIif8OLIRxDYLSPFIQBHNC5RZpmDlAFd9Y8Ftm2cqqo
RplSSajfioaRWAkODa9FQqGGTMk+YjaSF9gr9rGzoZIijYdXBMnYOn6L1R5S5lds4difEDRRF8Uh
g8Tl7KnEzAMH8n85KZbSv5Yx0JhvfYpgyWSoysh1V33FjG5v5l7cbCkslx+xQmqtDMnIrVlT7vcI
CmhiqCWls2uJvnrLmCoSOd43MDKPS7gcAWBq9JqbyCyzCu5DU/lAK732tfUFEXXkadKLWEIpZQkO
dK1s9OMTuOqe8IGl+aGIf6DAMqPmIKQlH5fJxYtnjiR0VkZ/sHRsvZsHKrzS4qDbWoLSEpYieVcm
kbvoywkhTd0lupJ0bYXYlhIefTFy7te0SbgCpY1nMllSM6EpvVWZDX/tbS0slpjcKVpKlj7iDTiS
bDP0xLwaUbJIMMOYPkdvuchgmLjyqe2M1/QzSz1ztuWzB2/1Yj8Ii4g6EM5l7FEvZFRYWAIJZxuS
8ZyGiT5aVZAdy6VsZ7Ncrie01qUSHgt6HtzX/J9vXygBTRSM0RLyZ/bLN/xWMfKVtu0HkjixHgy4
lv6HvTNZjhvJ0vWrtPUeaXDHvOjFDSAGBskQSVEUlRsYRSUxzzOe/n4ebHVLVCbVta8yq6ysTFKB
ABzu5/znHwSDXazWAjTHWXILwsVXqJaUPwV1JH91u5xWy8oH7suUalRg8ayp+maBcw3D2qGnZHho
4TWvvIc+t3ZnGru8WDU8i6f1JQ5VuLA+lkDF+XTXr521WzBYMEkUJEpylV16i9GHZyJOJgitFoW8
LylQvpx7QaLbWOjZTGjmjhKAP2kNJX/lIODaYly/HyBBqRRFpXECg2A1yLbjyXpGTzDduUUE3B/M
69xxOKARKbP4NEntG44MozbOVPffkHgRe4zIVZxizB6mwPFmHnAFAC2hLUUU7llKdtyxxEgWoN3D
/HYL1MZ6E7yWV1XNKXYgS8e40FJ4yzCLDa47WQdq1UIlMxrEr5FCOhWsmFAMxNhTRUXbEmE3Yyy1
TkCyQMpUUe8amLQWFnpyV3T8YVBqEzoWlDKoHGmiR0JSz00yXrjhw3kJn2voJSMFvFIvu2L8fglt
2uoJncngT5JZ+4yhwU2xgjyaMcS2nQSixdVC9Vk9AYWGX+euAsgUsPh64p9fiYE2ao+fODfvXAMx
hzYumGY1X1aHNqSx6gIDscEW9+ZUkQ2qoMVNTZNcbdImKvy8VUm855jMFTc5bK+tadycE0EdPTGx
slUpkIqNx/tArDMacxUmTSgZ9+cMz51bv0Vf2UHAaY2Lc1zdpJKB1wZD9U2fLPwJFUEjNAYYB2Cb
7XSxcZM2Y+QEWovQZNtHqxfoee0cbKvVcW1RrWgzazTeMYyNucq4DcYMu3C3dqS2bUni4A0DGuWC
aGPmu0IiHLhbuhlxUzp422Rp6AsRD9xlKjnPLTMCXAuR8+dg0UqcZkbhl/ZsGbrKk++tmjxs1Zfd
1Sx0oozirPmS6eSdeti97cM+lvfn2YrNjDPcuTEgx8fOY+hKPc0Waax84TnLWFGaJ3lQuQQQDfV1
rY9R5dAIGWVBYiEcN0yYVT78YErapnHiKeUqYLRLJFuzCBfWVEjBR1a0vfJY2470WH3yeMPnkhDL
ZiBhkVCcCSVIS7SFovCxXkTHaKAqWaUTyn8boxqy8RIMSu4LRjREvhc1GaCjp2pFXNyrBWGSqokl
NlbfogwZRBJbrG68F+6RMAENoDdOL01I+Qd0I2Dq5zVvEkmJwXfPd8bFXa3/wbFxL1FZyUyhVbal
rra9cRJNj9yKAS3S/479jT6QrNrYUOvRW0i9rRsSc/Ep4UG+bmlpJyjo6flYSlYIdHaRul2DFgM3
jhYGrSZuTJu3K89JqvSHidtrUHee37hidM2Hqexn/GIaq4135521qmK69Yms9weRYOX9MEXRkn22
4MAmfm6qXUqMU7I3Y/IGPTRR23RoilsRDxIkofxWxrN30da1OgwaXR3O+BLhL0BjfJpWFf4LwY43
2K3cWmzmGCsd+vglXg5sP0ZB1miEG3K8ifD/F8Q1r95lAXSHqYATgkq1WBjmt2sKd1JPcocg4F6L
Hs7R1GVP03Ykg423JlN4OPN4aEaEISRgn5OE24rUwP5WlcUDKa/tEU7RQJzlAk2eOsRo7yl98adR
BxFhOfk99NCaTJXBvYH/qIe8u6OBKwsRVo0Q/YnJUHWJm2/kjwgpPiVOA0K7lOGfTS+3miQTvtM9
y297x9cdzG2mzVCIQpsOfb9cdPFQE7nj4Tp3o8dm5Xte/7mEWlvXXbPTbMe7qc1xkxbOXQgvTP+8
gP5onBMVdkoXSMEKdlVEc0zCSHEEcZZBzUQxkLZcSUdidBNh2mOmfl3J4iBEE5HPbtYkAJmZsctK
OXoEbK07fcBJ2yIijggQZyJxVJYAuLvFJjng4LEsWz/CFXrm9sfeZW+Y6wd37p1jR4b1rZPM0J9n
rSZ+axKfTDHiVYFs4kOyZu7RkSGrV9Dx2rGLIM1Na3r7ema8kjnDJeEL0D9peY1Np1nzU25W6afF
KT6ZKQkSV3nTmbdNRt6T1neT65twwGjljfGlY2rwNXZxI+kmXBBWFtm2If4mcNulJdomhb48NmOw
zD1JKdAxkTiaUKWhk6XXbhunyzX3y/6W9m65Wwdo4ojI9W2UTJ88FWuX4eS0d8LpTyYjvpWkzlds
Bpa72FrAjwm+2BmZk25kb7W3HfJjyp/S3lpzMT+ng7zXyKJDU9R1124Sr7c4Xll+5QzFriJPYh96
o3NVe4m5jZruvvEGVKetTWW07Yqmuu7XkC2KgAnfmuJ6G1E3HAfSo48MNTXsx6ruIvMG86oy8P3g
ppXbERtWQAlsLeemcbcaoSzAi7aGO3CR3cDfxznVPWprJj5wCCyUfFirI120L3ISUW4j8h6M0igP
Eg7H3lUnhLEQDzZHJGnhuYblQbJoXzqovEFatx5yN+t2SMgAw9RKv8va1L2qlrz/hOZSu1qKGvWP
5jr83kTt+rUfc8w4Q4hZR+D4BguCvnpMlVcAQGcx4h5YgIDLFgjDmQztpNsNqYPQFLFJMXeDQ25H
WmUFqjLHedKyAhxJIXmCnBx/bNtupxFxR6qiMyHyWvthr4dZ7FvMCH02/yhYMccgQC/uL8bS+lbH
kbmVmIoBi+u52q3ExYIs8ClscTsPoPvNj1TEW6rrlkow0ctgyfRs2+MXfB827Cjs/G2xxamVEUoi
HchryGGJrVqCTmIcaU0kFV2hkHBQpBoDOVxsJLTaTdBb+h1ZQbnAJSNvF2pxMhTSuyQUMKRFWiih
6tqN0Tc2/2gXp8xRGKbWiDVHklOimGRiDOyMcN/bscbG1Cb2wcVn6kHLOuly7IXSJp1GxEELa7hN
42YLzai6TjreiwRR5kMNR/NixaZtQyJPtlvXft1iHcX/TR1URNAYP03R7LLEjaIytWOCjfBIisBQ
JN4zUZrRFSO7Uzz23WcVs3aJlO7azkowUqqBj8Ug9Udv6ux2Q4hQiHCiAWD83Nn1oF8UGRGAR60R
qySezUg9VBbG0EzMRjUqJ1JFDNiCvTdRzeKivJnJ/3W/hE2etYcwTaeaEPppwSFrY6GCM/YOEe+r
5cucVMNN1Gn6FJF1pQ/GF+SNnLoqy9Am+cg1oD9OoVVcNsClzQ6vVdBZ3SoYfo6tBOa3BmpQZJ9U
W+XUUYjYo8nZlAAfL0ddrPPdIidxD56b+0WDlx8UsO/gyD+SCN6iQ7TOFo29pIGWDm30G24GDsZg
bn2SHsLKI4C7qCpj/rya69A9mgtcAmKNPKqRigEgwQ9TxuH7A+TwN0yYX10fIIQgSOJCHNfgKt7g
U1Nsi2qVfXSwZvgBjAI7MNfBE6E8CZhpEcVmWO8TI4mjy74O1xL+WReeohJY29VJL8bhmKry/av6
m9sCSwYmEGU7Rt1vySOlMYRVjOz0UGqUftg+zTDkE6IUqciIZ+5RihfBUKwUR9oY1V/e//QzKvYj
JsnN4ONt9V9KcNjZPwMa5eJk+DVBvLWWnFYoFc2CO1jXuEXKA4kXizw3Y3KN+8wJtQuhyu/SxPPs
cmT4ID+Y9jJm60bP+ig+9KqDrhtohS/ncf5Uqmzu31yw/AWBge4hgFHB+pg0v71foxclmoGnMOFx
IxpxprVDp0gmKh4bbkHjQ+tDsjx3zRO06eWu6cEqmphePqnm9q6AafybK1KYz8+3ENKRYvwapmMI
juGfb6FmNdo6UDcQ4KJRNp5ZCD2Q1EMHxEMy1HnYNEnZfYOwYlzUI/1FOUGT2Atseoh67WrVg3Fn
378w4+8uTJlJ4G8C3vwLIuowuMfHvYkPtY3GlVKT3gt7rwnO9UxVZHTlR3wEXPNiqdQ8Z4bqmR1H
U453gzni8nmmOCAApVvGJ5G6WPS0sVpCExWZK+V7orgWeYgpE9oasB6YBrzZGgkglKZMvMh3ARj8
9tqUYqk83w2rQgHKpZ7v4lBRIcaUuHVVxz2RIc/aWjs3yzaktNEBvX875FtYHPasI3G0EuAGpu29
JYfFQmuShVn83ogt9kBZrVAQ3EG1OuXM1Z+5GrCRRu1jKdWcei5iLmvBJ/Xj7NncrcjAdNO3Vo2g
LDjjbK+m5K8z5gsRGbG0lIZUKPNElA+S1Ikx/aGKQMB8NEpjtI3Gpj2si6KGWRIFG4KvhXEFvjvF
t/OX/TcS/Tsk2rTe545+aP+ipfqJOfr6K9+J29i2sDjIucYQjFdaHVPfNavS/EORKV1o057LoOEH
5qj9Bx2Hx+9Be2QbleDG35mj4g/P89jY2WGxHLJ1719BoA35hmwIS0MNkCzJgYGniy7fbNhZN6zZ
NHjJTZp51BikyOhzQ1RMZn/wwto0b027abs9pv1YZoWhBya+mcbExgYY75P51ADIg57h+qCoD1lv
3MWvMgiLhZ/pvg10oODo7BCt5Ojd9Hmjfyv0eqKFdDocX/xWxC5e5YOo6AqqWGbuuK88M9oWcZMe
i7QULwZ8ABzoOUa+amrSM6P7OjqZ2WyqKuLF6slhwFMg3EdrtQaGl+sfAEiq0S8Nexg2DfBNtsEN
r7U4fUztk6NrX10kM4zd6SQIXHRwtsBGkiC0FGzFTC4c2Ct/TnQmWxOhob1pSzu+ax03Q6xfzcsN
WRChh4vJVLRbo+Ybb9xh7d1th1owgH8SXzZhtovGs93aZH9NIJt/6jACT08W+dEBSLrzIWl1xsIL
pipgBIQu+j1cEjhF3uwR8qeDZ6F97eHf8CSWx3CpSBsl1gEfzzmMPjqmEXqbrlqYNy9c/kVih/Hl
Os2U40kirL1tzvpFVBrj1oMzXyKHTbHxcKiFaYgx5/m8tDN9Ki4Ene86Y3HUupJhg2bhj0Ac4+ri
yTU5A0GiJksCp1pEww5xe2uQWl3XnjOavvS4XxBr0LKyfJmNxRx4eTwHCXXlttPZ6nEIil+cNocX
EiXZoUvMYTdFhh1YTTJgcRM7t81qglGU1JOBXPrqNrOL9ogFBc7yRSNuNcubMOUr4D6YDmFobWvZ
3yb8h4KZl+bEdHStN/FSFTFE/cVzxa4ptfoK6w16Vr0cdKc+4vI+uTWCA+YZuCfSOmDqhhl1fWNm
TVxdrOQ/mRvdALwoN7HLFBfYoYPDEWaYFm+AW1wXvY8gvzIoVu7e7dBFKuhSjM5HiBRY5zkaufEP
UEwc8kIqzE6W2MO8o9UV5E/msNMFNqZ9yHursIWWUkfxt6JxlprN38mcTe4uhXY1IjHtgOXm6tRp
5EqPJTbUdlhOT7JQ0VMZzLntAnNjuZijBVJAh2E3Zsi5rccknOeyAn8wCTLt8e/EuIe0iv6AfaKz
K6MkuUlmqMt+3IxEpFZITHmzQ5fWG6YoUWhIrmAn1SE1xdWK4rwJJGmVfhXzNIN6VE5Aeqm16yZF
0hHdwMxLOr+lJ3Wu57WYTtiw6vsWmCKI8dhGyI359einDoTiXHMSTGSrfETcFOYxTYluU7bn7vQo
0YLve2yio6Opd1DA+nS9pcl/1lav5J3C5AkZG2YQ1qmvjG7d9U1c9LtoWKrHOayIgnDp0u/X1ZXV
3gzrtiR9W7GAVFp5f2AnWj6ajTdXF9KyOZ6TPJf2PtcJiyV8BbDeqOr2BduJT9YAe8RIrG79OGZy
rA9TFosKVuwyB26tiUujw91vxTDn1qTmwoXc9NJim0bsZtYAsyBbmnS/zoZ7JKJ3yfCS0Ob5ahYT
vGoKpDXgkxCUumG3zUUUwqjjWVW7qF7TQK6mcashvCVcZojzwPZSeVnZRFkabkoBryUKYjfjGf/e
FUsiMEnJc87MKP3aNk76lOq99slo8/FLp89ju20r0+RdM+cxgOpggErbWn/RRhFDF/rsboudT9Re
8gMm7bSmwEemqfUCBubSIBxxi7IQriymY9X6JiWAGIhjILxcdjaBHpbdRvAwx3o8EHRtVNsQqTs2
BAxrmLNUZT1gPINC/V4skfHAEOgzHQBOUK9Iv1fq8mC7k3NrW4kIoh4Mp5cxcTjYQOlMRIADiSMJ
I0IHqfTKsDNPeSHhehctWoDrqa2qa9px0rLdpjIem35+ZLIBQNfbCeWnSMKcimrUe3hQ+OkM16gR
USwsoruDNUJUKQ4uc3QrZshQgGsm2fXLoTCwDgbyNElLCY+AaZN7Mt1M7P5dT/2ftDgMumkr/lkM
d/NXWSoLrqcyefqpqnr9xe96HJPkMybmSG4Qt+FEx8j/+1xf/8MSjA48CiiUaNRO/zPXNyVVFYoK
nVJHINa1KLi+z/VR8QjFFBDM/ZnRoUj4F+b6r9SbH3s410GgbDhCl6YjUNm9gQbygl2qqPUFwUCZ
LQG1DUvcypWjWYiPj5oqCcMvigQN6NTb+EcBVbYXkHqFvlsbpHJ+nOvk5DZdn1tBDE9R20A7GYLW
e67HPvww2fZyWSxCD8wE1H6zwmoVHLYdnvJiwYbbzmXNCA3S69ZZF7BmGcNj2QJyrXtNyOqBeRin
LHysEx2ODolxXT+FUgOnN5ngb1uP7NstZ1fzkfkx8el648HlFrPuPK2pYRPSguCBU8Q2bKyqazIY
EOeHwRCXh4So7r80IaLnadWS65nfebSWKh0CbCPMK9xRQ2zEnQ7GN405zgckgAMgapN1A5KSX474
iXxIqri/HqdO24swxaRVDwkvrvpx3lLpZUQzRenoW9wUf54ROGtMnHGCLeATwtHVGaZaxie35TYT
3gP6OSj2HUb0+Pui+DlI4rq30uPOm4kpjjgiFze9Zti73l6LW2IWqpt0cNsPRMKjbMDKojxCMeGs
dtfQz6YYE3gQhd5v3eK6dESkbxFKYydCwgMxlCWjB/jT/dVQmY+dFfUfBbE27t5tQ2KvJcNe6GKD
m+2JwjYe5jyTO8QT7p7RWTr7Iy7Y14BD5HoZOgnqFRaeljV2dzgvuOnWPhPaFLWNk7HcmoW4c8Yb
pXoOusnE9x4+nDmonAZqA0NhUcMXoYhzDPHmD2OXWr4Hs07r3N63zmS7GNqdoQh4IGkhfNi0vMUs
xLwmGuczogA7AAPMgkWR+EpF51sUsc/WrOIwwfXTK9H7GXYodySG6B8wA3aCUJEDI5sY4dRwt8SS
o9wZ9CoIz4RCT3ELUwx1dxhGZC9ACM8i9LQd5xWUxLiHncgih0ytGIud4i4y9MQCy7UmPMikGdil
dVux2nzkepfEXcWbwm1sEje6xxXCy2ZV/MhYMSUtxZmcFHsyGuBRigEmdq64lbRY0UWt+JZWXtfX
8EC9o8MUEGMQeJktxwJzO8XVHBvWzZnAOSsuZ72QnTbAZw/SM9WzJr5+6yr+56KYoGOUYLtO7V0s
cETdMJ+THRZ/E+xRS6wmXNL0lVmK86LimS4aEpCPEnby9NHiWIWNajG/EQ8Cu790q1tpcmm3unPL
dC+MP8/mCktzEGmOxbGndCY5M3k+f0xOpBjKzx7iD32To98Y/TY0YOKgh9GsR5K2yvRiUsLbTV6t
aHZmhsNmuW+B7cePY5KY08ee0DMIvVGkIWHI4PanX7Ksb9cyWJGz4x8QW530l5oM2WDs5MzONiRR
9KUQSaTCvgVlMJ7uBXzLqVr07bysgqZOJLMiz04LKSd5WlKAQ1Hts+iw9K75ZajKqX92Mo/kE0QB
q8cRnw99dUz6Er3SpgzpKvkfO8wuUii2GgW6jpTjvswGmxqzoen1Zd/KkBcLt6F/n9T/p5PaQWb+
3kl9F1ff/vqPiy5/KgGTXlNUL77913+ig1W/+P2kFn/gygHRzuDkla/Jpv99UitRLbIwHWzkvyW1
33WzWHdIAbiucEbzNSj1f9EPYP8z8U6BIv/CGc085Q3OCvCCpsgkGomYTrh3b3DWBnJ0W5B0jkUi
zoPpElcfSYfuE0auHtMqaT1OxTheY8TFwG2oH/PI0i70iWCJasBIvFjjLKg7s7j1xqK8yQf9AUZ5
BF8qb1J2MpS3q8okahm7wdzWnB0g3gSPyjnV+Zht5CxuUtjuT55RXOPUcG1oE+yPOgx6gGdIByhi
8pESGm72y6APyangPvqNUyMvKKtmo2ukF8+WRPKgr5eVp9/YojOYU01PqmLGxaHdLib+GwgXXjoy
dYKCnmzLYPPkGPN+AkOEBlW+eBlBCGK8C2cr5jAcSPvOrjHCvDHT5VKP+CmAaCgHyRNVRBVUmPtb
PUqYUTxXjv3YLN2uyhkttEVsfA4b85C0LgMXHSy36pS/mUZeTW88ZmP+5DBK2unRdKe32bW6Az2n
YEDw2Qu0Ksg+eKLujJyQEigNjJ4jJ4bfMd5HxnTnljPTKSJpL9rce6YC8PYiNg/QLC4z8vguVsXY
06aOG6PrpJknR6nIFXOG8ipe7qbafIyN7BjN+VPbpE+Mwk7IWwAobLPbmnyhyUxeqn65MWlVd4vR
7xqvZixrZscV2hkGqXGxwYOXGXbFjSKIHoK31ZJmgsJzm2Re7yPgqZj0sB9HmrqXcfE0CCQpurIQ
6NkRESdilG/yA0Qk3EydftNLbJzi9VK4UKS0Ub+snUrzxyx+MbAl2Foiuc6y+ZKq0Trgx0aCecI3
rMzlAbc1Mv96O8eV1tCCrOODxsRNKRbN9aolV6Va1ofWbEJ27fm+0K1gXsrJL+OWiMQqeSpRHG5z
OWOatV6OMkrYwNsElxLnMZn1r25jfPCI0/TtSewW2R9WC4IOxjT3K8Eo8CB7FqpxiAqekaa7uZ/1
JBEOhIDB8Yq3EzZXvofJBYpHVsK89j04XEG8Tqc/lJF49owJ/sPckpWA761wxvumHe7NOX8pwG18
DFExQC7meyMkQSBLiEsB28CH09ZiX6BF9c/3XZT2Cbj0sWrKdMfw4lRbprPr1e/xPWEGOixFw36E
nLAcYEhCmhLzqZZa/Sd2bp5P9uoStFo43hpwIYN8jkJ/aUzs+b1+PIDOjMSfWONFV9juxTxqZBQi
8t02a118AGRadmhgxyNIZedLLTeee9H9uYytfSVcRkismippzKBF+JMGXtEYAalm01PoVBiHRrXM
UfiYTfmQleFDMaNrID6n85ROAZAzDk9mmf0J4WD0UcFt55jjbjWSoO6XdtuYc4ywA/I8Vn4Q1o5u
1acb22lOuRbflES4bUE0HioNZzWoKBbuYdYTut32uSyRTZfAcltCvjBII6y+Xj17VyTFAABXhTei
x3A6Kln+ayqfKyKTGeEVgGwjgO4sxc5wwD64CqUuZBk2IX3IDA8IVYcz7GfJolsy59HR7NNAVMhF
OLYv2tRemnb2ajb/j2PgN/g1qcR4pWN6wCQYGNt5S9PH4d9E7plVBxO4ecN8vFfg2SmxGmAaYW9+
OOL+Zub7lq+tPs3jQDOwODGF+1ZygYpnKO0F05KIVz0g6pM0IAMui8GG/v4nvZ3j8knKZN3hw3RG
B+fT6wdm+OQ4s5GGdXWQffbkqfxYtR2nYlp8A3lzdcHf6a+oxD/ey18lD3ymywFuuALPGEfd6x8+
MzJKL3axX6Mus+Kt1Y33aP1yXzPMw6QR2qG+Lyzgy7Zjd3v/6/4yXDx/X0/ZLdCII7R/M85nzDWt
6eKWh65ojSCtCvdmCe1YbReXoDXZQffm56mbx1024fOejh3vrVeqhB7CosBZo3K9HCJmoathHTxY
6T7ehFvpTpeTzfbNvLr2MyDlpkqvS7uFZDjezUX0oFsxg7PZPA2g+MQIVd7eIq3mS4RPgo+oYwne
/6Z/s4TIZdAl81OhW/LtwEXmiYeA1SwPsex2ZqXf6N4KHbdtfnNHVVbAT3NkdUdNgc0CQZIMed46
dXiTYMThqrXqQfmnlbpZBAwqHXCCYtpLA0aj130kitt8XG6cXi9uY0WoN9fopRnZl1WpkmYUEELO
l5GG3bY3DfeaZ5+MdtzHLtu9hbSSCQJevM0swd8sueyLSNZKHI1RsN52d2U2P8wtxz7RMuaxT9wC
47Me8nGZvIQJAVJllvMUZ7faz1r6Elbrg4tsbe3pNObaOMAZOEB3TPyoWM/SgMuMECZfDusNMYgG
RH/+bKTpf7ZWRqSroMZ6/4H9zQ7DJF4luWN6IpmR/fxWrI5WNSZc5MM6QfmknJjZ2XAus6HXGIf3
P4tC+ZdnZumcUyifHKjc6t//8Aa2ckmgZi0lJLLxzuySY1H9bsM8v0k/YVN8FRs3C+LvBBjFW2wK
yTeRZLqO8ZI31rsumaWPzRpJLPI5WY1l3xMIkknz4GnyNIVevHXK/KjN4WdS2L66WCBtZDG2aDRT
44BlIoesx+5UL8U1gM/Lak/4OIdMeshJYlCApA6V+tpd5Ym9Hd36kwvAsrE7N7ogMI/UYPjFOGWi
9gNeqneylfHG8Bq5H2YwK10mL1bJEmyS7Hqcs2NmMVZw7ZQCVdDCWmTQl/TiPjDvXVVK4piM9fI3
z+Rv3lieBQN+nX3YRFD080MpZU0w9FKUB5HTKIxxkfgJ9rIbCbXumuxGEG3KrSBf3FNh0dKHXYuB
vig+MMZ4cBkgbYFpGHqF6wQ2LSogMv1xSmsjcImN2uAcfwrhNvtDaJ1ikMHAatmJaugVgZMuD7qc
ntdO35Dn+hFOBVVVwxdutXmfxfrDQiG2qcO43pOatCe2+i6y7GGTtqxPKNWKkztODEIw9CvC3NtL
a33w6nZ8NZf6x6Pjb14Szgz1H/BTurc392iKGsTM01geJrhwlDgQQiYuxwThC+voN09ECPDdt++J
yynMtoZeyP3lnWxMYwEGGspDK7tyK+yuCtwwPYacVJ7g+WDPxcCXJM8NRrP9Jk2pAKMc5h0F4FCF
9qYqPTS+xdgwG8UNL8EeBBqJ+7XLxJU2uh9yr4AG5ClzjbIyAqPunot0vZtzQFdHHcYss8jInsg5
pEqdpJ+uRLQNhKfPlfQpV7djn7q7nkd6bi+ZcBpBYvGDnjIV0Hp+o57GXR0O/SZf+/hiRvtxboLC
ciaftUf7VMI8T3oaSRfkl7BuWj1rne7bPoK3aWLlb4z3MhM3yAgQuFKtCSZv8F6WQP2NVvBPMO9h
QdYDJr9m223Va9TNFmaB073NyAUBdabxPuEfkjdUS3qYXuPI4wZOzU+34EZNavGK9WFz5VnzMzZI
wQS3kZFlcp1gx4odCqU4DK7HNB5RmZi2b1TWAfnZkeD644r3JWQCXuC+z480xfsi5GRJopGFydth
T/11Lqw/Y1xxj5mwTiPRFIZsF181RqQUJoSuttUlVtynvDcfJTr135zH9t+83tQ6luWhNGVF6W8q
jxyPggaueHHonOUZ1+K7TufcG2mzQovXWtVf51a76j2x6z0qvfM7X8b9bpm6aYPZ93MJoBVkfZlu
vcwL3LE1HGT8EaIH6ZZbbx6WQy46jQaNlOBNZCZbks6jZ/Rm3jX84DhYccDY9iu2BiV7ub86TAo0
9pi0Xx5Gg3JLb43at/Vk8OcIM+jcpbKOaAxxJY6NigeCZpBh5nDfI2fatBI6q0tL6g359TgMd6aF
bLnK7XmbtBmJbdN6iX8EerQC9yKhQSCqlme7Iz6xhQnr0B0cssQ+jRwiNJnDvYG3kKrme+f7+fpv
btFvuEVCV+zIfx6F/b/8rR3+6298ZxZJ7w/PkXAtXQcY65z69IqswTX6A1xN6J60OOChEf3PCAzM
zYC0qsMcggVmCWX19d/QmsW/snROOYPBlcmI7F8agb1JilKXI6SwTIpcqE0YIb7pJeCTLAVKevOv
mEzO9AUhYIiXyDRJrQE46FO5PKR5lPS7bjGgpZMCZFnPc5jX5ZWA54heoNZM6J5Z42oVhu0e8x8C
bfMsnj+1OqSSxW/N2l7hb0NxxaEHjUNjjr6RA12x1aYDlmKMYGps4SO91qZPqNiRPeXpECEPIjA5
kbS3A8FxewPibmNt5iS1vNbPp1lzw12J3LUmsa2LQ5CMHx7kzWux9R/lUNxUSdl3//Wf4mfsEaqX
7in1Mb6cBAfAHX5zd6qOMqDvVuuvuiMZlLBvkK4cpI6hYnbtRZbHR84iKYuXxmbLuzehl3FpIFot
34e472j+9P4lnfuO/y0LuSQKTniwlJ6vDn9vLslJ5VzgdRd9E1j7ZNegVNEZ+cJTaB9rZENmm8JJ
YqFi0mviArJ0rmGtpHpdZQCO3cJO7wzwqY65jktgvF3DCLvgNZ95FNuevW19iFs71OYtpi+NfVpR
V/BjhWd2VrPR0cs43m9K95/LaRPqnFqDHuw6ZsIQ6t5UJQQ+zYmW5eVf+qQt9kerTLTqjuFjtd68
f/d+7pzVB9GsK48CS7jYI77tEZa8aDySDMJvHDBSGY3mYUaCjtQJvJgNJzU/TLB3QQoW28q1Hnlr
5Ix3JMDDbX7/Sn4+zc5XQjSboYwnDQfM/U0HIYB46ZRT+9vYua19smpiuvtNW2iGYxwRsK50XO9/
4i832aLHZCtR427cKN5SvsGXNKfKHeM5HziqlwDGt8YhOTIopbR//7PUIvxhkXKf2bhMhvcseBda
3psHKhMiPOvEkt9mQYqL+ZdEbxXHFxQ4rDus+NQtzplTQil+/4N//ZKsIaZv+Gy4FpvumyIBUk3X
ErXePc+6N1BWYjztApmjsubuvv9R4tdHSBFNkKRN/8fm/Rb6SYnWBuOQxbcOX6fCOWDpV37KmUw0
iiEYhVH9YfbWUC+uqqQtbX1LGE62PqQdbvUGTndsiDDnONq9WwpfbIH9eCxlfpWNUUso+TCZJlYa
71/0Lw/GYsQJLdXl6ehq2vNzj4RxgYuWSS+fy6VvuYpWI9D0ZcTL2nqsEN9RQ4fFWFFxvv+54tcH
o+o2CauDlpap0ZsPDjX4qvA6ta+rBasBMzAHL+/Ox8QybnVfQJHq8gOvSeY8LXGOU0fQtG1L8V9o
hNTdJ8U6UZDGLgD1V5RNSmVDOgrRQ/jvEe71/tXyXrxZwFygA8bFawLAhuXDGzDBivBJKoa2QonH
hAk431369aaz55ZFtS56tIx7r6s7+6QZYcLb1GHTw2EA6riwWXqQvZZnFmCRvtid8k7h+MMUCehf
IAR8ed2AocCxu1jzENmPHV58mB2PhZOxUse873g6ZQvnpA9KQ0Al2cRIhdmikazEfKBc5ty9paHs
5y+o8CghNs28htwLia0SmzySYpsJlzQb1bpj55NglkUUYfGXPTFdFxujD7v1htffsx5L2hGmEGuV
co2CUNkSplk5iEc06tAMtgNT8PVh7Q3w/7FtbKrvlH8ywbhM2UE2cQz3D/OheEaPvymMOAHkSY1a
40UPCSfny1R6msbRbolLWAGIG1GBNRsb+hc/ktgOyP3eGue4v+0np+AwW5o5ZQvuWhiC/5+9M9uu
E8nS8BORCwgg4PbMmmVNTvuGJU/McxAMT99fWM6qlNxld/Z13VQtp2VxDgQ7dvz7HxaoexGXtrIp
4sdXxtZczUoYcV8LJP7dhy7M8DSIPd2R9ogn2nI02Vn1RdpZy3g+ziOkz+1MTje3LsNHY7kI8Wpi
s7RjZfbMLoxd3rY27Ayg1Xh1WxSnH1/AzwmbmXAjsqMg3yEII8p749s1y2+YE1PEygqqcrXvhjjg
/5jY4eK+Hdoix6Hx5SZ0bYcLqMhiP0sZj4Vw2jYiXX3uwQiblUvPbUpxXOA4BmiPvt9Vrygm7pwh
+vID06TS4rwu+xFczUmRr1Z7YZkoxqXFXRcMdpEdX49Cb5ZLE3HO+SaKpmbR5ATEVXdoiLGfP+RC
mOXS+rnLO4XVQ8SqSVxSGAGtZ+hE3wSAd8x8hiNMKM4tD5jwc1dB2mth+WkiWbY+hdGJ78MSG/R8
t0pQWcYHQa2hfcMgN71b7syCv0O9V5ovkUd4V151+NTWCRwiQ3rYSFdTBfbI3jRfpiGzlE/SC3A8
ArcJwxP6PBq0x29p4BnzKozQVPiTlSjJ3tW7HPbgZvDt+Y/TiO9avvOi1BxvA3gjy+cl7ApWilgD
uEQ6CI2chezG0PRtMWyh7Hpg6kzAzOjxBwZhi+Rj5R6sVrwiGRjn35AQw2LAWEiaNVfSAqKXUrPH
/UnswCxR01rrhzZEffrQOWHJCyxzRW2gdVzpMjxmuPpu6ZfVFI+0oBHLO9GbV9qLzC+FX+7wJHxk
0/wfthYABjIrXO5C2sh2QD0+20NeXekSr2exh+mPrdOWcIrRrGqRZcwK2yJaHf/EJMCfUffbDxF6
l0jvYI1xTmSeWKb5eghs6+DjgNCKgyrwqbF3rG3cNRJUQ+utvywzyz8cmOJ4+6iaiBugUZiaAIs9
Xxc9lA6jDNgGcS6ym8ZJiVaExYLpBNUq04vtHJj/DEQvZINtDNvnvlPNQN7QMFjTRUHyBp8xtgae
TeeFWeM/14NDsva2jnMSn+8ZvsVefd0MTWRk6zhOTOWeQky52SuR5EtH5szYRBHkmiCc9QZpqEpP
scjhpiU4tFBmyamdfMtjJu14C985yudizThtpwjyk0sSQ0dH4ktNiDmLJ8tNSZFqWsA1iyU26xLd
+MAaikXWFclFg1qBv+sIa+phpvqCUjl0NXdpR3aqg+PCbFvO2F0PU+BScsnLGXlKNWpI9gIgSahZ
oIG2qYIjN5+Va2dtrPTBVu3ET3KE6fg7EF1Tlwobev67SOWmI0y9MaE8td4ccP9UalEdNHeRd8Fx
1cCC0nB6lwbl9Not/gVxlqz0sBwwbLxIZ2vk0p6DV0t7oFyyHemF0bUAZPRb3rzQK80mS/hEx3Kc
ofgCXEqk5tSHJUwt74Z83R6RHSUKZ4u2U7gJE/LXNz1URte0WLY1FctneF2cRpjAm3MIVd/cnKnp
cL85Fj1VFe1YmiOCPhvzde1hGSFf3XVE9MZ7wMe4u49RIC8XkAlLqr1eJsknlvlkcZdQDEhe7Hxc
aadPIUI0A+68LOsqm8zfLR6Ec2Lis9k0zkFjOP5biPlsWo7FqsR7XPZQLjZ0oonN+2mhJ1RbLyQs
3iEZ2ZHttZtRdncDalSFsd3qLMFHIlnK/t6u5vIhcvGkYw3hc9iRY9vq4hA0emw/Q/burIsea1vv
KuaTwsOvyS/9mFFz10MhAYq+eHm59ndVg2DieVqdcrpZI6u0NxNZw9hCC3+CLRLmdQSIB2jqDcDQ
E3z4a2R88dxsgsqunEtRsq3u41DB7++MHQBFfg67NWcX1r03Y7lYaNPSr/204PqGH6ZLgklvLepD
5Dqjdx+U5I8lRDF6xWzhWuEu8PgwOE2dmHUaJ+pMpexk5VZiqrauuyjDfxU9kbtCjJ95OQi8UsXV
ZNtOe9CRTMTOp0FbH5LcTRs2vsCYJ5CHGWLdoFxnu6BDbZYNGOYQ7azGlaQxIIZFzoJ2/SRdoXZd
Y4NyxfDM7aMz4Vh1iNvZqfE4lOWabdNY+NZtWzSV9zgOHdKHo92ixgARbuyZKY+ahbqyBlVbd57l
DeuTqlnVG8x+gv5xlTqpG8O/kH17DEk+XWfcjWQb7KJ5LU08rcL5Z228sEK5VDTCTbeyX42Eyany
sP6Sum1jIlUDtXRfI+Yk47gdZdtIAv8GX9lHFdedH+7GwvahCcSVVUB1IPStKI6AurS1pAqGtQCV
3DaI2t1m5/hqWYN9IJSwkmuGSW2XY3r1vfu2lzIOnLspQSg9bKYmMxtqW4mq9R+nxW9bb9fGUx/j
dkSUAD0K0kYmpENsT7ww/byYXhPtBx5gx16gLmBbiSgkvNxdaNrHng2c1yH1AlPhKqZclJIME2Yn
hvlUTgmes4J06vBixZuZltRHhcLWw/g1Z5dRNRTg9bhAmlXxYfQb0/0FQ2FODjJ3jDH44umKCcbY
VVnwJ0Kemo/itJB7oyMiF7CGdux8yiTiJDr7sLC4S0fP9emCsWY1XXS0TC21LA/xiZlMQmzMjEWQ
kEe2GkySVZBx5Ja0RDXDB2oKyhabL0pfEoI3+X7Vm4JYlS57NCJmj9ZkgijCDWpraXbOsJtmPmmf
pJJrj3KVDUoSD0lvSS5pZNguNvIf3qXBbzBlOZLObepk4UmcuQiSdiI+UR23gwMxrGcIgeNTjHv4
k6vGPvg0TV3dYDuQy/oyaXLNtqja1vRSdStNy5JGytwj1dSBcr5BxV3Ao/FX0Cb41KnBDTayjYnL
3UQ2Q6vqihq+mBbpO9wTDJXZpX7sYBBHuY9Qfw1iEUST+fSOiC1uZJt4edQclwxX32/laHFjKTO5
+QTjYGGLcvrrTqwdrxB+uGKlI5V1ym9sKlxGvV3hMHCBl23BhmOiRn49Z5Zqjv0/S9IAi/OXx8iG
6TikT8L4fAi7GGHtQSAJ5BmNg5ZOf10nOESlt+uU23H0QReoN4pTikS5ms482lH4StI1XSwqMQM+
9T1unukZ3timqbBVntGCTwxe2RTDoGOxVOB1zowDrN1LBTnNpUtJ3Nh08xr5Tu+fbOzDdHjL2MZt
sssgljafZ1k98x4IgWlCh2U1TeYDfsjmFSGIzgBedd7xA7GG2v2c4xBFe9g5ZoGJeMwYeXauxC7J
mCCb3TXVOmHTHJuJRnXLfIcuELsd028qgroXTGZzxvMoshKO2vFqlAbERy/mp+lKeghmZSjZLh2i
jdnD0lSa1rAIxsQ086I1n/bl9SiUz3PBT7bhofYDha+6FLPQyUdN8Bex9L6DQo23umMtlNtsoSdA
z997Zu2WtRvVVzjZJFrtkpKM0PGcX1AJmlo4bzxbeHEV16rXnq9gtzozYAXMBShRuuHIl8go6591
P2aiQuUwtoriQo6auPQmRxWorHyXdVYxCeXO5q3PiY1sT/NABi+iveTgyXNWi78uFwJp/HKBE9Ay
a5hIoiuedergXryNXzofjKY1vcbQhDgiHzMyOWkMfpyIw7WG93WYiYHn9EXoouBPCWcWqJSWZc2f
hR5h7tkw9eytSNuU44hOe9w0TgzRxPgQrCYWFh4ilhu3OH6YQzcqFtOF9bNjDvky6k0jn7QN6yMe
4oSnZnRTtOtziOANj3XSLuhRIh8qBHfdVFwSPznunRny54QFv65YToHP5YH24tWUypaaHJxa/L9U
isJhZumfELtAjlmKkD7q5dWrdWlaq9KqorraGLtpCO9K68EsjHoy+JEVi8UsSWmHU31jezMONNyQ
1Zy4/chS3MjJkeYV57SctFcESnpGVjXleMak9Ty+C2ZMWc5CVCnlKRxczhRsbJZHfyBmpSmdQVk0
/JrIU1A5j3lXm07UhVtJnZleTo14wRW8pV2u0Wpe0fCPmOWDXLnlPkq0OQW+HCzKeDUfulnnaUkw
bAyYh5MlgJ3euafDnIXOIclm9U9pXfNIM2c0H32sZ3ZCGHVjrNSemHGvIBkbcIQfRCyz3hKFbgqW
4jHCN5yLIctqrBiyYWUykIq6eBbNbE7oy0vliDCI4B5igGZW5a9Ro/8FM8KIFLMYBjrS/8lTAyko
ghc8wz7NsTLnTNQLmOftLG/pSgTAOA7wSH99ybeoGjAV9CEfdp3HfJ3G6TWch760Dm0VqE9+MJnp
zcvSKEPLILv/9FKIruhx4Zy5gOdvx68uuRarBp34lHmxqU9N4AlotDPFmtr162u9sScxWizCoR3h
49sggp+nUoPtDOVUFuLTLCr8KC/GtHJZib7yUl7DtGcUSlhA0FA0xtrzmQGPuuzgwLUKzeM1KISZ
bEQceU3teanMP2YfdU9IGC2S9Af2BBl0E3/69cf/6akIYGEaW5zeOI67tvn7v7GDZvS6Kpmk/0zG
wMznYIMyx0I2V45Qv77UT2tOAAxHjIKw4YO3+Rbvpo3K3JoG6hlGoGB6HS9hPj05qzSvSBAnpL//
5su9HaE4PBiTogmtDoSdufjrL9d3gwgT8Pvn1ktNjVIzL9vtmFHZ7xI3MntWHNHv00ws/PlrSWRU
f2NY2f7Zr7/729vM1NRHfWymqrxusL5ef5IJbz+o0Yn4CCbB0XFJU1CqsJbmOP/rK729y64vbL6t
wOSBZArxFrwuaAxxGMqdjxD6JWS8tjRH8yznpHYiTdh0jb++4GvPEoYmuLcAOzPk9SNe8bcrCErK
SjFZ+o89+USsoJ5AA8ocRXHhucZ9VyIlTDOE5VCjCz9lZ/z1B/gelfT3CQ6tFl6itsB1JySOXbiv
by6nxLR0Wll/7FKC+uo9s6y12IN6pBHC6e9ti+5T0xoH2M/x0H+A4pavDORVBXjGpGfTy82pct9A
PED/C29xgzURp4W1DGu2hKGYmnDYhUJZIRIJp1BUazn5ZrPEnbCBv5vGNi/+Bg9og78qOQIeOVM/
T7hKFkB0+5Bm3lVnGaPlEOl2YZneakBBR7GweqwVgZGzzmznQZvR28hBmC2+bfuWjyVfAPqB1p6q
WRSuaZryUH3v+FzHNMtxXpmoTntIJu4/IVM9yKSrZ6JULtK6AJb99e3/acGRYIWixofOiAb2p6U9
crJILXtdPjRpJ+hZk1aZI1AE25LS+wOy/vUlzdvy6oFTaomHZEZDzBhc1DcDGgZlWMYO4fQhSrDu
Fvsxw43iCuazW+BcN9h8AgSnRAi0JH7Hpim0yFnjP/76Y7z95kIgJaJyEhnM/4Rvabd10NUTzzL9
UDTAn+dYXKrqkShot790B3X964u9rSBEbuIoBVIUiJB55VvGIMTfJEvbYfiouxaWk59LsyzyvDWd
1a8v5b55pfntoYT9TsYgkzfxInP626aQTLNdlrV2H7H7JEElBr5UySEBRuWkm+UTuwPhSaiRBeDU
oliXs09eH4c1vw83LbAuEAxHHjO/bydsTsERVs806hkqlj8xWeStSJs8NbDWbBkYAApnw0uow8DA
xEXFdORBW47gy1mFz16EgNBMihxdmXrNgQCf8zPLoo6Wh7qxE+837MM395t7gNxb2LynWGb9PDH1
EdiiaB3nRyI/zM5MLod55awJI6qnX99v4wv/9/VsninFC+unKGBbxDzndQGbmhZM1fHih9Brvl8L
xWRwXWhYtWxNlHpK0MvsvYSkw12o59qgpD/+1OvRIASod7m5vofi1Aw0ypZK51ZDDKJgFflorZcD
ryr8dzwfium4iJED0x6ZCMfjbKWo6cOPwR/TIjNEssrc5d1ZQ3vl73RTmQe++jlXsb5Px+ULNKEd
EFC1Q59kniQy0YR/LDWFv9kpEubMyehlhMYbydrNmXmw78UxKIfYLE41AYH8+paGrx8fybQek3xI
o/i6shf69puhaMc30KHdxp9LLeSfeV/77sFlPHoKirD1wPih2iXeHF0sYUbeceshUcABs3xCbGvr
TR2ONUNTvCgiawmNb6rqHmPOr8NtOQ863UJVd08ZzqsVo7bPuvWGdhP0yHy3zHKCG+2TephiZXLF
jpQSkl2luthZQy7er8yR9Tmh2bmPri+yvR2oYfFkrZbicFDiTb4dov7WY1cqDgjHxJVcer1T7dLt
mYmXTykzfDQTLlOCvFXAeU0xMcJTTvkR1oR/scwJGt5x7WwHkmkvH1z25+eW6CN/E2NxCoSR4D7v
5nVNoo4YnzIhsJ0Jbcsj0Rrc7gOm90TOWW1/j7hsoC2KxxNuF/mBMcFiqJsMl7fzFGXWZvQqfV7W
zV7h3Axgk+b5+5E8UVBz3NnJq+mbhzUfgcQ8x0pB+ywPHZb9zlOL/QlnnuGjI1fvMR198u7moIKJ
P2R75GzZbwi+r4s1C4KxMsWMRFNm+jQKbxZEA/wjOz/BFlna8y0BVqRrB+V3fVNvB4+/WX6vXuiX
i0mIcmabp4d725GQ6ERrh5TkS2DLCo7QbD84NfjqpqrgnHtYsUC5bKp3jAhl8Zt+7KeV//1rwtVh
ZEMRf0ubGP0hakgEqr50dc3BVZQtNniVcH7rc/j9N/17G/7+LU2KKn0fFo1oXt/c0tklTE/DlfmC
FQ3vjHDZLnAAQrm9m9NS3tVuFd9lQ2y1G7v0o3YndJuVR535wW4uFbQvyHrBTR/00XltdfKR/Xag
TxpL9VRVNC+uqlGIucrx3qEbr79V+Blc1sCz77S7oEtHjaOw13VI/8O//0ZUEevYklUAelMwi3Om
CGCtj5YveZMoRgljf3AS3362ZyW2K8/vN73QGxIet8S0AbRB3BfBHv22JcAWYpi9cFm/QCTn5qeZ
SI+iycvTvM6k3EXlB2FF827ENL/cdAQKnbx68evdr5efb+78qycjDVnT8EEQXbGNv9lQnCKuGB+k
8ksyMjgATuuLzRz6MsIkDGb4TnvVfJKVwvI2s9qKaU9TnRpwqyvdBpDbS5lYN+jsvZNYF4AzLCY+
Vmjn8dAurKtsqeXlgqwD80zxAAZa3pCCUdKxMhiDaKxmxi45Qt2tbCN5R9uom4ORwi5BnpF5j+l/
AVJ8ypKmval8VapdEw/jp6VMx0f0TcU7qw7ZIAI8jg7CVThxiD5LHiYsjDEx6Wy+AI5F0QY/B0YA
Mu9yBiHsifeeb4WXWbp47x1QbQRcRYHa/9c319y7t/cWZaCxaeQ0K9/qaUYgYZ67jL90medfW53I
n9pMLLhFd7V97UycJX5zxTfSBFaV5JgF6xY+kgk3fCtkQ/lV9hVb59e8zb1zYDOr2sTjYl0AVOYH
BhGKSu8n/ZdW2OVTlszqMssi+52lI3H4zbf/eWnRalI+XQjuMHHfkgF7NOQIber6azIzYODc3sQf
m35N9a6rFp+wBbcA4ahM8h2htUjd8jRAbWV8bMFJoggjeQvLqb4J0ASrUhvoFwi9tob0qgiy4dQJ
MV8HY5qcJb5MvE0jSdbcDIsDBz1p7Yp4XidsCPJa/fZocVsOeaGsqyhwND8wSesyGNLlFmE821nu
Z+0hmdi9t1hFF5cVY146SlHpZFN2ZQ2lhAj5vWbo+eRrjqb0IsO9cuf6DEcZ0W/whZI2K5Fx0TYA
9bsVUVYzcoVRNzPRZK6EXBrj+QHuw9XURsOwabI2gFeLcZhzBjll6o82aXnvVd9kf474UnzzMMwF
6tF5/Dvg6+f6w0p50RU5pIf/hOsJl0loMU/FV5KubIm4Lso/wfJYmBryyDhTyS/rMMZnQW19WlBa
1bBHdVv9PxassS/Gsxfmqgc28LqhhSk1VMMqy69xFSzj7vsDCVYMyC6zMlAHe9XRQ9cjYMJkMN63
2P9/SMMebzScAJ2HX6/YNwDd97cHsSLYMqUDruVbxu5ajZNu5iL/mkg7uO9wNLhzS8vaSYDdC/bF
8XosO3XeenV1RuaPc6Vq3F4335MUM5mGEJLrSV8S5Ce+wZzvSJFF83L/m0/5+gxgPmUA3xUfCqTH
mE29RYh0FS9V1HnjV1DvLnmks/CHLUjishkHW1+7xBszUxrWAOlO7zff0tWW6JFit52OSKeHJz8q
k0sbIdGj23sjExJ2gUOf9yW3O8nl1usY97486P/qLH6js2CDd3iA/1locd+MpIntnotGvfIc+/EP
f+gtIoxcPQxJfGS1nGH/preAYur9gWiTga+hwL7EjP3lZeL/EUH5jlBVRGZh0+n+ZWWCSAOgk/1e
AMVBMAn+iZ0JDO9XW51PLjkGZvAjqPM4HzCQe/0aR/aASiuGMeJ5jn6H5yxAttf7Z1UJvibh5Ox4
k907UQb6GDbeunf0Ep2FTghHq2imhwXXTewN8fsjTyU8FZysOILkeb0lUSTfyqBO94VK7mB4nbxC
QZDyeoxNPKJOxuJ2cj21KaaEpIyC2u+QS4YO0mjUqprJs1fgF9h5pXuv6g5CYetKnAyS6tqb9PCA
ASuJCVJ5u2Xsyy+2hcNpKB6RfX8TLQctGY/vlmhRd3kT+EeAdY/5VD5Wd1m+juekM3UXi0xpheau
ghwhVryZynq+XKZAnlXJjEFjvqpzj87ooIZRbPOiWQOYibZ93QeWOxO7sMQ7Pc9UVzl3tDML4+ET
FBV7b3Pc3LZ+51/afXjiKHfX2o6E5Bo5V7C0Lup4rlD9EVqQhFgWgtktmw7W50HZbbVlwTT7sHYI
302oCRlm/Ukh+i0Pq7pYlVccpG/J8wqi9pbdmURnTwKEuQmGazP8XH/rQwXdF+V63/l1t5uW9Cli
e31kaw/O2NX1h5ox/SYdOnKNGKPE122/uPa+bNKsxz/OSh37QtexWO/rXhTFuM/ARa3PxLxxmNvg
4G2tuHANOYandTOsW9tvSFCxCN+BKYPn5h2bcHgdJdBC91PY4cTUL7pDyOcOhNszbzzKqmZvxj9V
3sxVre4sqWBCLRmtA+DPOgiNxUfmX8oCRnbO3LbYW8VKfVM6qsjcHb3i2loyBpw7q5oZNR6Zsq99
f0UvTkgqkXQNcmmovUIPMtq2eq7X+lzGtQr6D3A7/bt+bSd26YjJi0VkSa+aPp/exaqojnXXhJLj
hly1ng5kWdrjevTWtld30cDwLnicbIr2vaUXTIX3VpSXVURWEV527gFxUDgTlgwLxbfnqynDabw7
wMatxy0yGec9aTzzu2nukJAusPMMbOGQSFpYCRa4EObjrTUO2J9gFG49pYWfFbh8ymrZwICYr9C/
2CHSpu6LvyYdAHPnxnd1CRdvSyXpWhJf2vQp9uuiukbwBO2pahf7ZtVTQBQ6wTPxdsS8FlYGsSJY
+TnpqalLa58hH0y2Uzgu932cyoTs1H5+X2RlhBV6Fwiwd8/dlUmV3HTkz94EXRbulW4RGKYEhSP3
aTE5tQd/XyUdLl51uZ44R7S3wdDXT/i0chSRnUMINTRI3PvYIvsz2OHxWRoSsxO20oLHPCj2vETN
/o48JQWfjzggHvlaVEYVrhbgwdTdp/ag7kYt69subJOj7LxN6mj/Jsp18gDBd75oy9alV7WS9cP3
Kv/fDfF3GyJIKfvQf94QHzDh/ApW9PXvvl5Ay+Zf/dgNQ+cPpgg0rT82tR+eXpH9BzUJ4RFDJhzK
+d9/SQ9F8Ad+XkDvkFONRsQApz+2QuH9wQZp3M6ZOCLrASD8B85eQL6vt0IOfBEnCDAOOCQ26q83
HS0QHGHBk1+fAQIPTnvUMsYrcg/fa3I3qoJgzgYl3elSmfiZauigwwxE0qCtkaeu8jIIJ/FQ7V04
nNdD5wVYPhBow5Gi3iVJMPjbqWcUlQTzn9SrrsOm0RfPkQnGcU1Ezhj505aMCA8jBPllrFuCdNAY
Hv2sTnaBidlxTOAOYTLjcYFJAidEkMezQiI4wIojK68OcazMsTf22i4kaHOozkYKIwFnwWEcpNzZ
CisenWfJjWNigOolKx/cVJANpKEc8ca7QfNnCnf46GprPR++JwolbhB8wu6ZnKH5e+ZQhRfwVdMv
6rHIVXg5I2K/G6fe3dUlsM3oRFc2ko9dWCXJR6KMSb0RhT5Bytc7tBH4X+V2fyTXD9l/Rpg8fOF3
DQzGs56Q0kNgsROuo3ZuwNfOk7rY+XT2t2grOZKR3rjBGivclzhib8ai8+97W9T7qfPsLb6E3iXk
6uFsHFYLVvfqnHtFap3jv9DuC7fDwRpD492AHeAV0X+4laISxcl9msYHhwD4PbJAeZnElX/0Wqc6
uJ3w+a3D+q7V7nAlMwu6y+g+BDPxU0sxBgbzBuSWxfBuLfAmncgNOwRjM++slhArz8RZjeRatfXy
0a6y4ei0Ij+NOnGPNH/xk4ZxfqAABl+wDi8W3Cnc/CrBXBOhtknSmmdCtcKq1LssDcMTgT/9gVB7
DD45Y+xD3ydOw0Rzwb2NPoV9PX1LIBYeVruGrN7FJJDw3njvPATn5eWSt2CwTv4IM2R5toAA4Miv
vn2FUFZfhBZZlQ0O+8wOItKw2sRA4i6hYqmJF4ttgsbQ/TRXpBs/QuTGPgKDn+4Ujk3xbm466xxS
qb5BtEKceJcFM8A3AX7bDGqEPI3WmC2HfjDBNURqkX+2mig0HJdhp5t0tHXuxSE1kWnu9/S0zgSp
wdvFE3WNSFfDtcGut6U7VkQu0pASCE4444Bpw2Z21+rWsnDvwQFzk451d9UH7nNTdjK+7JhMpRet
U74Psl4CgvnH2Aod62xAYhG7x1IJ8tE2OoJA9HmFGoOPX7ysbJbzcDuMblh9xi0oXi89FEh1qMZH
v53FbR+OaT/uy0I+ePGAfL8fCZsq6+h8aqRbbaJ4IKaKSUx7184Ww1oQEJ2cWo9m5tEtJ/jOOx9z
WJXu6kA28rwe/HCwCBbIXZuuI+C+V7pdD+hkcB3aN0lsf1jTblJbRMnJdUd0m3xPn+F2ZOb6i/Ou
ppWMv+QxjmLEikQbKhw7IgzkvT0296xcvyCKlHMyTn+eU2xnbbLHbQV4IK14gYhWa7s585tysjZN
OALs67EnRSSG7eRdQXuKnqql9Z8LB/Mp2L6Lk5w5qTKDFEZEt7WS3pfFw5/ziOscx3xcdmS901ZG
96AcIiD2tV9wybVMeuz9YWQ+CHIXiPkdSvwy7AnIkNrHFVWB0/vGjQYwpCrJcoH/QVQ3NxKj0ibY
LjQvQl0Q8efbu6YhLjSRsyR/FSXXDWy2+eCbbFTbLjVxbz73eBuQWvlQTqF7Qd8+9HSGPaKRtYom
fNREcFVHXndWZBHv/ezHO78oPYVVkJBHAo/TYy11eGzSvrg1esg1gU4NQOU3l3Pqpxdx28pDMxlK
QOmFkpdKZwScjcjVNioP3POQhDvsR4HCQ0Wb6SRBtu+TRlgHm9ize1limBy4oCJbMRF0FFh1jcfg
2NyFWiLaCTr9wc9JcYYIzSwL9BBYq3d2xNomR9Wrddis6wh7HzgGFcvSfWKP6q8xrQiIPI/xitcZ
/aJrd/Z9skKrnu08fPS9ZHjn4VfO5lCXZ2Uih5tGhRYN4mKf69qOP68cWXHTcnaDxD6R0hmfSJGz
/ywk6P9QReEH7XSoARQAxSn3u/kC4vJ6BWYebpJuxuZyWvKPKVD6ud81+tpL5oOyag9PRBuzYyVS
IkByLbx9vsSwMaMc42hY2UNZtzDlG3UGcDUekSKtR19XqL1zB0PgdSAcYOKgcsOAEKeNfnbDC8Iz
W+yxhb9re9A/jGVm0nI8f+M6YLXQcNNbDOonPJLTYg8JGatdvsChJSeWRnTyUkrj6v0pRNezFzLI
eNahq6446zhfNST5AzwSBqlO7JyCoRPv4f61ezdqkl1L/Oohz9p239eqvC4gvj+NvIdXDC76WxhD
0SXqtXq7Ik28xIaAdC2R6uui8ckdxMnvVK76Yxd62eXipen7uBnt6zh2CL3Oh4BOoFohO4eNvW0q
YV8Pc1opw3oOb6EHzEcG3P0zbl04fgfFTiBHfdcPxCNuvCoMziokRcRiGKNIzq6fJhLCGd1X9r5Y
GvsstZP32KoEJGJXNs2DlBvLWgQepgUjftux/pzr2N5PadNdzXUER9ZitICPftLtZku0Ow8nTZxu
HPVouSPcSrItwEY9MlYjZuign3PAURJd65Zc8CXb1ImLX1MF6oxlTBE4Cb/NhhImQl7qHhpwg7PX
szuH9BSEDEN6RY7M7tYXER6aOlhSeS/6PEzY8pIqS9KHIVja7N1/+/v/i3Uv9cCluf7P/f2jek5f
tfYv/+AvYxE7+oMhPO64NignozGGlj/ae8cxQBewLGPL75lFgEx/AV2Y9jrsGBzE/93Xyz/wWrUZ
6TtYM8Lv/EeOvW9oAnwi+FsC6qNNxYN98XZY2nSQTpolXK4i4rLXYhsi5lgOVTCxoVWeOCtm5Hhb
nRA/O/je8MVZluw408HcLl3dn/oOoguiG2yWDHH3e+h8uiz+bcWbTwvVYNUdE/IiAAT0eqqqwIsn
wIwFAjQtvQY8f0Q0FVXtaayIwgmSSYNl2WVs3UQV2pRzUId+ADwgZzYEuZJEfZ0mLA9nfZZIpNHx
WSxnmMmRDDt932pu8r0F88/dw3l0CTfNp543XGIZQvQO7SYkdDMnae2A18TlnU+8FRisrzxC5Kcy
u46rKj120l0FxOkAS+zKJQeFkJQTXwr+PQ7EnyYMyx7C3OvJiazSnB6PGBXkk2crUTOHtInHZyDu
bMMhg843K/oMeWQutlGjcVfA4An9RH2ek2XEiGdDWtTs4u5KVuyFK9eqdrY4es/XKTIM62yeGpMW
Df6x3FuLg7Buh5goTw6x10LKPbpkHY1HHduN6k6wpGLH1CFDnpnvgtLO+quWTB9OP5uKgW2lX5gm
/z3x/+7ET7qX+6uK8PS1J0VAvSoKL//mR1HAOIhzNtEYKIQI0SBX419FQYo/4KMyoQq8FxybK/1V
FHyKAg+KjeBfSMG/4W/GpEy8PR/2gw3T6R+d+V+f+ClIbL842Aj8Vcw4nZL1d2Z06JDHRfopIs6Q
aVCVpuEGQyzxm1HZ67EPbPjAgflCJDkYBUXo7dgnHnXnCjr40wgdxyEUIiLghgCij7XS820Fo/qs
XDsTOrqq3yVrmuf1t1H2y8WxH8GEkNvGAOrNV0yZXM6iCKNTgvIR2LgfJhBrh+ty/rjLSfR4TqhN
CALqTOzoILOvswUuuA/6QOyQVK2bZcyzo9LQ2UVndecjguWbAXUoVqlljLcIgtz9kCTrFRBDfFcF
5bT726K6fRm8/9336H/9ElBQI6BPNgVcO14/J7v3WlGpNTqR4+vuZ69ZD5VVeWeZnJbHTth6GzuF
FHurwvPYOHuQMY9BuN8kJh0ti+bboHbn24YQL9SWBJxG/8PeeWzJjSRd+lXmzB51oMViNggtUmtu
cLIooJU7lOPp50NUVTeZVT85PevekUxGIqDcza5dESTzdgAtOZCZlm/9YTQey7THmo0AoSzUShIm
f34ObGd/uw8wLgMCv1ACux9ZIxJCUE9ycrAHsB5R2FPVoYZUO49pxc+PxJ799yOh/ODeY8r0NxjL
GQzJKs6RBuK+8eRtuXlIiY6is9o73cF87+fHW56gf5Ml/njCGCoD0PGIL3yoH2+OaciqKnGk20Or
E3esKPQjffyrGNF/uH4L3QUOJU5JVBcfiEiBYLmgNfX3wiSS1+eqNYzp97n0H39+OhfFwIfzcSAV
sjAt68LfFoWMkNJg5BncmyijD7MnQZsDnhmluHGqxNMHJz8XDkDd5fdqcPxzU1B725kR3YM+4JDn
OO2dUMh+QndwZNgYC90Qleu8j4smOtZFpXYpz+bTEHsVHhezbtPEZiOx03bMQabGNjeoX9K9NF35
Mrpzuv/5SVoXLtwPZ0meEbxpwmc8vODgHf941yIzKjCQF9N+zCwCgOIaG8A4kgciufJtnUszdK36
21QIbWmHmfIoL9sXZdZvB6PptjmCxusG1VIaErexbsl0ezHIWLx2AmV/8sayfGFkQB7KaD4YmChQ
xSMnXWHkBeCo58E2mdMKCRm2bElcgRzGqdrl8dYAv//Ecpbv3c5xbuIeOueQ1lRgbpBQnUTmxqJ/
3hMkp1a1k+JIYdrGTlq1/ygiJztkGoGmldEyQyJy5nMCoAxUm2Mbi17opiEyHJHl7NlnHALgqUWu
swHcs1curqcrt3drwo6NuN7nos6fO+IPCywXQ3LztBu6QvVFKfLEfailm5h8kZ0T2ZkMMzdB7J+j
4tZgOt45iaU/MjotX7w4yb81RgKRJNcDUONAJHCW4NJROFbJ9Or5AJxeaaKVDILikKlsOs9t4N4g
dvPXnZ9WQWhhKnDTMwH9vcoK511vJdKzAJZUlH/Vcs2/0pjerO04ZQ7liSMVKN/aNVogz+CA+Tz2
FVETkRwBMSWMBRbymlehWs/Oy/Vc10XG4Agr5EWZJEOjtN6cxB1DjOLJgczL8owxkHrSirwz+ak+
Xxu9RlumljmMzv6Cg8lo7XDZ9w/00Na7iFx5m3GdqkNHKUr2hLQecxsBXMMTMWBY10MAeq+x/drm
ianBYJ38MlwCCZ8qJftVDb2FWzNlJPnU8X5U/TZJrDszKvsNa9tw6NC7hlCKOh8TDfMLPWGJpb3R
3ClRXOFpk0CUhos7xAVRkdFiE1J2/Uro+rExyfeDSW6HWTDFD1UWX0Wx+ylBqL5HFqnfR8aMu49w
XxQGniYjyvUoZLbSMjd47pzI31pCGGdv6scjeFYQ1sM8rUrdisM+azUGVXoELq8lLFFkIhrIQVbo
UaaT5sdYT2ABRHSPH71pTaL4MlO0JbkUp63cqmsyH9uBh2sYvTXbUL5NY9+F3zSm5IPHronEVmon
Z67rc6cBCIjJUe/ZKPW7nuR5JoIKPDDUzay5mQk3YpmSBiNuPA8OCCyLvWGl+t6reV1cjf6fwWdr
zkx2zZHRO2g4voZdEq2Ah6rPYrDj1ywy+i/Yp6hXaxDjsfT94ZAPAX5QcWOfha41uxawbkWAyXDo
Dd4vTeVN2BdKwarWM08ahyoNvLldG61bbko9LsNJm6cne9CrLZOj5KDncbOxi9peZQrb4cDqUeej
ujinE4YDlU5sEbaO1Tmr+rxZ05W1x6AhVcqte7XTXEDqVur5NsoG9W3oxFhfw8Yu1lFDUYBAUA9F
bYJEmRiWpjE7hzFHCxbWNxt9GM0NZyyOnssEfhTkLpqoi5iv6/JlDkb7xuRFvVap3vbrPCIANdQx
X/hqZGIkrlSfCc7MxOfEm2K8N1LvOYE+ea6Y/jxqOvVFUTcJgbIj1clAyUduICyzmEnxmngnGP49
pL/NpLv5fRHb7Ss2Wfk61+cR+wPqQs1p1K7IDesw2m2+beKgf8b8sTi05Ex+QV6q74vMZu0RnGTb
UH5BdY6OMzEee6Ws5ho7p+joSbxw1YiIbuVCQV9nmIGAVg+cOULZm0Avx7XTW+am7WZCa0EFb2aU
/jLM7ZnPmEEhX2LXdVa9sPgmsMb13TB0nBIDBKBaBuTxqsszZwMZw7kxWBhW8+Kw0HTmvNczt8Ba
rY+O1CoOCaEuhE6/EMfB5Xk1rER9owYentNBsK7XZnvE8gFAjtrG3BmkuO4w0XRO0Oq0e8UBCJ8v
2HnnyGv52ipxPo2RI8Co4e7f6x6+MBGWx/dCN9u18BLjVfedE97M2Q6pQr2TGcYhIfWidXImnDJa
FgVD9Nb1YLX2tkna6QDd2V0NRZZsayvCLKdiMhRpyHu7LiUaZ3Q2QLa3IqqI2s2TeNiJZlDJjsvv
5Z+F7bfJmYa4Jb1UkYXRTVXP0L4UOi5S5pKRxmypYWVVkuBa37ST62nEQHP+b8P6R1LULxtW6OPf
VULr9+79z4yp6/fy6//538+piNMPGZEMWZcP/dWxOr8h3eWfTCrbZRJNOfsnjOVbv+HShQcuZoBL
Zb1ofP7sWK3gNxpS5tPAVq67SFL+jWa5v/HbKMCoJ6EUMyv9TzpWz/jblJrDW7SsLlwOB6LHUo5/
J9zyB7eua0Li6FlVVeDgV5OFjUSG106153S0IF5En1TlOwtuHCdPrHXxytat+pQmcX9t1W7KDGiw
to6HycpGeGDJiQL9Em5VPNaVokChLT+0UfcYsQsv4Gz7rlsNEM9acIGfpNAqnEVAyJpyZJ8ZTE18
caKqPtUJhb+tJmy09HbJrjel8241VH3h0j08owDTvuaTNz2x4ZXTV0b7gZcdUwJTr7EW2wjs0/14
yk46HBZ/5w4R+hXLJt8pjHG3uO4x8TFYpWvtUbMdZpCg6sOm8dnUPQrXUJZLbg4+PtO1IaZiSdDx
PxV5weRH0sFyWWrT3Buo+M9ZY+Cck7sLFkd7jo8RFkdboyUWOJL573Y5Vyc2DPL3/NleO8LOX3Gx
YaJqRDZlHktiEVnjs2nCdWKsyDTMluxddVM2t1EAc3M3RYl9AMXT3li22cLJ0niCt5IwBM8KO2zn
ofWeG5kOHTS5iaTeGY51Q8BepLfbKFhCNagmO/OmTbFB2Wpkzj8KJgXvPbgfLjfF2LzZse2fF/Hi
4zRay1VmsYvDpA6MxyAHqgmVSWuLBoPNtGgcfn1nYbTLrtjBUUDV0q/QZjcytJqqYNZM92ii8MHm
AaVqizpprPr6ZIjCXKBC/liQIUiqJvRnDB57Or+VSko+41gk95ybit7bDOYSCltXRs+Z7aNac3ri
kbvBXmIHE0ZQWJU4wbNf51aP0CgKnikoIR8If6gZDzOefGQQz2mUWK7sRq+GejV1AXnLSee8N1PR
yp3d+QxqxCTnU1BBbAtVadAkxAZQbgZPS1KEcVEYj9rZqcuxlDsSrMwXGBlZxRtCQLm65RA1bwW9
CioCzHVKthRhZWt/8gp77Xu1a15jojNGW3SlenzoFguSEP+c7kuWYbGS4uIGl2lafi0zElHscFZZ
WOhaNciBOZ7OD2y/4tdP7nLyPtgCjntI0OaVwC46DecW8Md2gTImqu0hnCUIEGGjGknCDScR9aZ+
66eDe74c0fWQRG4HzWUrLmAshO2w5NpnYxw9jyLv/BVcU+bi9mgO845C1X7XqcP9FaO3+uTqonlr
iT0fwhZPvj2jVce+izNQ7dxa0sxTK8W+P3J7y1q1JlldYWwVnJai8jsnUeG+2F2mtOfLt8TLrI/3
hbLTagW5hy/rNC5Pmca87xqzkgoSQy6ZxUl35D7nhCbMDx2RS7SXxXJLoVEu1yRTurzuVFCfAvIY
TkrU/D1QKTNhP4glcSk1zXdeE34KKxQwwxsLVigUIWJvl7qhtmnbFN/m2eGJzFxteaYMs6jDGKFI
uav7AfzeM8oJ8RkyqdWEo+m47gLKE5jW4z0DqOl2yFTzBsUakqde94bPc1qVRhjYQXPufDqSxvEV
KddaO4TShJnXl1VsrZQg6wb9V3TKAhU8czPdZI1PunFPPhjctULI5q2zexnhHWdODwNP8S4b/XI7
k0C80ofYoXbv5OdMswzGumw6z0VQTA8+vp0rfMl4sE2Bvg6VS43oAZyAsyuxBQvnGiurFdq7As+z
oJItzoEx84eJVn8/GoH3GTEJkJhR1T6WjxHWbqEpc/sQx5l9sKrl+iqywp4FQrqz2zOg5YDleDMa
jr2xoajQTXYWDnWkdAUM/ezmYE2pRRqAnyQr4pPiu8poqvsCLx4kFnmR1aFHO/cU1LO3JbVLfbW9
0kIF2aX7bPCNL4XjzUtIz+RtMbfMzq1w069WO42P5IypQ1NW5UYBKa6gYz6JTBPP9PZyXSGRxTIt
8ClkDdg65qQVZ4Nmln+bqq3ul/jwxPr8NVVxzhswFvJE4quXhUPmKTtcLOTfVJ7JUzdSOBIA5xk0
qiQJMixw1s44LhXk1FH4pdghnZ24hd4ryq+OEyT2Zka0AFanWnXE4cG/BoS6N0rYv4Ssol1e5f4g
jXMBs6W9o/tF36wHoKXQEGa85deyzRGNwJENc62PbjHGYzVRHu6U6Gvvjap6tWI8kFZdIOd4N+Bl
dG5yMs6fosaqn8cEvz/oIreJM7T3uMvEjLalQZdqeA+V10E56OmCb1qU3sQnF3Q1caK/xuY4nezI
f5xj033pIazu6gnnsJ0zVnXA+wE5cj+IaXnxx/3UBMyFGvNWynjx9msSZ0PKvX4e67nAzbTt9DuZ
1PVmMklYLzJhEMJhiYlctw6mUDHqlY4pQjJ+wimvxAvW7p1si4qnh8LTFkW/0gy72FBkI+mZ9O7R
rHL/LUULJdkKLaJ/M4LkS9rJw+BaPNWjlX2a2N5PY9H3152pfxqF3141oNNoAcepcZGCRd0ZW/IM
nVtgPiiSahDFZsZdjo7922BP4pPC/KN9h2tQDHepK6KYPmLOD3GRV6umFa+mmqO7BKtBzPRy4BHf
mM5DR/BzATcV5oU49tLSboTo4HmZGKSHkG6+Elcznds5zTaRo8y7LO2GN8hb0TompP42aALnBmwg
9vBFSsjs0B2vuYZgk1/pUWtWa9KMtTub4f/as/txw+WCfGS707GRZfUJBNpekSL2FPWNfkRA99yx
JW6SjOcU1tqbYcaHbMzkGQmv/TqOMcZXXq4ExEBpQFRMkpOMaeEswIer3hOws4B8cs/EuFM3aK+9
upnsM1opmzP06e8S2yrWccP4ns1Pu3ZtHhU9Tc7l6JMhVxgvUWZ7YVy4ZYi7rb0CQqL3nopibTCI
ZC2ENYemN2CnCKJ5TR+Ll43LFr5F36BPoWk21p0f2+6tH4juoRb4h4aiwkVDZgnxz/O0hfc9wCbM
kUr38ZOrt5DjhZZiNTah+QTU2GJOVz6kWU2GVEb5sTWrRX5qFhmpmDrGkX3nQg4hciG5JRnS2uaW
rh51IYaTkpb+QlAxC5Qbw13DAmyfTjKV6w6bc6vTh11T9Ql/Ne3mZJVze5848O1WqpLjhohhyCPJ
WBvHHpO2uzR1aeQi9wCPxz/XGIA96RJ/xNAp++ekTwBMStAQx/ApKKYhfhqaABmCxL4KlMI6ug2S
zEmPzdAOEh+ioMt96OCcw4cqyXNb+V5PxJzKE4c3oezyVTM57ZZwVXbHglihsPXKYteMtv/cBJz4
0EziIcpqbyunNsoAWIxx7+P8tcbiCb5XhDnHJIz7BCdkGZLhTsC7iuWJIFAbgCZR/WkSNsJN05ys
LZ+ZrrxySvyVx3rzBS2t+w2ocySm1HXmPSaBxefG89p9IIJoUyylVVNKERIEB3ZkG2W9AiF2N6nW
NpsMGtTK7/0eyZxhriNVdCsUAFBA8Y065Vk5XM/Sb6wn9jc8bCoCEYcVMezlbdal1krmTn1PkGfs
3heBZsGV0QKBGjSjLKhG+/fcMPV4G7gV7PBBpxaET5LfxGyy8VBM5yqXcqP6PJhWmfSjO0kZcGWS
2M3Kq6z41SuHqibzD/A2soO3uDfq+zkiXQsoPNm2ea/OjnScawxmWgFQ1mrrvnZwqKuL7jQZrdr5
FQbmWGfKx2Qsj+3Ynhp/ntZtYLY3pazlZ8R7YCVdK44Q06OdiP1nCrVxCySzHjxh3wFZFRiDDnlO
LD2ZgsVRYslgbNNgnhXaEtFkK2YFdUaupzvfYxLR/D5hIxnz+JjFEDYVMggLXiLMSxiKeS+08rNa
iIsYK843GvA+bEZyD/rf/a4BkFYVVEfxB/Gx1FjcDtFEBF9iefc1DMnmwpWsLrxJq9Lfkfs3VxMy
gpB82LY/5GMaLdGeKt/4eZYsql/b0V/Skj+JkQj7KrpdbC62DtP5xdbSacaXObHrlW0JP/ZuSfhr
b9n9Dl3JDjr+Yqbxce61uAMxYTXwQ0KOaH8cEsakDCoEMGLvCWEfRotOFHNz83FWnvwSCOOXE72P
Iyl8GyzDJ20B4SGkNufD4KtI0H44uqz3FaTXc5dQuksW5vdc62AuEvf8OSl0276OB78n0Jl5aqRW
EouE8ipzsoKVjxd7A9Zpi5tSDMZ1qblzcxQIvp+HpAs2Q15TANpzFVG2la78ose6FdDQ2938YLoa
9oLQ7MQ+7XvKzCZz3smcHbsHaQSO3M6dYeD6V7nwYj7N9BP5EnFKwxZHjkWtH9OL5KwYj6VnMTAt
lPzCI1N98+eherCw5JYhDjz8f4aZzZteYul3jumNtGXt1GmwAPvuZk32EkdrGoedH9fYWfIfxY1d
N4a7E4lBcpREyvt26YVLtzX+I8sc4hB0rIFskBqUaTj1flSh5lTITBv0eu+A+tJpphm9QY/IJv4D
Uvsfk+qWEfP387LLgQLXpgxAsWd+fLoIRbG1tuBARcIMBnCiJHirark/vHv2u0x9euu4nmhCoC7+
aoz/96Mz0PWRJ/g2EUDBR/eYBlKMp6up3ousgX8+Eu6WtqmifizEvp40jorVMU2ANpa0bd9BZLd/
nOT343cDksaHc8fyCwP9wDQ8C0bh8u2+g5xwMdEQmYl6L42G3z6MMYxgL2/NxyqTtM2QHzj5wVbE
WMdEsoZYVfU0flXsFfAOpj/lvv/l4/wK3uRN49r/zwy9l6+y+1//iHH+8cm/ME7vNw8cEum2cWHq
LUDmXxiniUAH3amNEAZpOSjovzBOW/8N8orBpJ/AeAtxOevdX0oc7zcoOe4yM2dRvESH/QdKHKzs
PjxwqHqgBNqLUgiHCxb0Hx+4WOGyz2guOcjS60+1Xzmwqs1GniyFAzDkbHCGvLeMe1ZTkB8MIvR0
StdI68Z9ngiN4pxozK3oAvEQwPZnrFQEzylSiV0SaMhcLhUVLVG77S911rSUXJLuT2z7rI+WasOm
KkN3VDihnWNmMgSMh5ylgCMQ4AjVrAdEUzEpYaUfPxmVDCJ4wyJa4Qn3GoyYHl4qQ9QB6glrpXnF
KQFVDBoJB0stGS9VJX7LFJjTUmt2EYbGq1mL2nsHFQJw2Ww08EQ8KtRau0ujJpPrZMrGvaCPuppH
PDumpbpF8TicsqXiZUprbYEkklu480R0k7+wmKpTCm3M0k1RFlI7kzNDNZyMqnyIE8fZApU2lEj8
2Fsq78BIn2rak4WrPlz5toIbQ+GmkRaAdWqNpQL5Sd1DDrZwG9WGdRddyvz6UvLX2K1iyoYd7Rox
QkBG+ICmZukTXPrANd8ZirKkxbFrCL2mBuE4mqyXPs+bPTTts7d0H5gK3sTsQd3aVLpdrD3GzCvb
Ge2Q6MPZZvQplhRIjKpD3527EHPLPeqN7smWjOPCJp2NjTZg6U7wNe2RkJXD/XD68+yb+44mKl26
qX7pq5jpPUf4OR+DUTypXNk4fevVJ2yb1NFIKBVLMgegP6hNbHTOusji+F7alYWsgeiqKz8rSU2/
tHlBgdN+2OCoD2VBure5pUVrLfGGt0hE5h2OudkGQ3G0xXPztbs0k9XiuR61abx4UMvjFFAzZa61
wvB0OkMoIWTToK3sK3ZZw+peETxVgKpefkguzex4aWynS5OLHkt+gnjef0uzwbijhcetHCLbQ07A
DqZdVU81K1t31Q0ll2xsSnEFsvhpnOz+WmtMjRmw/hVzBJgbI/EYJZrhw7B05cXSn8PnNOQaF3P/
jYFC/zhrfb3KhqigeIFGgpBiafX1S9sfuWhJIZOP4yeg3lpfG6pP4YdprYQDsWAHqGzMjeOhbEqJ
zdTvhgVlyBe8oWkZfRBgp6K7AThidIy3WQZvusAPhMKHUYUOizZw0yZY2cyrxW5YoA0aKveF0fxj
HDVfdbOP1JKzBR9/AUWcYiCXNSnsBsWsD1aauOY+Zs255zcwNbBkglYvPUGSGQ/4/JcQe1w7mVZ9
LEfzSl5gGT+aRMwItHkrL7CNWBAcoctttmA6w4LuiAXnURfEZ8F+ekAgeqzkkF+AIXNGSbTvIwOR
MPra7ESLmuWbVIK6k9ZRO1fSsaKNZ9XJgVwlY9M23Ri6HhYWRuP6L3g9YbzSzadK97R93Mlkl/s0
ApFrkp8SKWBzXY3bys5SOs8if8WsT63LrB1PfuptbWTjpP3CrCWd28ZUUmTOXVKX+aZxc5BquL4r
f4CHkGE5fsxyC1ExNeVuwKtpNRhlfDUOzsgVICzjkSrIOTjg71dgOdrzGANqFIR25/G6LGRTENNa
+xsEAuU2a06uml4RBLlrfOvNA4lQ88bhf50KBxGeUVgtY1VbmxC6I2PWmUUjEz3k7kB77In2zgqE
9QjPDQ2P26BFw25mXOG0rJBxRTU04yLP3+YMGb09eeOJER3sPTEw8/GJoRj6ZAqxRBJbQrOMcJqH
62KO1TeYTwM/JXsocWLCGby06RnXyM925LZr18OAO0zcyljXMAUOUamw4acAwtmk/7RkLm9HXG32
1dyOvKVRTQ5q14wjRCMMlD6bFbvNxrM9eSaJMtgOsfEQYyq1x9JHP6WMqVei8rNd4WHxQ4+2l42v
h1gQ+xhw1wo1hjbsSULSD7piBB8FeXJwR5v8Qyx7Tm4Hi4CppL+VjW6ee88ITlPlpYBzxT0JH5jT
ydjbjdjU+FjBpd96TLBroCsfJLRh7R2NoVjD4msPbWCU2EvGebvWF02bUa+0ejJJLOAVvUqaOL1O
dcZ/eUHOr5pJBHDQqR9hFEbbsW9PU1m2G32e5BegRdI+ymbcZEUBYm5Bh5l7OzmIGV0i8A0+P+JL
G8T9ps/H36Hd9xvdUMam79luDJEcfCFjIuYAs8vIvx6g0sG9sq6t0iSIpB+cO7ylyq3Q5HWssvte
l9rdmGS3E9f1GE3oIIVeXMdeOW8nNw/YGlM8wKDfSXfrzDTcNhlDmFwNfbcSTGye7FzRYvdc1/u2
T2P3OGed6q+U1OMaXc+M8wKkc4txmW7h7hfaY630jVv5s75JIjyZHspUD7TXUZoTCV5g6DM5zfiZ
6UNeYZAw5UZRIOSlB1P71ogf8rz28FkcZkoZib7sesiZqkFhA/dHAw94rhtgzqo2JifEbKC9MXEc
TdZNJuYXq+mnl5J8kaPXZcapbyu5a5WGGnAovQkBj8qHI0SSkaW/qLgGtI97BVVrY2DouF8yLd5V
5pMmU/fZEYC6JwDL9Mp7f+7TI2EukqkF1AYvGLfK9OMvrdlrO9mNzq0ksorQipb8BNFlVVhWLK+E
FHCBcsUwChFR/IwNRkPcBlwd0eTkFQclTsSpmO0B9xCnh+/WE7vO7gb9oobLexJNXyabzhRoKEJT
9dBj2Ln0rYPENQp9lSD8lF7PgCxncqeIoIjxqJRDf7iAVkWSazAVW5fCL9LJO0b+EdwYjuZ2q7qb
23SbO0T81H4wi3Vi9e46x5HgTTpZYqynTM/u/ES091kAeyoM8AjCOQrxnyQCcSvQt+xnIyHLCXnB
oIe6Eh7dLnLnl4Ig83UkA+NMFkvphAU3/3W2UnuLuntndVHfhinybLVgVBafTyNco6yBURuEtBAf
+HhjTRr+JdikIWrVvLZYlajiD3Zq6y9RhPcZso0oWcXY4EH6UXbFwCnvdOz9u+6VxXveWFykEwPe
3xGT5rzYjl6G3FGgmSKnR2SAmuPx3fWZCkXvmKuuA1VY2W5S3lQtMQsrN0/6TeckV40zNttgLLvz
2HvOwU38Rq0qy3fuJKlu2Cs7VbGzF/1pwE07+r0EvisqW32ZIj/5FFBzP2GF4Z0iG+3lInH1zhJD
GXcdxUYcXJW6Y61M5b12pSVfFNwc+E+OjcQQ0pA5OfpBAMLjaoKNyZvV2AO2mH4DnkHoKHuJGVwV
0Ai/mlrEfKRNjXfW0/SYjpqxUa3tvhIuJBX68dKLtlqLRHqNsBBJNIQbiNyddQ+qZ20cFwusWnn5
JrfTYAfC2G+caRhOhPGM1zBxxnuJLHdxgAIsdHLErfhnvCtUrW1o1rW9NdK6I5/OaMBbzKFblfWU
0vZ37UZzE3drDlhumRDMzwzz52u/nZuHZkSPs2I9z74xaZePxAkVr7GhFzE4exYcYXBERwY2+hED
03aLaXZ70kkRubPmblyN8MwO5qxzgBlFqOHZzQZDPoPaX3c3jhMxkWT4k7M0l9V2dBtnlxVadZh0
IPcGz//HmrngVtPFpiPM5yaNBUaiC+SaLeAri8RA/Dz4e+0hpZb4Wl9Zi4AnWYDbfIFw1QXNzRdg
t14g3vwC9qbUKEWptxRQQMHJBRX2LgDxAhUPXT1+waAE/BjT0+lquKDK4wIwX5ra//b/v+z/mU3+
tP9XdYkZxA96HPfymX+J9FDiORYCS1r7RXj3b3aTYRj8CCsN61+WU9/LceDA+K7t2ejGF7jgLzmO
/htLnrcYzmAhvWj1/hNy00Jd+g5jQ6TiLBR/ZIKmTSqytcAC3+FMUT8aqRO143VffollsU6K37+7
Gv+AZC2k9p8d4AOuICYyw5uJA/iZS3grtknBezpcp8EqKb/8/FAX9PeHY6H0QO9koiEgEQOm1o8n
oyDfFg75iGC9hdKXwQLMCN1VgAomvhWfSBCMfRyyyU/TIWObUptB+x2VVkekkW1cfkG56ONBBNiW
6IG3i0Ss75Rf9V9TX/fT8twLWzL21N1mPhQkQkUCvR78VZDKOnpUbbfNzNQ5SkqG24wONMVsKGor
lO1kpoS+JWAomgM5fgR7DVbABJA86iR/YIQRDwJGfEWbSx6az76eugpdR9WbRwEG+ETYa38qorZH
2ssUY9wiDC+s8uRh/bR2JpdV0Mid8RM0ZZfBN2LdEJcrsQLNRaRoa14zn7IuSLSHERKIXW0IDYoC
DIygknZTtPMKgVvGf1eN/yddrwtq/N3D+zdS5EsqP9dwcqsf143Lp/5cN3z3N8oeE39lE994Hxnb
vxDDwPzN93GiDBjoLsqmBZv+a+FAyAtWjv0dP8GQ2eJr/LVwYGNHpgq8RCB1kGW+4X+CGP7wXpOI
CqkFC3AmMfy2v8dIw8dM8h7Rwgk0BMVuibzNMdDuzkrBB+sEJMTvLtA/LCTLQvHvl/uPAwKh6hhf
IjB2L/HS361UJKeZjdmUzonMGJKyBojlc9AjMyt8Nkfq1V+MOX4ERP88no2fJ6utBS31w2ISZC5A
CHa1J69O3Pcs4ABWlhmP0oEh9/NTW8D8D6fGreZeO8gGGWwti/R3pyaSEZZobtinvByd99TLkKZ0
M7C/C7vuupvn4NnLM+Matc10//ND/8NZ8iThlIiGHIbSR9h3bKk3dE3YJ2nCUap85sYh4NVihRIz
h/r5wT5MNS7XdEn1CZbWH0v+5R35/kQnQqxonlL7NNYuB/IaoQ8hcXCMkYbOozyvrKxJjlg1QaBT
IhnkK9F2ZNNO2MutdNr888+/0d9PHwQd33SMpOAKM2n68Qvhwxb1RRzZJ38EiltdyG66lqe7/89j
sf2zQfEI8+B8eKDIedALVOw21o2jcd3bmvwCIjfd95n5q9nVch1/fKBcdvVFsOvpzmLQ+uNppV2D
B3bd26chSr79QZ4zS+0Xd/Ofrh2LEGpeDsYq9eFmYh1ue51Z2Kc5h0SY+QMDKaLVtBURkLAMf36j
jOXqfDwliiiUqPApmQF/uFN+hBPSTHLFiQ2W+Zc1cExkApAVL4w/Qp6dd9tVvKRoT+9V0lmHeIis
X4wk/+EJhvHHsqcvryp25B++RmQy/IzIUTtNbK5HK6/A+9soQJCoSZ7QNmBGSX4Mw0E198pYX15e
mJrpjhVE7H9+Uf7pDtiLRTyuKgxuPtY7eRFgi5U3vLxwxu8hymNluxCG7UYEm//8UEytffwh2Fr+
NnifGp+8X6+1TqnD5Q0uTGmtWFwc/IVC+vOD/bjUs3wjAWX4G9jsLABsHx9fwvJwkmob7RhRxc04
pIACVzjuv80X4iiCNf8Xz/JiM/vd47UcEpGrtygJeJqRvC5f6bsluMlntLYG7mc6AN4OBjHcTSkk
XgejNi1u+9xXy5mnW2AS8zGN4aOWE8G9nlahHoWN1u7nxbrisoJgFsokX80mXOUowRONORB6yp9f
JBQNP35nNn7c5lAkMAC0EE+4HxYUvBwyewL2OcpCL7EjRv9Up662jQ2SGcNaL4msWBWQB2v4nSTa
uBuDX3Yn4IlcWJ98R8hTrL0RqSxfZuTeXyZ8aJjBJTPvlUmoVbLWRWYMoWOMIAkADPZ7m/jTfeFC
BdYzPkbKg3XwoEkK6GUmJGkza986qtgTFDTrKDIuYAgVVN1iPaOJjYsL23M3Y21EAmrUGntDOvxq
6SUovEgacPHVF2lkhTG8THdXVC3H8LnSF7frtkVjG9qDjXyOGQd8evJuiHGyjeZN0Z/POy2aA/c4
wuREfhCXYv1/uTuT5raRJAr/FcfcycC+HKYjRqQWa/PutnxB0BJNgMRGbATw6+crAnQLlOxuuxwx
iMGtW3SRVajKzMp872WTqbF/SU6reNisw+0djRm19JJuCpTyqfu8nmjFBBQ4NfTgs9q4vDK71S3S
PDt6+X3cwii7i4uNtaC/FLvdoJK1aFQaeXSFeauqzEXUbLT7FNHoC+gF27eZVUTAPsG92sEKhVYt
dxHopWkCHoYMLFQ1yolXRg3C2/A2k5leG6yoF3gfG0MLzj1dzx+yHHEfuiWr7yGJsT4uONq3gEVp
L1vBRUtdg/e0F1RR6yx/2EQrTdCHQbC0uQeg0mky5IzShk8hNaa/dGnMAbp/3aiIjrBuaLsBXdh7
uRhPjSqTFdI0JvKztYAPoPbT2DY72/AtoyED2bT2pS8CkwkSSK9X28i9VoBXv90kDXiTUJlMrDmp
K/WW3tjsGmot5sK2NqwmFcKUpGkCdWYGU9O2LlNhLyeVDacgN+hnc67BWdnOIE5volM6b+cPVkLj
RHbwqlmdRq2j3vqTKORVmhF4ey9xoKIBMxbMir1uGd1y2cvVeuJ+zMF8AospkCKgHAJbRnXwRQU1
vPqs4WqIqiQ9a/RZihDaDVLqZMXUIDIXVbI1F5Zfuhp1zswNSRmp2buV3moXbQu2dK6tLONzXFXx
e6cNmptwS0qf+lqiip7DqkPCSskugzBBQCYU5Ig8rGvoG21SzpXcs96HdLLenSC6CbaLxrfNLRdK
5Soy/IRr6gYBf1LZFOIoggOEbJv3G2QZQEP6aQooVQg5sSf9k5ZU35sizR1gmV4ZLRMzK746RouK
nGaXt65llrBdobNQTNtgmWZtiOEitwVar5g06Sc4zll+hnyddY9aDDpj6E5cJ7mSrc5Aw9hI1ZUp
OFA4i+dVUia3LsXNHYKAuf95pU9M0KwFNTdScOfbuPGu1Kawt+dOvrPu0iASWg5p+xm5neRSNyLg
u3QLaD8Db9uQQdNakFgVr5GO69UMkmb8eU1Nu5jHFWhQkLf2uQhGyfvW21ybZ1k0Od0SA9K5RIvO
kLAqhGHyqMQo3tuSnPfLeLNNX64zPz9rzLJZejDqT/1JMEGCOok+BZvKmIUkJUHtBZuTNW3pQe5m
C9SrOR9BO5l7WuTPyipTzyKSf+vMmdwKBjbmX/fgBm8y5NIoTYV6AmxWFErNk4yK0Iobel6nu2si
XSQLdLUx53FQQd/2PL6IFmneHMwtFRageTNalfrzNmko+EZJ+SGF/pTOqjg/K6lyz2JfuQ/tPPnk
hoGGDKRan+X0dZ2XIb/D9YroDV6pRZEe835tGdvdSbpSeKP2Sltf08Mhfq0UZfo6zKlwzyZkk4pF
48EzmkBJzk/ynBvDaQIxdH1l1Z7If9PYdUueH2u4yhQMUtLCW2qUli2rFJULN6GErENLWDptQ1et
45Mi2SrVCQlfKDSaOUnuPNWo6de0nczsBixUQcHWocRqenCNNANGWhaK0dQ6zc83QYEJwhoTmAlB
p0nNPSqnLV80t4BbvK9Sg6Nf+ub2wqiNdU3/4k16l6ZsW5EpFaCTMA7vtGRL44rKR0tRhbSaCD2I
PI0+U11w0q9NWhlIn9kFqVK7oH3x2tgtI2e3Xc3MzcT807U892Xmu/kFJHYqS3G9Cqizq2v/S14V
i3VqkrKmrfZq5gG9zz+FVNsn74KWxr8XjuZTHMvWSC2FyGH7u932Yg1o8Iy0UPqhdVeRfeLaxu4D
SJTorbVKv2ph+6lGIeEV5P3iArtKPw/NRbrSAPD/sCr81UMbBLt3q9LmzXHi16dbugi6CFHYOzoe
+oHQJQ9z+9Iyg5xew7sQefIc7CGJd/TedheFWytXxjZpbrY5KXerrWkZlUWbEtQHbwH6O/mEj1Ci
6vgUqbjwpgae+QrmVPhqC1PgbRQ421mWqBRfq0l4SvlG/5K4VnVVkNeCV+ZpgXWSO3owA9njU7Nr
d9BRtiHmwvXM+TpyjMtmV33x0snu3a5Ybd6oZanc0EzG/LzZWZvVLAM6ja8ENH6yBft76xpNcAN5
Xr+c0DyDRGC1yhdasEuvQEIiUwlg9grJIsRejSKPsnMVkwehJUa+tlY1zTuh5axN5SuM9ffWJoVJ
ESOTnga+d600Zfum8JXkxK1Wuzsa5mypdOa5EVzWQV2bM4T8JnTC83bO5taqEb08d/0yv+CWO7le
223yATErzUUNH4KRqA8pNB1m89zu8PBf1Wqb35RpSoNqHOEV4LsonKeu74FZoAciLP9we74xUMea
pUQWk9mqsqs3K62iFhWvPZjHCPpmd5u6oK10E5rXdaBhRsEOuejypVW8m2tRVnrANxLtprCb1jxp
3K3qnDqhbWAQ1d0y0azSO3Mn2/ZsRTv3l4axhbodWrCpSjt4m0fq9kOpNvlHOpIYp1WN4Fq7plxC
R2rjxFDgW1CGX9toPuzsAN5C6z/A8ccPFQraPd6EPOLcYKleVy33FCTE7QxGhBe80hRYo0q2m9yY
QUF9OdC3+pkz0TMQ3Wlsnm1zG/nkRAvc/Lxk7371Qr/+M3X04n5noqe8sworOFNSq8xneaiayFYk
oZ2deA46J60oGs4zv23KC7tIv5p+vXqdryMk/dsgLy71Xe0nMPiR0kfBcducGICMUS6Ns1eTcLc+
1RTLK+YuHckvV21T12DrE5vG1yU8xatNqTQo49vVJ99qEgiXq3b9CtKYrZx44D9exW5IYyXqR5M3
Pn1/ZvjsXDUQO9mFdfmxhpbuGd0N9v+mgtJPRKQqT/c5zjflMmveLnNOTH5IFIq/vk6CuHif/NqH
fjxQTxz/m5oMNXGubwNI5v437X/wj4YIabdclA+Q0g11SvoS/XNaw+wf8LdhguJN9+eJrU07UXSN
Ozff9Ghxvjf9H8+sW8cff+ZHP73j4r98+Pe/yJ45ENSlpq9TQ0LKjZwj2Zv9M5y+q07pJg113hHZ
Tx5yO2NbBaN7Mx2a/Nu+/Ik9gJa9BuhGoMu7SVK6erwHRHXOsmgUQ379sEf+J4twn5RxIY7iKkgG
BQNKdv9sIxyN8Nc5QETBhMNB41+yR+JhZz1eAxeBURVosMgx7Z8RbgSTsyt3Ggx2Ow39oEx3k8S6
DBaBwomOEB4KFN0ijc8m7F+c3CJg8djtosDSTfJoJ4hylEGeSUNTtnvGZhLgBiMBIrcI9hQNEnKA
ar8IR24BROCU+xZpaKM3nGNbBCh4QlJTbhUgJNCZwzFcIa7Cc7QKiLKAFUC9kwzF/unc0Yh8JJ26
SJbKLYIDzAKFJMHC2T9Hi4AQ6tQUSWNrdLMn42DJ2kRDm0J6orrLgT+848c20TanoFloPH1wnt16
j2gPOI4uuwh4R6qDKIeKXrz7Z+gYWAQ4j5agJHZ/Hp1jgJpJVUD6IChsdAR1j2YP1ECAEKgKdbMf
X2ygKkIaVWr6mjM1hWYxjR6G03dEV0DwFUTj304I3zSiE0AF+Al37acvSsoUZJhKfbG/CRzFRo47
5WssaMB/HZGxrcJe0EtqExjGlE2u2KxEt9WPVgHKHBw+inEUK/f7bUS7gB5eDjcbqfnrOEMKCJjB
4RmwramtoM377XowOl/I5nRkTQBugIAQXbT+CIgw87EvJDTmEgmCx+2TCeMzhAihy+4BIgIFLCp3
ReObvXu8Cq7OVZKUAq0Qur+PLiIQXWKlvaE+pdruAkzoY+Pja5LCXZLAmORBZylGtwrEhpp0YOTg
+wy6AgjQiXiOgmPXwV6SOCC10K1Ct/nGZBVVXLq8VYQ0TVJgL0LJKjDg4EQQIexVI4HX7Z8R7gVC
BNlVsKfCNaDgeeQUHWQ9HTYIuiDd9MdnFsHAyk7fMKd08SFN+GirP94EljsFHguvHw3T/TO6VQDL
ZnR++9dzqTgH0iKkBOw+GD4yCDQlsWAa6EAIRhcfYam7gykxfTKIzJ1uQM/HhxwFFkYoq47VK2j4
Rll7aFgcBSQsILPsncITr2AIyQqknkWzkXFdEhA3FdZbLkgmgwqu3v52EzoOE8kdmiRNQI12yzM6
dwBH6YmW809fGDnpdBFyDz5PlOoe20MsAWJsBMsUVvbP6K4MAnPKq5PaCwa5EWqLIOqfD5ZRqybH
SggCmnl0Z0FDeEF2/rxlsuSIZnelsyehkTul/kgAeTAV47s2Y6e6H/XrboGLI0hig9jg+eSJqtJp
2zRxihwI8XRx+ZjCZOG1ZPcCGu4OiWLIhZ3dO7oyCYvAPkF7tC+6jM476AD+pfeCSf2M/U6Y3Nm9
I7tIEoGOaETR0D33z/jsItJV0nuBdCId2URXum6WvOuBdyCPhgOFJ9st0viABxRXpHPKIA9IIECE
evSuH6+CqlhTFRqfSx5hbN5BJFHYunLekfnr3Ik49t1rZlsN569MIeYSS/bhyKgsoqV2L0XCL1A6
1AV14+AXjuZvk1SHyAwvrbcF44sU4Zt0gcuvrwIxEqkBnT2u94f96S4gdcBt4WAMxnYWNINdKnsW
lCmEVpOL0/MIHMpMUFCpr4x5FVzZ/IHOiXDo/Id4a/cc5Q9ckkwYRPQOeovRBagjsgt6J/ogZxcp
usOmhGjW342OYgQi5imlSAJKpQ8oR3ciuODK7gVELx0XDE6fRHiSXLbtqQMhW+SeO7vRuaMR7QU0
mOUBGBQa8ACUVvvs6VE2AaAPe4E6Q49yGNH0dWIE6XCZLsYAC9AxeB6DBDBRB5vCJujhaKPbBM/1
dv/ZZIq4QJJV5XLU28WjcHkPUbX7FlcjS6lx2+vzfBIhAtI5tpD5No/vjEDUsJOIM/exw+jyB32L
Myl/oGPuVc1xqTJ9s3SP42TbmQoziQhIHyGNbxWeEUL52UMA+AL8MVdGoKndM4wTgaBQfgKj444V
iEP0ZsjeGUS0vG8ejBT0/jm6M3T+ANzmoRo5vpsjuW/ZmyNAFDDKAq/+vFtwEMzmYs3N+a/yPEfw
HznHf/ChbzyYmR+ED3sGTLDMnyPKfO8DBwbI07/37A9B8RC4/sEHBSGm++6OByL++4/FA8Jjc6hQ
WXBf7Kf46I+HKe+/p//n/QSffvXguw6zOvzPi2CZLWipSkcn2DNN/zO73o7/CRdfFtHisYgR646t
/uuX/Ptfg9/56Lb0NwPnm6NxRalWetwsaJN4ODDiGb9j4M0izhf5YaSOqSOoCbI/ebYIg69JdtRB
swO7S49N27ds8ZAcfqX41R12Wn7kOF7eF8F9WQwG31O3ZAefL8PFbpEtH4/cwX2lR+6P04vk6wuk
38roSzDYLB2eVvZbaEOcBQ+DgQlzRVpRduTzZUK31eHIVBtJ1ciOfMGKB8FhnP321vfCY7IDv3xY
+IMNqBp7wKb0uGEYxEkwPJEdIlZ66PghWBxZkQ5nKD1yshu+vA64Jzvs1VPb1KHApAdmgPJ+0wz2
hQhCDv/jWSrnt6D4Ry7gOimD/Mkyd+RH2Z99swjigfUAl/A73MvNAg73In44zH7vzDv8rfxPzvPF
PcT0ZVEM9nQP35EeP7j3g9ViyC/soDHyQ+ML8qQY7OwecCI/dk7ruDxI04Ft6vEcv2P0pMyOhxZI
Gemhk7g4siE98EB25Nvll2xxFD3BchU1ffmhq8XQb5EAF2Vy+YF3Ly4WUZr7wdCtM74oQP+O8S+X
Wb4cWCpqeaKi+TsGv1nWwf3AjfWFwt8x+B2tGA8/c29SOoKX9NBJVvgvZosswVMODyfVOfXwjb9u
wm/3XzBfbI7Pflc9kv39r/xguOJdOUZ62E1IRDK81VDpETUO6aGz5eqYwr1PFcsO/HoZx3kTVouj
awJCmyIfLzv8Wz95WL54mT/xbR1gTHb4d0n5nY3YQ/Z/zxc83Yh9MVt2+Pes/jLPl4OQogeNyI9d
D2+VfXZddtwPxcI/bAxhU/p0teywH5dZhGcbjNwlgqVHDrjZHG3vPskqO/SfC/xOvKL11/B377N2
0oP/XYO47wtK/6M4+YdS0rJjf1/c/ocjP5dp+paFe5p/OoijPPfPhsk18Yn7cLnI/vgvAAAA//8=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</cx:chartData>
  <cx:chart>
    <cx:plotArea>
      <cx:plotAreaRegion>
        <cx:series layoutId="waterfall" uniqueId="{153882AC-34D9-47A7-8925-304619EF0EEC}">
          <cx:tx>
            <cx:txData>
              <cx:f>_xlchart.v1.8</cx:f>
              <cx:v>Profit</cx:v>
            </cx:txData>
          </cx:tx>
          <cx:spPr>
            <a:gradFill>
              <a:gsLst>
                <a:gs pos="0">
                  <a:schemeClr val="bg1"/>
                </a:gs>
                <a:gs pos="100000">
                  <a:srgbClr val="7030A0"/>
                </a:gs>
              </a:gsLst>
              <a:lin ang="7200000" scaled="0"/>
            </a:gradFill>
          </cx:spPr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/>
                  <a:ea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visibility connectorLines="1"/>
            <cx:subtotals/>
          </cx:layoutPr>
        </cx:series>
      </cx:plotAreaRegion>
      <cx:axis id="0" hidden="1">
        <cx:catScaling gapWidth="0.5"/>
        <cx:tickLabels/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</cx:chartData>
  <cx:chart>
    <cx:plotArea>
      <cx:plotAreaRegion>
        <cx:series layoutId="regionMap" uniqueId="{03462F59-E973-450A-BE4E-14DC063FB293}">
          <cx:tx>
            <cx:txData>
              <cx:f>_xlchart.v5.12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1H1rU9vI1u5fSeXzEdN3qXe981aNbAyEQBJIMjP5onKA0V2t++3Xn0fYJFhxAruGU6fM3jWuYLe1
up9et2etbv7npv/PTXK3Ll/1aZJV/7npf38d1HX+n99+q26Cu3RdHaXhTWkq8099dGPS38w//4Q3
d7/dlusuzPzfGKHit5tgXdZ3/ev//R98m39n3pqbdR2a7ENzVw5Xd1WT1NUv3tv71qv1bRpmy7Cq
y/Cmpr+/vjRlHbxarEuThNn69au7rA7r4eOQ3/3+euezr1/9Nv/GH57+KoGAdXOLsVweSa65LTnR
9z/261eJyfzt25atj6gjuaOUIvc/6uHZl+sU458v171U69vb8q6qML371x/H78wFby9ev7oxTVZP
K+ljUX9//SkL67vbV9f1ur6rXr8KK7PYfGBhpgl9ur5fgd92sfjf/5n9Amsy+80juOYL+NRbP6C1
MIkp17fmYa1eACfnSGtHSiLYBge6ixMlAFLYDlf84aEbgJ4jyn5ovo+cgbJ4d5Cg/FGGo3lR3RFH
THPGHCr26g6l9EgpIbWSG+UBZhu93UDzDIH2I/Nt4AyYP74cJDB/DgbGzn9YnH+vLIJBWbRiisoN
MM5cWewjKakQkmyt3sOzN8A8Q6D9wHwbOAPmz78PEpiLsKqm/+d5+LBA/x4czo5sRhzb2WKj9S44
jj6CvjAYuq2lm3mcZwq1H6CdwTOQLuA5DtDX/JGsv67TlwwJABDMFlNEb1wNPMrjkMBRR44gnDPC
NtoFAHfM2tMC7Qfn20xmwPzx9iCBuQoQkLw6q5J1dvuwQv9efQR8CnOYls528We2zaZHkjoOmfzO
/c8sHniuVPsh2h09w+nq7CBx+qOM11m1rl4OIy6OgI5D+E/8j2ZHgmsqpXQ2GiYfnv0QGDwt0X58
vs9lhs0fVweJzUMG9Mr88wrxaJN+DV/S0iGoJgiaKRe7Js62jwhVTCu+1TK8/9jE/bdi7Qdr/7fM
gFsuDhK4s9t18ILpjxBHgILYTNCNVZtZPUoFogbksQ6Z6dKTguzHZjtsBsbZ8iDBWKyT8B9TZi+q
O/YRk0IpTbdRwjwhpYjjqM1s+gDZrgo9T6b94DweO0No8cdBInRtGtA7y3Vs6he0b9AawRUV0rY3
WjMjdyghR4wToamaGbjnyrMfn93RM4SuD1OHLu/a9e0LYsP1EZcKKegD8faDRVOwaGDebARz0w/0
67ELelqe/dg8jJuhcvn5IPXmYl0OLxtfc8QEktlcztJSWx3ZhILv0VuyZxZXP0eS/Yh8HznD5OIw
NWVhsuzupg5vmvphy75I2iNtSSXn4Gy26vA4KbWRtHIHVByb+f9nSrMfmp3BM3QWHw9SY/5cVwHI
ttpkLwiOfSQo5dJ2fuJnGAHfpoRDBFwOfma27Hky7Yfo8dgZQn/+cZAIvb/LsmpI2vWLxmuCICdF
uLbNOO8x2FEg+8jhjqNte0uJwh899jfPlWo/SrujZzi9P0yczrE8zU08PKzTvzdyHLQ0XA8TahYM
OPKIOUBGCLUJ5MTDQzeEwXNE2Q/M95EzUM7/PkjlWd4l625d3j2szwuAoo8I6GrFEBJsfmZcgTwC
XkpwuuUKZg7oORLtx+b7yBk2y+ODxGYi301Thi+IjXPElQ0WbetXCNvFZiLabBs10Qe2dE8t4SmJ
9mPzfS4zbC4Oszi6QsE6fMn8hjlHUqPIxvgskHaAiWNzwRx+HwuQWSD9DEn2Q/Jt4AyR1WGWDz6H
pR++aAgwuRfKHA2V2RiymZexnaMpPhDc2ZJsM0v2HIn2Q/N95Aybz4fp+j/flanJXjK9EUfElgz/
gzbshGUMLQRMaeXwDWZzTJ6W5CeQPAycI3KYac3JnYG6rF/QtWDhBRJKkGMbM0V3gXH4kRCC24Js
I+qZGXuGQPuB+TZwBszJYajKzS+7tTYZxSYo2/nkf9u2po8kQcIJAL45kcdqoxG00akZ6oGtmQXM
syayn4u1H6PZ8J2ZHEaH2rsgfMnyDAEBALJS6P1wwOcjrUQUxraeBTHB4+TyKWn2o7AZNVOTd6cH
GRufJejrNGH1sC7/Pm9Bwk9RLhPoGdzr7dFnQ4Uzhcbf85rHmDxHov24fB85w+bsMCOxjyBk0LR6
d/dy4KDt1hFon0HmuB8cdcTFRASIbdvtzLs8S6T96DwaOoPn4+Vhqk52G65ftK9TH6GqqW29VZwf
OtQU2BiKFhu95aJnzuXsaYH2Q/Nt4AyYswMFxnQvGJChqZPYQsHni/0unyMkIERRsn1/luufPSHN
TyC5HzXH4zBCsR2ppzMEd92rv00Zv5wZmxptuWZiaga8/5lnLxLNaoRI1KA3Zm6GyXMk2o/L95E7
s8QkD5O3PH/pFjQHLIuw2cTn3//M0hcN5sxBiIwgeoMMWgMee/+n5dmPy8O4GSrn1wfpWi7CyfO/
bE/G5Nk1Rf/fNm+cAyOOqAY1hnMFu4g8S5b9oDwaOsPl4jA9y1vThNULO31ypB2k+kp9T1F2MkqK
+hl1cNpjGxXMnP6zRNoPz6OhM3jeHqaj+XjXv2g7LUWFhTvCofupGCT7HB4Ipm7bkD4rXT4pzn5Y
tsNmkHz86yAt2eac3os3mKHwD2gIOmg3XmTG9QMvQDedkfquVI+9zHOl2g/Q7ugZTpfLg8TpYh1m
L5hnCglvM51Be+TmH1s1pY8YRXSGyHoD4MyqPSnOfmS2w2aQXBwfKCRVtb4Jmuqurl+Sn2FHaI8F
gWxv62CzQAAHORQByYkOwFkgsH6mPD/DZmf4HKPD9DgX4U0Q+uuX7GnCGQ5go3E6YKMZs2IZWjIA
HEiCiSqYfmapzXMk+glA3+Yyx+bsMPUHlbIX5WcETmegD5BqFF/2ZZ2UoPVcoNSppnMdj/3NxdOi
/ASTh4FzSD4eJCRT9ny6TnO0Ar5kq4zgR8pBsg+mfy8w09k0G500INY2789SnGeLtR+k2fAZVJeH
WRi4vPtarqt4/bCRX6AwABRwLIMDiW8oPI4JEE4jEZpi6W2GOis5P0einwH0MJc5NocZGUwb7s1d
Wd0NL4gOyjYcCiL5NtmZtTTZOOiEs9O4eWTjdvTMxD1Ppp/h830+c4TeHKyhu7jrw5sXLHbidKdg
UB/6qDbzWH8oUUeUoF8DadHDvti0aU7YPC3Nz7F5GDvH5uIgsXkXJzgj+KIn13EHisORkW7dz9Rn
/hgZjQYoAEPIw3kopKuPw4PnSLQfne8jZ9i8Oz9MbMo7/0VPCHAUChy0yfJtA/OcKLg/IQCCh89U
5t2TgvwEkO24ORxXBwnHn3dV/ep7E91mz/77SABnnXDPw9RFs59YcwiOcHIblmz7/qwK/Wyx9mM0
Gz6D6s/PBwnV9f1Jzv8HF3VBgwjamdgDCTortQErR6MZDZcObQKDWT76fLn2gzUfP0PrenGQaH2q
18GDD3gBfQIRDUYHGc7WAc1it/sLoWzUEJiaofOUHPsx2YyaIfHpMFPSP8PqxmRV+LIUDhoAEUnj
JpvNz244gA4oHLZBk7re34n+LJH2I/No6AyeP/8/kTg/v+3u2/WAy3W9Pr6/V/DRhXe/fvd+9rjz
cDZ0G1VtNGqnO/JB2c5uf3/NBHKXb7cVTl+xE43Nmiw3Tu/buLt1Vf/+2lLqSNucoy0E3Z4oqxIo
Vgdv+ftrkKtTuzuicNARuKnAAYGXTbco/v4aPATHZXloD90eGK0mo40hOPvLGYglTZEga1xe8O1S
x/cmGRARfVuN7b9fZU363oRZXeEqRVjkfPOxScrpiZQRDQ/KbNRA0EuM92/WVzh9iU/T/5PQqMxo
F8s7h3p1o49ZLnIrWZC8DcfPUjZ5vBZWKatVVgzVIJY162XQLyzjka9+VorMWhjWx/YbHcihWcba
yorTTqdJdZHINLcG18S9zL/KuI56s8RaJRFf+LYt6J3dm6G5SoLeTtaOI3Pvhqe8UJe+CoucuykN
K4giclmm7wJK6i5b+oks49w1nUzTt9QeCojspykdzlnKs+gfq2oNxjyCdM8igcveWSNkukxonA2d
ziZiubAjHq+RTdOwCVTg3HmdyaLitE5FIk4T0ValfTpWfh12izHMcb9FQryQeatfP57CIu8+H8eD
phN3HPkaWof09P4jjMaIO5UiKryNaMzjcFEbLnngas2sIlqVfeeX9bIMal8EriWsMc/ed4IPFVtQ
MaqOv6lVkFWxa0zBS3qJa5sKvPdrIac1+L6PpMDFJ7ihBoJihwuCf+/K2A1jH5ajjE/tzCpjubDT
1OZfVBkHZbb8bx+Fm70cmyl0J9pwZDM4Uo+lQ+Mr/xT71arPWhkbTtyeFSlefv0oKOajWQkbFC5H
/ylOo6A5aFK23Vn1QWixoOTWrbLKlrClP9q+XawSR9R4VlbWSn2JJfFqGNRvRuT9Zt0eq+Vsx03P
FRqdMfDRDI0W8+fmzWBsY3Hn1h+gScptSZ5UfwXCY5nvdlHYhO8yD5fE1m4QGHjyJ6aNRGc2bRuF
bJws0ALt0LAMu9P2ZRtapA/4rWUndsEXsiNKrjfLbcbQTi5Dixp6weNiaK7jipAxcMHjJk8CABpv
VxLJcMIBd1BN1+3h4MkMgFqFJBrizLvx9JjJ8sQUeeoNx5aXVno4GZyyByq/XvsfJ4/rLNDTihN7
98Es2Z18YAdeEg2kvBWqg+1aDVSNNF7JsmsqcRw6nlBfygarXriVwvb8YsjQlvq4DQ3Juyc2Ap3Z
Z5tI3P4E3Yf5weVCaIfalcbXYyR1XltfwZLbqXXa18Gk5mlvAlw623SRGMUiTKuB5W6vGYdUMiRB
c53mKhoWmUXL7FqnQQo1LKQp2VXahln19ddrNmn3d+0XNnJinPslqGfg/gNoy0wlm85zSlKM/de+
rEtsAtLEBItF+o5Ly+1L3lrXOYuLSWnqblLXLMz95r9dLEoVui85ml4dwQUM9u5iOQWr6qFS5muW
SAueKYJNHju3HUg9yHPuSXizym9w11oayQx+oszTkspTx4qsNnaLAD5k8mdDgFFZOCbtuejj3KRP
GEs632PIf3DAjYEkZUBYTUepH1v0nndZrrORf608pqz0OKqrPGneF2Md5tmiK4YCwll22uI9MxSp
GZZOPA7WdZfn3lmlyyTyF+k4kuE8DYqs9txME+XVi0YSK7lSqfbHdIFjjz0MPbOigWZvyKgTfGsc
el1RPGEwKBiQnQ2Aa0xxcl8rOAGJO67kzGJgZ2ZFm7X5F1saGclFTkAPF67nNVqXCzraFhyWN2ys
Z9IIvNfcW++ceg7e6ruaq2LVdPxphRZzK44aG0IsqSkOek6GZLYt4j6uUi8w+Ze8hBYVx7yKHXHB
aMCHc141A5ZDe20yfk6DfhhstwnKrggWMPiduvKL0bNOy1RE4+fSaip16YRqCnt60aaJPokbOcFj
Kq6xhYbWlu1VXkbx+HlMVNzFLkmSyRWHWH0AZDId4Jd8wEXAn52074Edl9GAl2okfu0sc1nxaqXs
ZsIu7v0QYVNx/3jt+NbQuY7pI3yFQUgEyUMrmyKeOpdpvO4rlRX5Srclba8FN2P9tixjr3STJC1Z
urB8L+1PfYGQ4e/MyTzxuSUtxSazHR/RU1tkBoHXr23D3IRj9W2QmTjpJGyFisFsa3BvyHyq8+TL
SNOq9OGoiZ1Xbmcik5zxpuhgKH79xLk1YlP7NaPw26C/9Q9PrEpSBV3Ku7/52EybsWvEZP5YZcdw
3qotpPriRXzEJuxYU1f+hQ3Dgn36azGmW112lILjilJmw3GhEsIEYv9dLR952xSWVunnVGRpzd3a
NNK6M0VQwBoFcZXR49KzTfi+rRwfFicPpPGPfadmrXFx1UKXtG7N/OI88Rx13fMycQa36qhqr2rH
IuGikGNvzrGJSOBGRHhh7gpP0UnZA4J9aNoA0cWZF8X1pPktWnDeIfG388Hlccn79uTXM57bNQeN
IGQiDtj9Jd/IdHZnHCsvyLqisj+1TUYQmsuyZAjN23HatwJBljgNaNdj2/ax5njx6/t43VL5tKV5
E3XMu/Z6NW1pVoRjWp6GOeOTiSzGitBVkbR5FZ6McoihdV6XTpkCHZwU2mnTAmr06ymxmWVzEAE5
cJuwakAQvNbMVBc8S0cTZeyTUwcculXn/iRAbfFmUt17PUZ7+QDZvKCfVBy2cjIpZV7A0VgBRXJC
ezn9yhQxqqiJjmxxGnbJtA7F0Bl16RU9PhUGfJri4KeqWsWWXfJV7pQtrxYD/AWm+8TUZlEmpqYR
szMKVUHEjnhvF626j6mdNGb4xP12slR1WWBrjckYmpuaODHL3KE2xfjZZtnkH1PLUADSqzTxh+Mx
VbT2V5pbTfcJUWqJ5ejsiGP38XaENclCS2OLiS7JJ+vWwGyehizvYNZqRCR4YFh7BP9C5kixFKkv
sBR1bQdWvZBJE0ElAs0i/GuzPpMpnIrQv4q0ZzrqIFxAdGUz6SCZJj+EurQbhRpUYX1sU9vAOmzC
WxY4fRsvkC8HfvaUWZi5o+mRAs0HjMAt4QrceTpJIoMQMu/tj1VDsUPqAS1d4Ql8P9ZHRLkw8tjr
LNNXrkr4gAVPWi9DyAKjh1Xqyj6p39uqcrxo5dXCgTGAQrZXJapM8ACpBcWv+wyOagubX3QZlrJP
nAy6Ai2a4PDjfgLCikKKFz1Eur0iJjWQRMYxfFOs6in7/vVqC813bSImPzkBGAnchokoaJ7ZIBys
LJ/0w8cgGFTiuXUT83zhdcSLLhUbRTkcF0GpcsfVjOkocMuyCIs3JGl4L90c0Y51XvqpJS68NLD5
ouhM79+QMCGnndcItYztzCS3IkrG8io1KsVfyRhp0r0TLSX9uHSiTMt8USB+rJpV10mnvSyLwOuN
q1KS0reclFQvs6zUdBH1dVN6rumdYozcIGtL0S/8Pm6hDO1YdkPi9paMRLTSjDbiWiX1IPwF6WnT
NSe57gLqIX7z/PqsDmxEZgt7TLpxRLKOrZif9fHgNW5R5ZFatdr2+VKmVj9+7JRh4edGJL635KJm
dDEgPzWDq/y60ksdsi5e+DLxT9G8Vy8LQ7rx3NMZISe0owFb+VblBOQ4j00qPg2y9WPrkzak7z/2
dc/rC6uqM+sKHsNubmWpVPlptFs/M25uDA2qD7ofk/jEC8HZrEYjnNS4Glk2CxZ2OVaF85WmkZPd
Biw3bb/EVhmKO93UXUcWcdJVNDqtvayQzhJ5gEzUiZdasbrU1Lbi+KRVOauS4C5wMl5jlXvKnVJc
jNy02NIjLas8+AC+tFbkOMtEnttnjfbCIHmbyT4u/OOo9euufdtJzw/DlSfSrpFXXsZ4caYiEfjO
CntF8djN25HArSeVE3ba9S2hinoZeOUYDWedX1lBeNKFKbzNItadgIFt87CRfxmrUbI6w+boLG/R
cYQt9LLJEXVptx6406t3CZgJvNSbX1phmOA9nC4WeNxoKlF8HZtCs/ZNpMrcZ6e0tyzbXgyRjBv7
pM8imiauFO3kF4m0QkzH5xJOZd17A6jiRSQDLf13Q5d3uf0+8qyoS1Z2zC2Wn8XNoJ32nYq4DLVb
aD1xEnZZyyD+bPueZ43nQiQVVsoaCpjsC1jtIpDnFvdKO3lLwyKkyfso6iLHO+4iGAL/2ITo+CgX
MFmTSENrJYQdEz8YwmJJ8jgqnWVWE0tmfzGfZXheGiVaf2p8pygWJfJgrCxzmhAeZEFVMH0J5EfI
4haFnmJ6EVSY/SIPaMbVKgq6acV4Usd4MVVQW9dZak8mX7S179gL3dUGG2DMEG+c1LpM8bl8M9Wg
liOWr4jADtnwJZWHpyUBRZKZ0XCCh+YiYPJPmvTTOmdCR2DIrMYqAYWVxU4g7ooCCU2xKsMQkdai
c+hgF4vQCWRjAUHRFM3nOsqaMMN6WcFoToJmFLS/cCJ7EjkE0vl4rbCz8ASOt4qvntVPG0yV1oS8
HCz8LtHptDRtS/FRuFin6CBDiyID5ridT1lyXnwFjRjgd7LPjbqOpfA0X4hOgwByczugWIvt7vHG
SuMr7ciaJufVw/1iNNg15WIb42o5yulfvJLxBSdhaV1vl9rafPxhkTefA1PA4gub5SkEoJkVtF/j
UOVheRJmfMCkCzbijxO5PuN+SK6RgPtGu3IDlBnbGlsNmXdT+mcZ1YMnXRoH7aDe6bQxWKWWpQk+
wnJwbOUCNIfXajcmwxT0+qlk+GVi+6T4qjcraHJoEOzaZk4BC5GjLXKTqY6eDo0zZedkA+1meygv
TrA+SoQYcSztZJp8r4YA+9Sn5fSYQAQKvxxMQezg02iFoqnfYKZ8Wt7NRhqboYGUmOT0LTQsK4zD
/Q4cu6uqg0n0zYJaYzfiHybhRtjHFpFZHJ2NqGH3+YlPwGiR4y5sDHRaR/7EfFQd8A1bmxVfqfIz
bJ9KImLF5MsWwe67Cgz99IWsnV5E6zt4STIyqUM6ykn+rFF+0H1qEj/xw1XmO/jeoODU56dxNdi0
PuebvRJGla7tk+2S66gtIU4f8hhfAg9g8PAoD2P4+ZYWoyKfELlFTrvMC6vOwgWpfA8Pl1GAu5qX
dZKD20xAGICyAUxBc2Ybf1LnBv4Vv4uHRkXOKkaw2A9vuK6S3pzWwpA0XSRaJGnrepUPlpZq2uDz
QV1UeEHQKJPLtGjw3yHtQKJJ0lFQRQUqFMllG9ceSIGujPB0Gvim/awyr0cW4A3jtPc7HFoH9d3z
gsHCOGWQNM5xksLFpse9lXm6OpMarqr/m6g+gr3xE2Pi+HRLkkd1EpTRqgkS5Ls3g6hwePQ0jwIs
xwm/15nCOAkWrPK62Bs/88AxXf2p4F3QqdN6M/Ve+xWWiOf9GGNGsd9V8liNhMLK1aWYlo/2+bRr
wFdNW3zDnzpV3GEFaMOm+dZhyPBSYoPj80UIKtRyw2QEr4wye5xpF5TFoNILntMSn1ADnXLYVjYV
9tWGZBmpTEpv1WRF6bEz3ytGfMe4od48pOVgDQspYvClHo2R+qYpcqdsUScgJuR5GqtJn2rRhSgt
+LFTw1Ry5Q3wedUASxOtkNlOi9eEfKIKWOPEqDBESeZjOK6+xSz/7hCeedabzqvKMrzUPJpIStPA
3V3YscdV/UGAxhq8496LrCFYqS6XSbUEdYFrn10bJJD6InxOkZLDGWqAP1pixKxUlk5uI5XetN1K
VlJsvs1KRrUBE81DEvL2TTfK1LM/xGPTWdclgmmwCmNeaPUF9hb7y+ryESsQCTLNwcszC8Yf6eXE
UiUh4lVE1jo1Xf5F6SEo6FfRJyq5VKrIB28lmKlq658upFHvHcOj8US6VQL+21o4CbXLz2Aku7j+
SPwi8v2FJwce9FedjdimuNVt2Bbs78pzQE2clHHTpnphsbGKP4+iYcK4DbxDj2SfUoOY0ralbmiD
XZ5Gmi1a/NKyW9fuUG/rl9uZbLAs8ggE8QLXngzTtO7NTZK0k/3Tgz9ZE0T/k/KGVTp9Irtn772I
Tb+TlFj4xOAP0wc9DnYiPUbmPtU2wsTLoco+okXvcqwHmh9HUNRJK3U6vbPdsogpYYk0Wqrx1oYP
n8yp5S/Kfii57VJWEud9E9h+Z9yOZGDPxTB6mp11RTZpuW+NEx1YofqFF4GwrD4rRoL9LQjqD5fg
LSfJ4xD10y/bB8lSw6UV2CrW9SZjy8JotGM3yvJGfIg3BiveEI0FOomxG6ykmEjIqlSlEMvUTwvj
uUGhGuu6CWWOOdcdapPtm5D5UxgXiB7PsNtkEqu5VzjLxPAjriebSclzNhVPl1nXT3vS9kYWh64M
qixNj4MogTauNgsCHngyejE6z/C9oqJWdB4wntjOE8TXLKEHlwP7gB3MYNwU/YFWDmrUEMBXs+vA
GAWpbd/voQ2dgZktLDFpUNKCeAncNiwm2Z/I7nZzu+nxOMaFxsbpTj08f8azlk1vrK6yQVVtTGME
DhhSIA+AJv36UTMCHdpEcGYczwJlhf+qKa1/VBLtnLhwPISSD3uExL0xiyL3hHiH8zLT7tYqmEBt
wggIG1EKQLY1jr+WZZdCQBcN9o+DW58dheon9jnblcVrOQN9G/nXOAsCMxZKOsXjVYULBo9Hg9D5
qXX+8YHoewdxgHtZGMjF6VTP48mjpEpokhLvqugzOAo/hsc/s4cYZm6r2b+eIJ1ou+/lnWmG4G6J
tHExH8PVFXMis08i4Wd1oq62FqMLxom0HxQfpFz1onLaVZR7Y/mh6fgQLdMmm+w5L2EarGoU8EdP
SLS70yERUqnpqDO3tcT99POy2KCJ1dkDL66SjVJ1iOug430Te7DrodOGgCAQzQDN1BzOAaGFFUyC
RDkvmnHRFsjsVzLlRqJ2DNMyLGDqC3wc+uHRy3DgyCcX3aaelW/M7K8nMYcRwKGQTXDsEZQsxe2t
MxhVUNSst9rLoIonyzTeB0J5JbPmw2A5jcBNRc+nuiQKIDhwhD8lc3+gYvpbmbvPs3tEIzg53lxu
3V7vB0XkEgPLatyywtG1/+55oPynP/IExUDrkvjBHPDOAxPdhtHlxi0hSJ7QsOMEepFVxeQwfv3A
WRUKyR46NDTK1lOrFP6g4bzUkJE68KI+1zckAqG73YBMxVNQVfJ0Srw6p83SBUlFyWzXLhPUBNwE
QVu1qHnW25+ijsBcPCHXpkXkkQaB7UPDgkbjDsFhSgdNxrtrTwgqK3YYVCflyEhQHTPZT/0EDf7C
XGP+qcYMJemFqXywo9pNvRH5nltLv6bpOfwtWoP8hYlzcDdvmQB7QN6nnvR9czrAu0tz6fVhTPth
4TEUjf6uiiJFIlNGTGTFcZo0I6sXxBBVpUunlCDL3vKeGq7e601FLlZIJ/g7L0tp0V/EftBqtPI0
rQopWI0ILSSnSBXsMF0mVpTDnm1DDNvCsMCNN4EBYmwH5l7dG6JNshDfr2YXpAzGF8nd5Mi7llkI
SQ1zEOlnrMFyI0hSjX3Jq2QKx6xNdJKjvAncSO7QMXTjqk7p6GZVqbNwqXI7iRr3gbQo4PgCdxuK
3MdAqI11WN+xcCY3bBctuCFkB7Fix7lj8Mg0Rl7QviGoN4T+IulT/InBEzDySZR84ghcNb9UQ61F
fhYpYk3pfNWWYEqHTSalu6HixTKImxTEKTgUG3UCNwpqx3gLqzF+R1K3wF3mkr3Xhc7t7tgvoJ7F
RznodjQfUTGYalKI4ghTl6auUAb4GObgi/0l9jkaAlZBWVAaLVKKsPGfAclj5byRqu/YFyr7oXYu
QXx5+YdM6yhmx1FWWQS5LG6P6OsFWsxQDT/OzABsl13PxnJwiQVuoV0guKLSWQxi8Lq3sa7qanRR
UO5C5MPaKVHZDANSnQiS1N1XRdJ4CJaeQMicuamdpeVfGbgTq3GdTdFsa00KVLR99dZJYXmjVRYk
ijWIg+8jJVDXU6Q3ZPXkNjZbI7mP5zI7iZF0lRo9LbnblkSlFLbINzbEYHHM3C62Wv0RZtg413mm
rWSVhtKXbuD73bUcQhkth7DzTkLR8tOQ8PEsLfv2FFyEubJLxRa9lsGlHdYJAevblh89bOpT4UtT
udC+4GtU5slfPgnNstfUQzaZ8PoE6SpIIZbJcycnX0wMdcy6XL1VXZgvbREEQJdY5Sqye3EcmbB5
N0ZJTY4RV9fHzkB4gh2r0psgb64ZFfl5KSz/PG2r+lhWIJHRSuKftqbRy0B3zgc7DwpU5vPwNqwK
b5kEue8OIsuW0tPFG2dk6WrwMtRxs1wKfLUzZAsRZfaqw1eeOciovpa9aU7QueDdFjpOTuKeJqM7
6EiugoiY61yAXXcTkCyVa3Hjf+r60VknViaRjDfpx85h4TFhNXkjiA5C11gWfytAtK3KusL9M5Ht
fQD9F6LjqOb6lqJYg4yE5vSqZVEQrvIhs45pldZXVStAGcAULKuhb97wqhxiV6ads/Bs7QXOX2HL
9HCGHoLmpmIiosemyWskKmEaDG6LuwDvnFra6dLyrPJNqtFQsBS0jj70LY+R6aTmXFY1LRaeE5g1
iar8bY9DuOeVotMO9eRUBfXb7k2PgPSC2HF7Bv7aehPGPGBLB9bvlnYdz9xxdGiAxDe3/u7yorsr
LKtfsJCO66qKDENPQI62xnGssHODJE9c9DyVzTIfu7h/oxq/8F1C8/ByoDYMMZKiRdvx/8vemfXI
jWNf/qsM5p0NSqIWAoM/MFoiIiMj07nYWWm/EE67rIVaKFKiSH36OWHXdJXd091ozMs8DFAoIJ0Z
iyQu9577O5d9dMYRE706azfrQ6jW8DbuB5dDq32JN/+FrkLcswDTx5p1KSEO0jav3WDTMvZTVLF0
Ge9Vw/RHrxyiKooCdW3yVYJikEXa1rHKyRqxz6gtT3kU9uNxQqqfh3RYHl0wykfT+EUWclnqD3Pj
51ft1BDms1tdIQKturzD90PNNINqhonnmr1gLtseeGiavhh3233uBrXnKNMML2gHOedK2eCRowxw
o0KdFaum4szakX02WeIuHRR7i8IBW/GhYsnFSmbklGt9STIytXkfSP5ZE4QlZYYIq8vjzswPyZbI
Axb6JCl4u6enJZiaB5A2oDO2Rn8Ip1Ed7eqCY6ds8llH4sOGTPfDPg97dpwV83k3D/XvHjfk2Czp
ulYI5Pzzonkscs1m1FxlveS0sfYm4VIdZ0SSQV6nhn/g48LfIqei950W05vd7f77igFe2nQK7xjQ
gCPFTlHObl6eESGSPN5GeyHayE87ncZj1AcCbBUE4fvGU4a9zGFFol2bQdGJZXLCKQmiUGbsjjJe
9QfQWRG+vw3PAR2jQ5dE5iOUtfmBj40+Bb7nz8Og99vadHPlUiy5SGSH9n5kdDnrlW0PoxH6vc4y
9iWSFotDOHt7z/yAyQNV6l0QLeut0+l2024umqC8ZONRJAMrkeCC/IRwwW92osVFiEY/7mHWfMgg
fnyc92x5jw2/PmGypXd7QBZQSEl76LmIL6hRB1GxDLwvs92PEca7Hg97TaYHCRH9oXaTmguwHfSg
t27+qJaV1UiP9/2iOVtvgRpJ5PfD9L6Odj5gzR5cFaUyOwWo2hVW7exdZusI2romX4kIQZFdfMz2
lhd+cIhWy3SFKJ1dZBzZdKkoOsf1S95zJS4bUfUDdJL+njA/vvSL/ozX1JBq2+DFDIhgujXt7h3v
AFDGKmjPfFLhp5WIdSv6ZqN3gHXWD21o7Xxswj5iBW+C9JaJSWcHToeRn4cmUyUqsWzPLSrWZcb3
Ic27feE2HyIx3k8EFftbT+YU9zqh26IvM7co1QROB9vNyObhXeQYeUxH3qoicbqZqoYr/dTVrR0q
FG19czu0cmpLoscYTKMQATmm1pj9yWejXpvjNfSgJZ8dTnSXuGvTVsuzRFat+yJIEbkU8bAKewe9
ozNFtAb1+y3dJ19MtE8uAO5EUG4BQsTbBan08hK3yN801hGtljhB4FSPAINOdknScxw6Onbv98iL
0ObezZSv5xCLHb3JGDT949z7UZeNNfH6zEktOzA0dc91romoe1kQxt1zG4F7ycOG9Y+TD8h+3JAq
dgVN55BeNt65sQg1lPi7tMdyWgJx28sJ2tS5C5e2wJF98rwQ70z3rvck4XuE2z9SN5RQWgZ55axU
GA/vloV12VL6pEv6EBK5mTAfMhQoizXw4VCxYO2bi2xQX82HEUJtsS9uHvNo8CjdpGsnT2PL4qmq
Ueq7ky2EzrJzrTtFNQuyMslok0LU6nRwI2utUFBc49Tn4Yb6dbKEyz2JuUuLoRPM5CmTEcQ0qG4v
gSL6q+UITSKtfHicJhFEVW2bcA0LhHANmQpU1wGTbXnaJE+esClFYLZmvu0LrKQL/mCipIVpGIvQ
nCVVo3qVx/UcOF7JIQ3SplKhm+L4LiA2WT+gHDuIUzdn7HNt7ad9b+oPdaM+1VzFXY40YXjeQGdU
IhP6SLF5UCwSiUYBK91vex/29zpq14NtNC/UrHaVpwAtVT4M8fCsxz4ptU58vmYtw/pql+HLUov9
kE49CnG1E3eoEWa0CJzZ5nLHZsMeuGmi5xQIkC5bC7UG4wEDJgfRtn0NJiUf1TyarDJpWl/MNE7P
62yWulpdbcUNdN86zcng+M0wdXMZjnN/kLOIn0dJg4ovzXQrRUzuQunYbahQdpxqg/IzR1pUhqHA
0UVruh53F4Z9jr72/VBSbmdTqSCZ7kEAbsuN0pvIudmoK2ZZdwVLjFU5DwYBChRI43pjElxc5SFT
P+8Ch1MIVK7nY4cKWakxKbd891LfY5fH5t8msi/bDvEFvoJ4wq7THtaUJ8U6quala+vgE7QzdwB2
w48T5cMhVWn3QDqqCzskzSsdhw99B5arRuJ2SEPRfZy2cJnyOJqmjxEV+ryGkXC50K7Lihby5lmo
EBddU2jUrbMFkPnoXYe05Gy3oP0imyj9JEUdvMog2i4WtdcyVvN0E0H0fYF8HsrrmuZUHnV0vkuE
iBC3YnG8DkL2hckrUu/H4bpru9C8TTYjbdUnLUqZkIOn5GaMx3YqjG7dgmrRPkHuS7cuKKIe60ie
kLaL73plwremaRaZhz2+Q971aZMVEu9bQMDCmGi8im+GZA3TEim87TViLVmfBzUtvylkbU0hVRTR
T9h4N51zkm32RBaZlIvqyKmd4/DDtfJ/CHYr17z1RL2LY9e9rTZT2B6QeR6mVYBnmkQcXVB807fK
AwvJdY2Q5uLMqt5kuLi2MBAKbd7a3n1ZFo+5gkmJPG1V0CG/WtSdbI6amq3GzkZnyMw1oKfW7Qjm
AX7+jo6KVhyGtFlumUf+lhOEI0vZi5nEFZkHULt0t/HLYvr+Y6qsK6SJTNlTMtP7dUuDZ9THMg6u
BzFcnixb0x83BFVnrH7jVrm5aTqEchyhJzgMMt1HzRaQYhVXls4PNFaVVhYeATAlGEQFa4amY9Ie
apugGDLIopMI0nR1TWNtIfzchoipo1Hsr6NZR/kunILNlMgqhMSSxpNpV4UO1rr3R0LDbmTvkjUS
WS6DuY0+9wA/yVhYkrlOHFDyko7eyWZKJl4g23ZM5eveDGYtUmy4sS8bVKCyPl/BYzNfjtaLQd76
TEDSKcyKBEw99BYekyh3ALX5etCrmtvXupZsqssNUwWFELiEolHn1s1TshxqxGrjzdqsZPhmZuNs
XDUgmIaximdUy54FDVE9OSqgTstYas8I7R66VUk8B0YAPK0dWGSo+BagOi7/94HwlOI+mm70JVeN
i19jHYfN8w+5lahryWDp+VXcDAPh1C2MfdfiOyr+10oG5uGefq2ZoC45gozeMd/mwPD246q2hjT5
mMEuQ5DZim5LsEVgOV5e1gaCQnZZEFC6e9px6lmx1mad5XFHfQpPC1teN3VvUbaOdijjfln9eBut
uLw9bydwEqYAthIN4jlaYtUmVQLUtI3OdF1nP4EkahfEOMgd6vmgVNZhPSbLVEpwRHchcCyE7opj
xfS8RRCVsWO7pIP3CjqqhRbaFoCi1n5jVT061vaV2sDMcGgH45RddoR+WSVInwjUsazgas0DNnNW
pX6P2BGVu+FFZWv/gYCPWfJwgikuZyvmTgVeZPhKR4koC/x6o2U1JYY3pdUgTVy+hzPKh3uy+u+c
/Jm3tX2A3GlPUHLby0RFVMgwWe+6wPuhUtEA3MpylHIV6Z877rb0ZkYIl+bRqDzL3bjJ8agXCg7R
ZWobYa+x8qvaqZBYWtkg8gT76Fou0e6fTEs2hwCB9BUiUGSIolNxfNQJW4ZSDJl7I7twXuVBvc3B
UyZbGZcberZ+0ejMpXPTWaQG404sshHdBU2FcEKb09rE0n6tibsqLoiow7HYZVMf4B+zghyGNciA
14QzHwtB2TRVzFNzCsyUfuxtzyBYpiKspwKCYhsjQ029uR+yhK5lSON1eQW8APAh1wqcXAEqY7YI
kIIQZBDErfsamfeQsxlx+J1DyczlWyTTKpVJfya1mQCjrzHsEaDj1AD4IvSrKbMx5igqkaU5wnmA
B5O6muQR6LjTrPq5K1YIZm87kAOMDcEfV0InXOeuDkmg3IPHwy4ZFxmvOtARvxPgRxAPO1VfCJZh
8wnJ5dY8pt2gr1FXFLYnRDDJWbM0bt+wREb+GFnWPU1bJO4AOtZfax3gzmfb7gCciRXKyL63Llct
3T5kLl4fNt03uATY61DfTYcJq2k6wG4gY/4UQD5MS95N200A0aItN9Atv20Rg78xloadRtZ1AAx1
/DyLejos4UhfE22CnKcgCRvd72Dsze5zOJj8PbyeYVuGq7GwZfUjEHfeWm5v6kSDLzPjDqCzFpvD
1+X9FW5ANlyoMfXhATUeVEppBMNjWdvIYuklcCy0+aJSAIJRbWYEBaM3d9Gq1ksdBjYraVyr9ACU
Qb3fXLqAG15GXCXq+eknppuszgcE4O9mco14DTqXjjliat/miRQcQImc26bEht6BnYJc8rAPUADy
PVEqqaQFIldGdGirfXZ4TR0DiAP4MajSRurbZpqxCoVxxbbE/mOK1cLeumXUquxnmz2ZWC8rPi6O
ZyQELVSgIZzuol6Et1nTyxSgj/BDrgPBbwlpwjfft/LsiDIPoO26AhRX+Bm+lnVEpSDlvmhj0+ki
3Vjry3Xzncl7nS2iWps267H+6qi/7YLQx4cl2eIXIhrl7qFcyQhiwDT4vFdD8LHlYBbyASjF/QRG
hFbpFnskBTyEL2EWNB6qIeia9zJ2eiuwbyKqQ3xeNpGes+t9S95t0QYZOgoncZ/1Q/Q6g5Ooc7v2
HyMzTK96maYcZ5tCewQTCdSpthjyvf5Yk43WiK0cKQgijzu9wqBjoLt8GuuV3OgOk7rUrUzfLesy
nZd4hltDp/ICXSA9EUGzFyjGbYphUCdvKtyjyjFqnqz24Y1Ee+iw6Gy2XaM1OgB+GSHxpMZkJxM1
Y1LunCBwGlrujmMc2v4JLt621BC3So2hzoo5itcK4UtwO/qpAd23Ba+N8O6ViyXIlVkpzI+xrIas
F98ABtOSxWz5kCHcPwZMBG8TGPJXipfEOXG4cYD2X+Gaye4cyvRHZRfMumz9DMR4eVAr9SLPlokG
mAf7A6+JREQTsOGI/UCPSDNMVGYp8BK8+rLNof6tg9hRZg6Jygyv8567JpheSNaz566J2FAwqPo3
So0BillgJWUUffEr1H9dSQU9SL9hg5KDLVHFhg/pFRntNKgnzczE4ndL18xY5Q3OHgVdpGf4slHm
d74bZtQaUDKc3jEPGMYftxBui7CMJuqW5oauzdDtN0Cx/fJBtG6Lv8Qjm+Spm7JhYYVgmi6kzGzM
No3FS4JHgTMWhEPHgzahJdC5YEfYmFHfFlommrqb1TuomHkSuvjA2Lhln5JxXLCozEr2rsc6Fjc0
LhHngTQoiU/qGkgKAyUFoBhhPLgoD482Jg1AdBYD5mzU9DudiU9NiZIkULvKqM3LBjXHtpbgfVQt
rhg4xuCMMkjd1TudH22ULUhh2sglWr9M2SZsV6KUmiHvg+mndd19101mnUqzoatOUFEVrWZ+W+Vu
A5/jXVTri21iCMnyXTVYGU4CRseOF1Csr1fCkpry/tjUzqbzbyup9zDOW5FJ/A40e5q4W7IYJMy3
nTeiTwpHeZbaw78uz/1ch0XVEL1lErhM0YQBRTrUZH6uzbWxh4mnbtOvclJXF9DwA5EYJO/xwMmE
stS/KVT+XL2+fiJs3ChWXl22KI5eWwz8tYAPcS5bKJwFvw8/PtH+4E+ieNQoYpu0YStwMUsdgTmi
7VAU/HHJf/RPePhRefzRB+DLpOBBqZvllx//C2d4XTt+mf9xfdXf/+p7s4Q/f3o/DfjvX/4Jmojq
yUzfll//6qf3xaf/8e2uPRR++uEf2jn8k4YNT7+btV/+yS9/6ubwUzuLv3ZzQE8tPN2/F83/oZ3D
T2dp/9nM4cfL/ujmgMYM6dXtnmCsIAjJrnb9H90cSBr9LQXmSVHkzViA7AjYyh/tHK4ng8TXs9pw
CCu+xPdGCyjbXjs64BAkDtYYXcHi74gFD/6Tjg444A2j5y+15uvBlTjvgsJxBjcuhc/k59EVhx5G
zam1pwnGuzKELbtq9pEX8bK8+kS+ZdR20Ov3pRqRcRWyS0zunJfnLJCqoEv2PrOZPBOw2Xdu7S82
u6pbJLkPZx3lyFXHPO0sFNpr2IhkZD+waKDlXMNdgqojPyhO2oInKy9SHj4qYWmJjQFpP8tkFcwI
6esAn4kCgy26YMRn0pmWnTSvtufv17idsNRNIbKZ7i0hipY9DFHIOHdoPDbVN8rq1yBrVLHHNoIa
G5MK7N8Ldtgn2I/erMbHJ7F67af221QvyCVRey/QEecxaDKThyOuBwYcyMl6fk2CDlS/Tsd8I7g8
9MVAyRDpdmlJeqN1dgPyZamEwa2xXFT1MsBD08lvoSQuTxLcyinTpqQz3hTetChnsv6AS8BtoNnN
gONmS6HxV5biO1jFSNVARILHNJxOHdPqMAHpLZM5wW8le9yydamur+wYsuyWIzndw2TMweiZXKE0
WcVLsD/WU//IcT531Rt8ZI+t+TZmM77+FoXVOuMLRSqRJd3rD6CDoBila1byafzmx3k6zZGGDim8
LDfpwzrnff1F9CTAfeDv0RZ1qaKxV4WhiH+vG9yBLVkGetiGhe64eQ8RUULnTlDjIP1+QOa0n7YM
dy8y+NAtTm+ygLz/Pkja2WelZ7MpVYpxEPjocbAZ9jrKUXMMbBFK/A/KxaNt8aXqTrKbiGh+CDpk
HBMKBueUL2Fl1XUULfhbZFX3rQkkbC8mrFLbdEUikmuaiIG19oMqhji+x3j+5jjCPxyWkOX91r4B
ccKz3/FTJ2KXw/Y6ltuSIY+yE14z4C6ZQGUljDn7HcqkvNBGv35/3kON4Nn2GFZABPdD3WDIYKfA
o58RmK9J1p9pUH/DJMeoTvC3WYPRmaUYKtN1LtTz4j/0cJfnSYYEPsAXwczLcqtkew9J+QZNnt/7
HU9+mzFP4PwU5w2A+F2TYnbw1LymELGLBFwbJhwGU4bZ+P1mjAqTYiP4UyWHN/CrYSWgsp/7EDAy
Exi0vTTi7EcePCGwVgX8d1DstbdFtCgFAjYMKy0nWg6a4ZZSi+9QN+Y2M8Qd6yQMLtEs4DRd9rCS
KI/BihihLtSNyCYnjLIRv3TbKO+yEBMVGQOqfLbpK+nrvqKYJ7S37aNt4vvv0yvq9v1EAT8jeu1h
D5oyd8WEp5wOeNys4fJcN3Q8OhrJClIhpqHMpuL7syUDLp+I8ZIAmscSgiEwQtQqUDBUSLDw/ECA
7odJaX40NZMVrBP8ADKkL5G9q+L7ALiOcEzxx5btqON5LGMc+VrFdr6fvj/mBQgb5gGGkYMiWNku
EJ9VG5NT3OBSd4LPQh5NTrBnYPVCYgpSDI8gkN9q9DdAMR2zhxLM5gHmpiIcA3Gmeh0vaQtdJ3bx
Mdu6N1K3PicAei9ChrICCdoW607JqY4xT6c9Di4+bfghTTDIRnQluBDoR8U+YvlCfoxzerA4BPsI
rYkdedMDZSAObxZstmAmSop0oREU+9jk6ImgbzbYBct0RNbo2oGe6BRH4GFrLIp1gMVtw6MjqeRH
sYaPDU6FOe7B6I9qwWKimLVFPOOyYdpo4aUOMItSNZ2GDCvYkCLP+L42hdyF1fdJCyHcwmlO3uO9
mwc076Gljtlj6Dt/TATJ8niBPCi7DYNpdgqQLCpjckJK0cx0vLiEufs1ld/QnAS3xmMGfL/XOOlM
lnLAW6Lmxw9sTGTF3GJKksVYAlkMaQIW+4cw2IcS0ld/zMT8bU7xz8PaVZj0Kgdj4M6M9O0BNP2X
DEBDhQ4ZYKvm9GWY2FRJ0jyQbb1Pp6XLoy2rz751dZeT3vRBCQkKiIfcJvSvcCRZS3hl0f/l6nJA
qweWVDi9xYC933X3FnaTKwPV8biAfPc+rlEcMNmmujsPVe/cwvGY5dD0ISBDn2drdY3c82Zqlwd0
+EhEnSdBX6cHDUWzK7wEXOI816baWaMCwIozOSuxfoaEN3013H5hLZ3WvI6c/JbNEdkTrBLI7wpM
jO2E1Hw6QP91XKFQh5YuqkNJceiYJWWNraiER1jc8W3ayaGPxs3cS3hg05uRMzOc4BlayKsH8lE0
a237i2h4tORa90FSzB5Kwn1sk9DDOzMK8jTCIXBu0uT9X0KxP2LWvzbFucbhv8Q1LAFMmCTpFX39
lbPtOZB52CrWU9p6D5Cu+dZKbC7RmL1f9RRhWGHWsRYj/V9/7pXD/IfPRb0PIFZGrwch/BxPcc9C
zxe1noLt+2KHORi18uu4EZk7Jb/960/7ORtBiJgCaL7S2zgXE6rxr2TrvsGm2O7jeuo9Bsg1EuBS
kAqOTvrjuv6jJOD/Jr7/KW34Z9nE/4NJQID4/C/P5B+SgP/Zf377/GfL32uftB8v+SMByHDqAgD0
AP0KQLgiYcaA+SMByHCiGShp9F3OQlSpgb/+PQHAaZro6Rsj9qd4wAkg9P/+3/5IACL6txDdvdAF
EFQuTtP4DxOAX4Yr3uWKawfIAK646a/pbBeoEFsAIydOCOvytvP7acU0/jez8ddxev2YFLLk9dRv
iiZRv2TNe2AQROyWnMB3B+9hNIZeuNLs3bChac2/yZd/nYH4LDRvidCrIIKxAcj/zzMQzwKmNhuJ
kw8m/o4m2t6B/gVptVP3oJKh/XckcRT84+WhpWwSxBRtEdBe9tql+a8pupMmnuHrEafWa6zFYp6W
C9aeGmwNeJYYyt7GXyjg8/BAsSSirNqja9QxQQQ2Hue4XovYWrYhzhuhfnWtPvHJkRZEnqZvo2uv
nIjhRwjL/Ljtuj0OiQ8LmNzGMxTF4bGX6C3TE718CJZkPKOjizqg61V7L/zS3rMa/YvKqB6bo5+h
97W1gW9+McNjCNvU76Ap95dGMv2SqvqOrr6ttrQfixWkzmkPI3nHGBa7oumi9TE06/Btj/bp3R5t
3YeQtgg5qOgP2PRHKLGDLdZp3BA0CDSi2efwmFkKYBydK6qgQem4XyJzmwbLdI96AZxk0N4+074m
pz65sgCabKfZQ3TKmeMigfYTTl9Mhv59yT44cGV7s+Z0xl6b64wdqAn1x1YSvsnSNTo12L/9BnPd
R46T6b25NKPqDumYojCyCYzzgjZovAX1fBjfVp2qjx1Myb91XIZPHPJSU2zU8K9dBpd9DjceEr0h
9JMEZty6g7YZZFn4H5o32fQZ9uqR9e8Qs2YItyGpXVI4+W89yoMvmd/RQ0W0GnTBlfLrdnB5DPXt
d/DFPTWupYVwnX9qkBhVJqD6IzpK2MPk6HLIbEJipKHJ8FUPQ3NsxuaL150qazh6bmueAX4N9rgZ
KoOb04yiv5v7Yf8NncHIY4ROVBe6wz2WGxdIoBGWklK2naA5mWCTStr4RqDPBOj20VSRb+WFdvX6
tTbJ8iYD3/XVXu/JWJGl5WfcAgMTfPJlXnrErZu+H3uK2mfaf6WR2yBzs1tBFpdLJLLcQLydheqP
RGWQCwFkQLXeRnhVGS3gyk/yVC23HdEMafZSw0VBs+4zDBsCf5x+isQalagHe2Btyfwktj68JI15
iN22BXmG020wtDF7HERptJNj4JgD+7sbUnKINVnu0INkf1vQJ7LAk43fFCDId1Dx4dLYl+VphmO+
AFT8BEdeW63x/kpWHd2HexNWod/NPUn3vdp4sj2PI1+LOuD24Af2OG7Db2kkpvDUAgSxLF8A5/gv
Y9KCOBZ2haaZrCDE+9xnKkQKjipeKetBwuEZrl4Wvp+T/ZJtvXc3Pado01c0YKRoLghUzBdpNrh4
0epoNVuNGzHN5eqt6d4zeG3rpc/hI8zs9j71S1PxwKR1GYMXAD0l4MbI45kmOV+ycTxuFuD9qyMM
XQ1g8QmBSWQbQoG2Jz47mM60M4OHeoHFVW57/WRlfO1/oFpb3ycz6LF8Ame+PdTALLIoV8lsmlsu
iAWZCXdr/DFUgO9gA0Hg1lSbRg+5lw4eyvgAzCBOv6YOhEHeLDDon6VHzzb9LAcYBaD6cyM/kljJ
Z26H9qjpiGV4GtL4ZOnSv6TCk6upMBQ+39YkOsPxgLh52+225jFp+DFeIiAUoZgvgXPxKRwITVGZ
8yjxDDsP3ofNhMjbzNd/TkUinr1fty8JQswsHyEbHQBcRTdTD1w9Xxlq9XLt2Y0ydDxDiefVMqz7
WAyzQFkXxMh0OzMGNCy1aXCA/jSVvW4BCSi+FKOhSESBUaPoIgT/BExvQM5LxufdoDNJHo9kReXL
bsOji5j6nUFOvuCLtPVBwr8JmIQPewmLdt9UGh19boDY8nd93Caf+wF1NjQ6sOgPZNLhkWwyBZ6L
7H4s0PYIv4vJMnwD+ti/IHd0Dz0EOfQp2YfpuR4awMwGYUSAxUMi4UBvwv8fBf4Qbv+PrbL/1HSx
r197Of1zLfjPE+L/4UX/OxBM/wYNHxWDAI2UroEQ3u+PQJDj/Bo09oMjEtIuJOHrKRt/KsExHN8U
UQu6FWYwZP0ZCKJRcJKm8AfxJITGnIT/iRKMSPSXUBDaNKKYq1sOJXKEatc6xF9ckm3Sog9OYJqz
QyzT5puasLZ0PrlVc0oM6M6AlVcc4FnJee7zBey8KKjNYlfWBp2fTohEhCiyqU/O+54yUfV2uprF
KXWPAEkGdgy61JNHiQYbv83w9saQOCOQdB7VGvg5QmMv/TZk8FjDChLm60B3lguQh2iNkKTADFD+
u9mDfWH52E282mEO0xB+OtdA15nE2RihLArsZH7jnU+/ZKjnlwvqqhVqVID4wUUu6I+VITYoQWCw
8MLDpSkNH5K7DSbSfLDrk+lDckhNEMFV0VsoI3Dktc+q6/yja+hyj7Ygw9PQQUKp0JOYNEWXXYHu
MaY1yr6deupjZY9XwKMKwNWe6i3h51Dp9haC8tG1oSbXzH06xGOcoAdHI3EzNyib2NfEDPU0DX/r
EZDkLRqiPAehg1LQsE+19eDUJo92Q3sUPaxhp2/shCbLTRA+NAlqs/GYoMGExy7roLQ+RCmB4X3c
ntAtAdBv36P5ARpJNV8SEaojS6cI2+Qob4NhAImYuBnlYTSXhdjc1ndmNex+a0ZYU5Z1Xy90q+Zw
gndM6eFbh84TB+jP/mDiNitqxAhPYcK/xAJBXyACUSSkgbfL4H9NvP/GGdRinQ5jofoYrCFaZKbY
l587baKnyHF3G8Hz9NAa1BGVhMkmjJrP8ZRs5V672/6KggGM71DkFCxHuyfyaCc3PPda/i/2zqu5
bmPNor8ILjQyHufgZJKHUQx66aIScu5G+vWzQFs1su+MPff9VjmUy6J0AoD+wt5rl1GVF/2FIjWJ
FJ8Iw5/8HnuSuhhTrqO0TvtP+bTIjdNb02XG175tqB52wuWVGoANt+Yg46cl8GlDCkxQOsqqOuS3
zbKOFWUjrmzmTOfZ1N8Kfv1tDGfp3h+qItnOkwwffJZx94GF0A/+QCY3TbwsF8ewFTjRwTjkMDQO
i6GrB6wZFipZra6t3HGuZiTITWc7e8Flf1NP9vI2dChXqLpUQrmYiG3j5EW7sRGxbNs8Hw86k/He
aPWVBzkDZp93Mwx96yPCqFDV1kEWBdlkHBnGI3nuuQa3EyKAjaY8i7xFPRu4oRJ04kE6m3uJdH1Y
h9ht9TqPOrtL7O7W4CQWcwczqnAeRGsWuypovvaN75/KrH6GUlBtmBV/LrFC7vPUUnNUplhWgLZF
1fpNzd+QhgPcFqrZLNp8cXSIKGIO5bGh0bsZgzDcSd3EW/iDbzwM+1urKae90SN6KfLYPc1Ir54d
zxijKaPwLGVH1Wpb3FbG2ZeJu4GY/Tb4st1pv+wO8IatU9afIaFeK4Z9GybPaBrwQsg+ZWEcolp3
ym05ZTgJxybd55jvkGpk/UMg7eK+Cdz4NOC+38xLbp/wUU/35VQsh0rl1rZpmu6w5JN343QDjZY9
nhAESnYWoh/vRwcZnpiNowGg8TI6Iqm4waA5jeZjlRlOEW5b0VnZHcY5u7zGVn8pu+BL3UJs87wl
fMps1HKOVeXswVJ5ByoqvQUI8A7Eyjmh6GjZt4t3rxlcbFQoAz73HW/ZLJNmiwnNuoqLqtybKNu3
jRkXiIKdggFoUtzNPHY3ycTzrqg7jO5+NX9eNDq9QfJ8pl5V1+k8zZ/DeUrR/aRm+9h202NleiAW
UYbf1mXihJshLHRzF7tSnGykiP2BUYFPA+cOJoKvrD4hipT1BpR8sa0x2z2ozP/RQBeLYmsS+zEJ
Cmq3AIAUaw7FdAqVNn5HJy0RbUfQLfFkIjw00OEmyz6wFLa1pJ24xasG3KF+TkChCuc4D9WHpDXR
nC1G+zU3MuBmiZNphpzJaHm3eYdLc8MINTjmOsiW68npvPsJYc2j3UlukXzk0jt1anBfe1A952Qp
536jFtv9orj600jA8kkiYUjf2Yz4RR/awsCTJmnMzrVlBud2RmanwqzC+9KqE4rY+BaOTPEIDRg1
Ft51/5AwehujcBmTt4Yt6G5ANXcUbNvfA5zPOHWDjhVZPCsHfFcnUkwAje9tllHL09AE3B/2MCBY
nRbjvuHR/gORI6JxBh3jjcLicTeDLTe3vjdP3YaZO86ezAWlQqu86BeEje1725npG2dyzIKy1De9
vZS3EsDHDwDdGhVaIe0H4IzDi5EXy6U0WSYJr/helrb3zYV1l27SBJ0kysqh2MWhk55chCIlT9uo
p36YtzNKqhKzG5/iJsuS4FkPs3tdeH3xDWl6Js+ltlhYUqqO97J1vGfOkXCHmSLe63m2UMr7fiMj
kQPqOaEDn77maRo6PIxi+Rzm1XA3YXLjqpwT4y5l2dxsLLvs3rJZ5he7aGLkU3AM/ciihj6FCF6/
OarNHxBmPjJ1Z0vAOFSecpFj/8gTblZU4e3t0rKYivqxDzBk9KksdzMQ4JsG8fobRrvxO/bA9nPg
OAMKFiynGxmWcbiZ2tk4dyIb7io8hh0by8746phzfzt3FbN42wjQZvpz0x19SCufw3iq8MouUp8a
oexxm6VZO6MALLOXFjOEswlqWz2wrUV9aEx2e/FUU5y459LsoC2zmTHaTu0KxAqxPnXmmwyVdHZV
CrJiC7LMPdC1pA8IZs0DCkef7ZKuEHkHTnbg8ZyxLhFDGdm55V/Po2rPAswHoiTH3M4DO7MCug2L
j2aJUJI6u9ZEcudho9m5CcP7jeibe6F7te1dN7wujEGXNFO12k5+1px630FtVRZV95Z3mfI3aax7
EYEerl/ZDDfVTjnhjAMQ+up3jwLqRppjs7Ut74sTJ+EnP6nKd3wX9Z4tGwI2HvGyRHCU10Y0hjlP
RJzK5ikFEHwTLo7/eXC74tgkzRxHVuyywJrt2f7ij11ypaSwn/F1IHsMSntyNm039JuqZssUA8dB
ALBonGOZncyobGU7YBBOxDsSSwsZpYvVxZHq3g0Vg6EMyPCbXiggd7E5aq4ls8ewXPniW9haLTaY
0ouNc1Bn8jUNVfWJBQfMVbtKpivd6/kwZMgSmV3RL5a+nZ+yOL8zF52+tpV/iedhWyfMxXBD7FjY
o6/FKn7vqBARv4+BOwb6lm7htlu3XkFtGEAEObDhZwPldoPzJfTZ6W+cuomfKwfl7uqlcIyNMGwx
R6JPzQMb+fjSK4vphbXIk4U88ABHQ22Xxi722jT1taBf93RXfk8yC7kQ6DP/u8egEbhLXyUrlLH7
FLu+/OI5tdzTewNE5NtkI4QeTt8k1pSfYsqsHkq3ywAt7eKMUULuZN8aMxyqTbf+ozGSgkeLPd7U
sk1eCjkVTyki7YO57kQRcOrrrsFjxwXuBVd5B9koNqkRyzHGt1waBId0rT4GacimvLLi/BUuiug2
iRyHBKWki4izaSxv18plucoN0ZxHzxHXvMMC1kGafpVLqvB8K3UsmxYnQ2hXp7aI7a2VLy/NPI06
Epbo3mO79e/wQRjfBcC739Hy/9mV/FOXjCn275rk/wJQW/Xv/a8iK/HxMz975I+YY9JJQpBsHz3t
//TIpIQKOl02XT4JD+6aEvpHj2x7tM9Q0dDIscVAMcV4/ueyxP7NZO/i0lf/FFL9lIT9sUP8u/wb
4iz+3CNDdOYvKCy+ELCT/gUOD1zWchpLU58VAd5mFx5LVynuNmjO5yJu3SPjO5IU6nGcvwEN8K/d
3MF/EwgxPtS1hjDUN8Z74Rc4X1wnvHBY2U9eht+LM9MjsqZ3/AtPx/5hzob0qexd3Pl6SE9l7InP
dSMh12V+dmajtCO9oP3CnDA7TkbQcXRnI4UB7qTlKxBOI0olkgzGzLn1CLAlPyPzra6kbxcHbbOV
RIF9U7sW4qtCogzNyuQshh4balrC4ysNj5vGiP0z4D3s7LKYbusmKA5NEYTXcx8jLEFyad1Phg4h
JuTmjZhTbLKwxYbNUNvt3vJFcRC1Fb+KMA0vwsjvxITzQlriCUsAraKHXr1qcVwx0m/sH/Y8I3Uv
Z8b+YqiQD5WdgjoiOJgyMDCEOEw98IlUH9zCbL7hy2/3dseTqk274oDEJP/UOhlV7FRwHtJZZEeA
FQAAnRE/nz+LSAlLv9SU2wink/Fe1enyNZzH+RWzin0fg0o4Yj3tLp6dTfeux4djotPf4yTUVxh0
2i+lractnil/3ww8ZX2R8zbiiRosr4rjUI2Y53NHfzNCm2ekO0d22FyRw3Jy4H3uNORhUJZ1xQEr
b8q8KU9GYJzQuOdbJMaM8IeuPbTt4P6IsRpgB1EpNlxnPMDr5MFOMscd8QiLtQ+NjK05OldjZy+Z
vmqcOXuO5zR881sP/jlATtx+jLKbYWyfQumkN4vpmTdMg7EuMfdOXyij+muK6OLRqZ3mgPraCjcj
eOCjOxV+tskL275fZj+9iWNn2c++j3uTwb7/QByHwCCi2mCb9vawci7Mu7DjWkFAh84rW5ziq4Yg
dJEkOB0BO9hXa6FzKBsPX1PgczKCdr1UcePeoxFfjlMy42MyBvvKGt0VF1fHt4Ah+6dssUMUdn1x
Kg2KqkquHszKDZAXNtYbQiXvpkW9c4JR2xyzrMCnUuJJ3I9O4t4WzXhlJaPD5dh2RwOtjU5i8vM0
AmrmWbnYWY3031t7/O62U3mKZ6ZH5Vy6p7qVzt4PEHjNfmU9207+FSlTE6NUcaw3P6ie6sFenvu+
mXG3VOZ9nXjo7qYErCHQalyZISrtSzIIV6C48tp3LPnZnY/qByEzisyvCJeTQzWsYr0lLT4FqVlG
A1q2nTnk5VUW8yWOtp2ePI2bNoCN+ejbvcLPxXJvo3LxpOqKE3n0zjWi+gqEVsTsv0TkU2T5vS1E
8eDK4uhRBZ49uVQn9Oxorxudo5cP7TdUNenJB4O4p5dpt37PDkdWU/bASNz5vuCWo4rMkmhJAHJg
YspfIeJMn5CY0ZxYZR3xhfowFhMa5RbHzp3RTfux8NorKjFmEWG4d1VWHmSPdx6lfIEX/J4GdHg1
CMai4LDFfWYCJK3QUvRRMZrDpTKH7qutZl4JBStGW/+AwXDaDYXQKCF9O3hVpHg1CB2WggmlP9cw
Cuf4dunr/GBMCvTPPLt+1A2Tt+rGgQjGBAChOu0xq9R6lTWGw6d4mdl1F3mIAaWLsQsbfYqGXJfL
VY0B5mauJEhXYbxmFq3lJo7xT6RFyL7Ba9ljdZUXIe97YRlkngoTZ0htZu3GyvL6SwEf80rWSXjv
4q869b07lRsYCOo+VUYOrKeKXNw+7x4smENmusGd2Xulihq8s5chqM0okOVSbACbejtoEuFzyKlx
QcaTvLDwTK/LZfgcUn8eORGXCG/LcEG+lnIpjdl1n3mgOmcjvC61092pTLY3mTm2WFzSAhtz2exq
0cd7EeKPXKyk2bl9a7/kY2kdPdrhXSeDep9MmfV98WN9M1KVvjt2ux4u8Ctek7JIP0EYH4oNy69w
b2dhfMCziQdvjsfIEDK5E4ItBdZXdzPE7fRoaj76iingdp5Vs+snK7gKVl3/dirq5Nb2s5ELTdA3
G6soqzH1cphjWx8qTMKnPFyaT4UG2IM4CpmgXO7ywXZ2zTBQhM7KXPCRGZWD2X3ae209XMQQW+dQ
xPlnjCCMaiwP5aTguE25xa9I0GmOKDEAuOdtF77lnpduy2o0XwvJ+p4nU3KSytrOlufeLTozvjYg
0s6NCjDZgQO5FWlVnFzHgDXqxP19MY/Bp3gM5F6gSn5MhhSfIvMpA2u/4dHn+N2lm9svFcavr7QE
PP51pxbEv5MTH0j2EdsFERM9qXHlVqaF7a+iKwYhWY/Q3Tei0hBfyjw17xFWdJz9WRYjeqYQ2WQa
ukJU2aG6b+O2ONYJtzSjXz/PWUF2OBV9GbQ/QlAEp6FILMYEo3GdQjqAFFHeDUOVH5Wr37Crsm2v
V9dYwP76S668N6AP76bUP/xieSNB5qESGJAgGSNntNvy1GFE24Haf7LQcZ+bxPefUKdaz8j0qq8o
JaaXTvKDQ+UZXOrprLr83MS8C31u2r4d1KFg3rx4N5RaOJRQ4+amu0utWjn4UNPkemJLgnVr0sFd
q9rZe+09+UMjngyOxTDyxbF9s9A4oCmJZG0egDE3y4HRWH2TNq1RvzU8QKm9wgGsrsz3LQrT8hwY
eYf9JLO2FHkMvuO5Ousu9d/c2W0/m76Mszs5JcWVn7iie8KMmMhDsTAqqSJQBVhRiSBxs29BMvXG
J7eVk4uogbwFZB5AOU6tn9rbyjDRm6Ge3g9e/8Kydtx0E6JtQj+w6MXOCz6N8YiKEcB7qfSFXznt
Q0SdEfiJc9o51zq0kDeYBvuXHBTKM4Zk40gt8qla0MomnuWfOUEgOhtpDM2oEFFcifkysFO+dHyb
jEPZuiTp+L5yfM9d6Bmb3jH0QVTTjBJ3LbfIs9Ew1+3uKk1PudyDgwRoX0t1hGjlRAAz00OP/Ijd
jHNfLkm/zVojPi1OrE5AieS5K630rEy4PaIgARK40zUyAfAa4Cw/a9srIiyV8yFthxTbYR/uEPDL
XZcW9W6UToOQN8k5yGTDaoKv+ajNxkINYpUHEvLMH46WlNFN3kC12ODCEt9QSnvBS2/qyu+/asdv
c/cTEyYqjihtixQy90dr8p8m7h+aOAvdFKvB/3vVeZuk9a8d3B8/8LOFM8kopRHDSeKT7uau8ec/
9W5I4ZC5CRac5D4KZ5XC/VxzCkJPXXZEyNk9/rWKtn62cMFv6LhMQUjbT5Xcv9HC/YtUyycKNbBW
7wybWFwvtJG/bjnJSkG8UbnuaZjMRm6tbMkf4HXJM+RQZO6z278ApMamQOTWnuJDnoNCNW/4P6dP
LuuQN8fL+heWif0LDldr98sn+f9QrfLqLA5u9o8ufiFvdQv9+upCHXTIskPnlA1O/e4mznTXmkm1
ZlkgB2tTwAqM/oaob+rc+QfdHEjSP3e3RBbZzOPZu3rmGmpo/0WlJ+EagStI2xM641ekEDaRgToN
b/Kwq9cpoutfMwun+rFnz7+anDD9BNQ4/Twt1fLN1zzY4Z3N9hnqfL9DgFAcVNHpnJOi9u6BeDDe
nLSP/Ggs1bVobNYfZuOwOdNyk00l6R7O0JPeas1mE/liEJFJYASKEOFzGuCBnTmhEoOlmMLCMWSe
9ca+gnCznuiXpQ/qKx/n/q6rC/2QVH21Zz1aDRtD2UG+j4m+SBAh4QCxU8d8MbrO2AW5/6QxkRIc
uwB1oaNtqkvnTIRhJMY4bFAKD0c4lDLKjWV1D4FRwDgwDmxKJKCRBm1WVEKzf62yoMTM2ofi2h0z
Sa7DrF5wQeLeSE2qW2hYCZ0XX4B3DOx8Zj9C1AkCmhTPszWiyYfB/BBqI7s3+zQV2wyF0FtRmx6s
I9/sthw64Q5yepfuB3tijo0f3XuYZBBTLretV2woEtWT0HWyq5Q/6hNDkSLeVlalHqaUIIRI2GMv
N6knzH0p8lUYIxWBOhvXa4Sxcyhzr6pp5dTEMaExG4bQbFW6xeFrZaF1dAfLMtDOe91mdN1XP5uD
XeJ61V1eUfv3McZbFgfJsnE6wjA2sckWCFNQt+/U6N6x8TQOsMTib21iDfvcTPehGoYtd2p44kwr
HxZrxqGlcHiclyzItoGr/PfEV81xQQmwC0mGOs5pVy+Y6xW0Aj/DvBa1A7p+CL1VfwhUJlCjBdMZ
ab18thl1HoEEjCytcMF+ZzM33IqaeC2WVn75nYFSXmPywYjRuilETsrGlg5iWLAIeH7nZTjRqsck
ZsVz0XmqmchmzILHR9GVKVrGlvQg6g9btjFDZFmhUWsUWu8M80eALSQ7WGY9fsvzAU7lkDMETjZN
hTfppm/DLn0f0oKuNawGx7rt+06eF73YdBR2Nrx67OaYs7hW/b6wToaOGeoJU7toDfW1kjrDAB4q
ggc9VTvpTukOpGItg/lmIL9xxo6Fy3+nB2NJH2e7nmf2aOt6G0sMyIq66sp4i+Arbj47IdyDTQ7c
sdqEM67SKB5zlJ9sxDgKVHXdJSvHsjXt+h2ghH0S3QzQ3pjM+jTnff6AsXB9GCa8/3xJq9tsAc8K
qRa3jcGaBgLU+t6ATbqPlIUCJYHby36TDE7/olJQPJsuHXj1U+wvx7aelmMKWh8Cvlu/jYMVwkZw
B9bZyciNvKMCmIyNNif9xcw6bd4wxXbNS8iWVUM9aer3ri9CHM+r2ezjUR7yzhMImPiIVAaSiPeq
hgtCjOW56G0DIhEhC0veHyZpyWLZchKI+d3VoAubM3Bok3/lMSNLrqNZxLSOtVjG4ZWVd5Hi4SLn
5l3PquTS6Zb+qu4W79LiDhsoqAis249aoZJ1jK45tIFV3M5VMuAGrFMWZaQfIY5JY+sWagc3FmOB
4rZzCwz9FMbALIMZJiGWRGVtsFsl5XWJ0R9TFq+Aa7dkVVwxAAXvxwoX6aHtSr2Fe+t/NhhGsStI
uzyMsPxVYlsH3kz/kRCEC8reH99qARQo8ZCjbQOPcZNEf8RMAWtOPvb1l16oT2g8vdMANNY9CBWO
99or7GJr5I4cDkESICcUAaLfldDCateF6yO0md8k9iBZ+xpzdZ0UY/dk5Xpi8ZRoLO90BRgcbZHs
6zHfZVZtLFEh3OnaKbL6SiZDcq19likb5kvFaWqDxt0FU4cSA5PpiaAv2CxcQMZTzjmz8JbDGWpC
W9Qb0Zb+agTt+4AGykKKOSuW3wd8jjNPvwE225bneByBhHX29AXw/0q7f/lP4VipVM3/UDgKevpf
qp1/dUpQMdXV+6+l4+8/8kflKMzwN9MxXWKvfJtwx7UG/KNyFGItHR1vHbz/IXX7WTnaPk4JfiqA
7v4hgvtl+C9+w3HNZp3B0Cq6C/4dfZxl/TlFwMVd4/K6Vjc2SwAHCsCfa7Oy9ft+yr2RiKcG9jOO
qVGxDN0ErlebV3UzBGSmZq2vFn3IrRLm/gsEY0gHedWU/ZNVOmrpuF1sqsaiyzq8lchLSWANHlOP
mZBHIG9WpYKn2DiBdHPI/eUpUIXzMTPGEaEZMA6rHE5wlcqeFSfFSKWam6qYswq5aYrkOwya6toF
a37GeDCYJ+bA8w2aFYnapG1ANnuvRl8PhxFr9Bo9h9THzZrrrATkUGYTylHXza2nxGOLHqUJ0t5N
WI7cJyRLUn2wMBsZmS0YGzw6+IcFLNY7jRua2Ur1ww1Z0uDCrESh2u0GnS6MQWOT0fw0FIdp6DBx
umHNULOMW/8Scv5nUU9ffICmCwrFa2Z1YFYwaCx05N8lpZMfG9mN+2zpfA58o+I3BrQjJ7gLcri1
XFm9qXEWDyOh9cMBHx6RbX2PmjoGpYj6PJ6XDXOvbpu57fCqOmd+lkvtexFzv2biwUoEBhgnlzcK
gktbr8R5t4TFsbnoLa8DCpkPOy9uWsGjukPFU4sV6Qyh28Qryh40H92Th1b3GcHhdG2pMewPaea0
Cq1VB2KbB52zJf5zNu9bPIgWMuHyYKsCjVztTpBCPxbpLHEMPCCAfTcU5l29NTUDNDiFJQeiTLZQ
DnWwt8Zx3I0qqyPo9EO8ny1l8kHHTeOyCC7GH75MzXf8oAiN3bV/WQ0IO1JU5vdS0HnsCUZDQVBP
zaOoWKKz9S1emV16G2kOjOAaI1bMV5LY3Fqdf0v0T7fVVkLbnpB2SbFb4H40xSSGXRwX7X4ewB0y
4gpvJ7flcJOdjjRskXMSysnf1HaZk3Jor4vsRGMYyIz6RPaFdVIlxGaPdfPndarFKiET4RdZDmhi
5l4N+SFWrfUk2fScxq7094AAfUbqqLoeYQd9NUfX2A5zsGxJEkfixh2Qnmq/sUtQwhMu3dgLxHXp
Fc45T9zgbTXeHIY+8SQHxyLElkqWRz8acnvby/YJSnZ3aQNz+VKoUm7RAs3POm3Ko1yoliLDMFlZ
NzQAu6Ex0H7UU3VpXSLxKFZZ3W2sASWsCyVyKxJZf/LiVsEHCCsMkWn8ojBngD5QsnjIWR5G/ZJD
K1blQXEgI8GUDjIpJzfv3aTV0awmO9zXFT0BTxa0lFcf9DXtqua2K2WIAdYsvlcin094gupoWmMZ
BsyeazH/NTNTZ0sE2Ri5yE2Oa+peVDvW+zTOL+Q+ucgl43DaooLwOwzcNrEABVHCGHa1dzf2QFnX
ut/Futr9Z5zyu9L7H05FhDIcJP/3NCV6L+BKdFX6p4Px95/6eTBy+jGtII7DsxgMsM3+n4PRcn7j
8DPXZFh04MJh2vJzpAJDRNDGU7Ot9/aHu/DnSMX6zbX5DX1E7R/H5r/FEPlLkAbKdaxvFplTJNrg
VrTWKuDXoQV7A8DOWk8X6qxwN4zgtLj3ST6Mcjrle8xM8zmbGDfvTDNXbJ6c4VPu9Ey5+7Bqf6++
sI/G3+v/ZYIiVpn6Lwbcj+ASEzEAoB6TlaXHJ/Lrq8Ha0eRhogc2hJW4xDkb9o32a5r1aWDptRlG
R7/53MjppisD1UZt1nHAkZPoO1EQ+tW3UCnzlt8jgY5XFOITyJBAHGbPld/Re4pp/8v3/b+8Ymsd
Of31FWPiRfqPR8akvPjLK04ZjZAjpi4Ekcbx1iNO9dPgMPTcs+1iCDwgvc+2KdN8Rg8efLU5N+1D
CcxLwJWt1TfG0eiwUqNxt/Csa5CKZYJJy+/cHOV7nSV3uQZPDSWx38KjCZ8RZl8RvepOu7Q3vBtk
QEN5+Pt39a9fA6AkE2QL8zzB8/UvczZ0/lAQG7TZlZLhcx0zjGNHzsqJDlhPdygVMBJIUbz+/R+7
Xmu/fpY+oyDScUDacC3yj/Vl/WJicM0pdpo+ri5VsIgLOjp9oRsiqlMmz3//J63DsL/+SehNIDNB
qwo/PBu//kkNp+rScjBeyHxw3kkWRoIgVTBbm7xJdmZL5mFkmzM8isx2x/KfLpq/uDUYqHOhWC5O
YIc5IQXun9+o79spTCgsnusg/L3MtPueI/ctDu5S9jsogvVmNvnqD2PRfogSav87GFKCarGog02w
OxPPRAYiPPMhCdtdY+G9C+b5e2MMzdY0YJdHFGtOd3Rtb9H/MGz86xx2ff341i3BJBhFD9KdP79+
09PYH1xp3Agty/cU+l6MpC1X7PKQgVTxeUzS/EschAQ2LC0ZgJDB0ojVo/9D4dOrozmJfThu2fA9
xbbwbXBZQ53//ismGuqvXzJyIi4i9Eg8W7k714npL5eT17GX7xJl31DRNTIMtipMlsMaixzuFUpq
cuta834oZ1dvYBazeRYVhSOdfrEe9Qj4ywc8D5z/fjHGL2NWMjNBkrJpKJg+AdsPtpJgOzyzax0B
cpWaQmZ9dRnXQqNdS44YHyJIiY9KxBqS8giUvXiwsviO9RXi30L77UVRxaiPesZbSxuRzhbPBkcv
y8Ycg+y6WMsg6lvnnKylEbYKqqTRTEDhcc2nqFDWOmpcSyqxFldLNn1t+lY9alL1Vk2O8jGktRoZ
i2U9tYkYCXz2Deo1lr/yCxwTqri0ao3Pei3tmqaHM0gqw0m0YfEtHRr8PZRn+WP6URkOa5HYreUi
i7fmIBwrvAU6Pu0A37V78VFhFvSCUP9HMoOjYS1Cy96mHG3CW0QWVKikH6ojR401RmSf0o0pv3id
SjO5srqweXTB2h50mBkWFVO5vAde3e0Y4jPaBxKDkQIy37u1Fs3kKFE/Lx+1dPVRV09riW2vxfb8
UXd3awmOcbk8VvxSsuLWCp3anGo9+6jcfTniOvyo5521tLc/qvyOej921sp/XJuA9KMfyD56A/uj
T5hsf7r2oJAWkiy0VpWoYRnxV923hFm8tbz1ozH5EEjDjkd5/dWay0zZDFmV1o15UbmC0QHhtl0O
ZDApSZhNigUws4r60fQN+5TNNkMxzXcgobqbK/QmISBhW8l1eI33Go+Sl4+xGXWFEvIWqws+q2M+
++PqbylCde31yuaKGiXCgRHsjGvsMfdk8pY1vO3FEeMZlpUCZWi5r4q0CzeQ++C27ibILkwbQ3ZE
m1nShER1LxGWMVQeJUoRv8C/LKkK8EHF5RIFi8sTs8Ido6My6Qxapx74yV2fGkQk1nEa/DD0ABhn
a9aWIsEn0MHFpWKV58r2le9mUTX17TIfe1qzDuJ9nPikXPbD0tL49FW6nwuvnI9m38PrcS0oopHP
jrI4dGRcGzDIHOvFaMpFbG3bQz/O36ZxC2Md95tWVfWSwX0qTzZzV5BFCKsfgDDZJHTA4xVXCRYJ
7OJ+Qvt7AOLVVI8cxvYZPKKV73XDK9jVionVLhDTgjolm5vxpgyYi+4MbpUOt4HQ5w7uW7GNpR3r
lcHD15n6PfVJtWT28h23fIgciBdQUuaTb39Cvuoc4RHmWMlymEJbPE9yu2iZM6IduyYkDnzMHHYe
bbZAM80W4wq/PsajRuJagxvkNzsxk1l9SlIxxrs8dBJaAn4dBnhcWlw+Mdl205hCjgZ6bnzugH7O
BM9yH1kXuEIpsptgwPT0NCPA1xevCRH3VcAxb1yNKeYQk5vGD4SQuO092eyiegOnXiW4KsqCzcHo
LpjjVKyenMxy391JMjQOoH/Z5NROKP96b2GWAOU4I1TMbvM+YrOyS7GWvBXjSGWRxdnw2Lve+KXp
Evs4+GMsWe64JkEPOH3svVvUpNNX3SAuAOxt575XrngSCkw5hg+jD5AGzj5SI6vM0mNHDgBCSB/2
021q+OFzZbbrxZllbX/wix5P+jSDOYvMdh2OJGPFC6sJbhFXnGDhM9ovru6SpyR7GxFOtL19KK07
5tV5/mAFaO1Pk5ON+kZNai0+kb/dubnhTbsaLc54qutlwWVvlWohXcZf3/z60keeT7wu6LQXx614
F7pFwbVJ8jpfojAfuHWaAp3FfdX53PKdpiqI+X88Uy1VJbetcGYk/HaTMLtP8G/rm9JImnVFpVuy
BkzftHe/7wn4b+TsvCMeIJDW1zpZVeUz7PVwnYmz3yD9POe6IMLifawAiW+mDqCBrSazv4opczNm
YsT4PQacFoe+MsWlDeP2zYGcg+TbSVLrXAdxqBn5goPdzp3fkpBATiNGIz5WNAXt/DUvcvdu0j1s
6NbEKvAyMjvqj2QulD9Id/5v9s5suXEj26JfBAfm4ZUzKVJzaXpBSFUlDIkhkUiMX38X5PK9dkc4
bvvdL44OuyVSJDLz5Dl7r73sIUz/0w33gBCRFpFW7Q7GR/RsmHG5KweZNNhs2OYmNaT3GdFpV4CN
cm/j2comdrbw3GBF1Eb0pHKjT7aFXbFMZiN2oqNb1Vbzs2RDnqAd8khticvhGck9KO07uO39lkNm
aK4s1dk+A5pCY2Cl9W1Sejf5G5L46NGYKNNPc6SV9YNsLGxHpWUFPdE7EOi2Y2ktiUpD4idH5qFE
KRhQX3dz3ff6Mk4BRHI8fqswaA9uCRn1MA9LUpowrXZGiSvq+lL5o3s2NNTvbdpUZX+VTINM16HX
lukjlUj7wyQED3ttkLU9Mz1MMKto6MOGU2BqHhAtW9mLVSNDwsNIBTZ9k5pAFn4ZkkW6O8B2T0Ys
hw/aQkZP9DrUvmMG8vIOEUw871XXtNk2w+4AWN7WuXM7IpjB7ObLJe2DaRf+OYtJ9nqiumm38Nf4
1oawQvKs5oCpSdi2xdYanVFt+gJr+34OG55+wRg22EwxJPM1MhG/eYa/bD3mKW0QlkMWPfGsl+1t
FdEN2XW2jAifLlN/WI3dazIpz8A3WCw6SOJABkCDiXbJayrC/r6J24hYg4Qneiszh2+TiwPtu8zR
AoqHkqlzS7RN4R/jcYHW41MykotQhhw2ZUtGAFLJstOXAuU010jivHdtGoqU7DzTxMTosu4nsD54
EOM0uHxVpf8KU/6fTgoR54se4u9bKRfwmDV6rT9PGH790B/iFCYMEdaBAPmeb3N3/MOA7/0GtdXG
lL94B/5ooJg4DizLN230KrbpLC/+RwPFX4YO3P34P5ghiDv3n4wWvC9hxZ/vklEQ2Ohh6O2ETuB4
C2rgz9cMZfl5szgQTzPPIfb3IvFRAtLntieawG7/aiZlQH6QV99ncqqu5wENVxOWprWGVJJv8eub
D7kWM6o8nDo3KZNwEkEMrGFRoFAZUIdoQISrkoKi2XjhiOYQqPkSTy2GAN+ll171xVCfzQR4waq2
i7NMlbjFJB7uS7g4VPtxsMeR7Op1Uhrxpu2ET9ZEqo6COvDStRNVB+l3BpFS6P1WJRmBi8vZf846
uybSg1TP9YjEbu3QnCEUx9aHviL5pga0MayW3IRjZ34IMdfvpL6GFwy55MuoMYS3yAZJEqg/0tAe
oarHY5iQAxER0ki/1TxaiNQOQtnGd27hzWcgs+jGyavwWMel+pmMUEOYJUjrNqPPuadkU/cuPt1T
Ljjv6KZAC18jFvhJ9KEJpZEDgPwkh/klZ9t1YlbJVStnA+BLovTKAjZ7zQFQYQJtXvBQN/fACf29
SMP+Wyq1fmCugei3MGb14cZB8qIMwQy284ih8/0E1yt8XcIrwopRP2f7CoiSOqZeJHA1Lt6k5sum
ZLvDM1IpghG7qvgoFktTtJibrMXmNC+GJ66mN0wzvZNQWnKdwhIl46JnTBS0u2AMW3ujEF8S2TV1
SDMwYogXKjp0nnxKHb9tMVzZrVNcTVYQr1Vd+vyhiz2rXZxa1uLZyhf31tjExSMt6fRZ6CwV66GS
eLInQrS3Jdhdi/DFxROWfvnDssUq1iymse7LP9Z9eckmi6ibdKbpViTLhj4srrNidsDhk4o1fGZo
NdRaYlrOaOcvh1ueVreZD3vVbabgnCD72Hjz1K1sDKgXqY38bH854MiTxQ1XfznjvMUkFweLXy7q
EvejGQeG9kJ6RKss1rpamuVhljPnSr9Y7+qQFuFcetEdMnHYTzj0JCqNdYpnz1feNaLv/nu1WPpM
RTU0fPn8iGKc9u5i/pu/fID5YgmMFnOg8eUTjL88g9FiH2y+nISpOXT3/Ze/sJ+E9aq5jlVoNpvu
zuqq5k1NhItEcrDehXIURsFJkyQCgys8uA6T+JUKo/pAbcPB/eV1jL98j91igaTYSK8aLvIfHdr0
amW5PLTrQM0YJ5MqfMsDzJQkFOCrBHAbPRJ5hNty+nJeuuniwpSLITNcrJneYtJUmfthLLZNHzwB
zRl/+ulJJMw8E1ZdLYlg1Qu4KPqNzDDxgOIpUq86WJyh02ISDRe7aPnlHNV0uc84ByHGa3VntSEO
0yZjPSsT2ykqBHcbLlbUcjGlzos9lQigbOG6dtt5Ma+K2iJjzmyD9fzlbUUAn+9R8bOtqcX8aiw2
WOJNsnu7xxpbf7lkjS/HrBtgnrUXG+28GGr7L29tRL8s3yMoKrB6YL5FxYAPN1osuTR6cOfGi1EX
Vhaas8bS+Hfnxcobf7l6cRPItz5YvL7uYvvlOo0D2FvMwO5iC66/HMLoOfrbabENw2rDQZx/uYkj
tIU7Y7EY+4vZmIJ1eEWaZl2cLy+y/vIlOx7wOARqTnOTgkwgaws4wsZPh/iY2gbOZsuUD8S3y00o
ouFK+QpsbCHIHKiCk8voFF9SBeg5bYtNn2TxMedmj97fbfZEcTwmldftkYUjAHNc7DukcCky08RU
rZnDYqk0x/nH7PRjCVHFbza105VEKKa9DcU7zG9GYuT77sqFZVXptavAKTzPBhCCwxS4xKy9hKQH
Qy1JlWNp/dJ1E4F88RgbKxt6y42Vc+vn1qfu/bIw7+EhJsRCkjARhGI+9snw5BFhe98wf7+HGhsj
d4FZ9jQov3rBFhMy9w2qActTIp6QIKLtaAeWVZjJ6hZFUHmLhrRBhFZ6a50J9zqiNAQADog49xTZ
nhZHHkaiCYSyTVJUEwYNgXttWV6TnsTb9QUgAsLM+GAKQ7LUaVuuLNX658bi7c+jti+eR/QVRauO
H9xQ+UzXxfCYdEbIfaaP05/ObEw3pCN2zPaMpj5PBFeg75byAXJycEz4w79LujXHgeqULmLTIUJp
gMK6+Qi2mHbfIbGKaZe7dJFHS3fbRsfdVmiP/agja/bK1nPAPT1lAjzkt03RKfBfhLjFddG6KwKs
4vsBB3CNp/uixprEnwojNWutq2+TOcj2y+f5qOrRAqkzkybqwi3IG2XcIFLrnS3XXu+uiOb0B+6w
7JCNBoNxBXeX1zH1dJq4n91hihn20RRFx97q2idSUXETWCQssZ5I/cOHh1NeBlHJV5T0tAinydyg
COR20zlRQzeMqBi8bTi7mLdYaAgzkzDCwr3poIVd5iAajy0HY7aiuXddReF3s86i71ZLkAoDXK95
yZDKv5lDLI5tbch95aSAgrOerYbHL+WQdpk60303g13W5+I2jurhDYzJsBHa8l/tOgtvbJLqtpqO
F6iEqLCz/TzQh9gqZdv1QzVFLxm2vXjbp7DjrzAtdKhRq9BO1305RK8Z7LUH9M9tc+tjrmwP2E8b
YL4++fFEPAJPOdu+zjjHIrjU8EXQ44OgryI++dqepwfVJJsRk9iEScTHTQjqaZ1W1eKeS4a72bLr
/EqTOF8eOm2kL550vOzd9lniXMoXt4QCBIl1QvxupKBnynhrX/9usuCRtbFcoC5ZDBiYpV+pfcdn
gcjve96PNs75Lni0FvNGg4sDm/qE2QhjR9C0KG87EAIBrg8f9wcb4KeLGyTHFbLgDT+cenGKuItp
pMU9EuBEPPhBWNw2VrEd3NI48+XYCEawnVRCN5/OjOSLcCIgNtgLoZzgJcqKg6onfcdkREzrrnNT
rD+KNMbHEJf6tpzt+S6Fso1j4ncjzL9XqP9GokUKJ6qlv79B0eyv1fuPv8j7f/+ZP0bRJlNlhOHQ
Z1Euoa5i7PSHRmuRb+GIhqVKOgr+HC4xf9ykLEbRtrPMib9k/8vN6/9uUoxW7Ijhsec5ARqwf3KT
+k+GmRmCQ0NDzziOl3Mj9z8uUgscx4wNWpzILZqcXIAoCqfuBfGSW6lTbkJaaFaCMyalDmhBQHtn
hybSsE1K1G2BXgHYcmVyWoLHhHOpDMaMbGmEmCVmTnYYEMB234lcj/FehJmXZWcvGZCXgjsSedwB
h5l5rW+mh+12RoXUAbtJz1ZfEh3F4w9nCtoPlBijx89SnhyGqLRznKEA8Q57sKdoqVSs12QVKjk9
QNIAdbsN3WQI7lCAd2l0k2VQ98lOI30eqrpRrmmyLqyfTnH8gD9lZ1oTWE9j/l8Jx38l4eBSzmP+
96tm87N4H97Vzz/3HX7/mV+rJoDmzMPoQPEDp/N70suvVcN/ChiEovr/35Xxa9E40W+oA1lHEb52
7qF/bj8Ajnbx0Zi+79lfvYl/smis6D99HxHrFpGwi8kGTwA28L+2H0ROLIY1R81h8qf0BQ1dtZT/
Dlq7EbAkt3ZV6p1sptuCo2uJwyZXg9E/AGJT7sAUUI+DBLZe4qxjWFVVzCJoEA4/R+0vcVY4LujB
C25++rYKDQqKrnhDDg2NHZXVrkqQzE2OmWzhibLY+BCzQ0wsBx0NMg9GbL3XRe7haQs7okM4omKy
ssj9O2FkEKRCkO9gBITk6SVDlfmIuhqbhRZXAq8zRi/fo+5mRuBAjjsGM4VxbSh9X0WJe+Lo5orU
GC9ZURJB0FSAVgjuZHBoJwyQJAzUsJVUf3Diy7G9g6z0wzMEf2TMX2ql9p1rT2IXRfT+Js8xGERU
em8m4pPbUzaszIjMzMokPYeMTYKwGi13zcyrU1bf+c5oMt3RF+CJzgpu0l1mhY8AZS8k3QErHKsH
NhHrPJIDgFsZJ4sNfpZ/lOd6Ks9uKF/ikii32dIjuNXkjYyV42KCXS3OfTGJt8ZbKA11/TDmxvwq
ChIypJOCewllBxeGXI8sw5AcRI+jE2/jgDEqsXXLW4De5/GriRF39sEcmDeOMABgcXt8SNqoeKqn
zn2iZ0ssxhL+QrKtQ24jWFTyb6iGTdJVZ3mLbGkmxcs4aXdq3mvXUo+SywYkF+YIa0dSMHDJuUWJ
cojDmZGCB6uJBDL14orw0W+zel+P4K4tJoFnPyZzkuLQOkSNHxKGHn4rZokbCKHsN3A+7NplzV2R
qQ1k6yjuvhtmo6o1PCnnTkNhvi4zJtdYgtMxxH7YzNsCe4eDomfrKPSQG7t27ttCo7HjlssQMKWp
z8pBRN9nsLPofvfl2ER71TgUN4m0LDIiJhLkLA+7B9jm+tq2xu4qwe/d7QZleN+YPWRXbumb2Cx0
v2nhccPMy8l+9Pgs652F4Ytqmfv51TBBKD7WuQl208v19IkjYzb2IVKO+HOKguFS2IqkuaQiraTA
aoqYuEhwjufWw7/l0X9THjmM4SlN/n6nf/w5/pVe8+snfu3zkQOIBtERM23ArIHjInr63+rI/w0V
lI2+a6l2vhK9/tjofcCwKPtoSrtI1uw/sf5tjzMA0Axb81LasDX/o40e7cpf9SyWZXsuAvqAuAiG
4LzWX3d6UxtG39S0TIclJbE3GH61xfT9KymR4U+zTQ0SW8ayFvfBEF7gW+BE6vPmQYIOb2iCnbrJ
B7NIDvzFrclQnGLHj/f9ojGjlWW8dwGcVgLFzObghjHSEYyODPGrwCPLyXUzhPEroyqs4DhbivFx
BJW//tYWWJMQudD8ZfontJSXUCozyNdmT1wrdPEIwSz9mVjk7m6eE5NgZzko1XwrwkrTJETDVFjo
jkcfAIsNNW0bpKbb7tLCtSXbT5IB3MwrEULdHu1pirYZUVXWKagn+8lFZ9Bgmq8tWP3apb28D+1g
8o5dVuNGXkGZDvJHENUIEFZWIPoGSrlXv+fApX8kfk47cbZb5qWLUNrswde0S0MeXyHQds1baPdi
rO2rENt1u+78KL2KOXAJAkK20O56THL9doYbFG6AjJEsVMtXkgA0TeTK0aj/x3A7mKH3OhENuQqd
JD1kbfaQ4B7jy+ryS2NX5IPZw1NeZ86eYxPCVhklBxpA2PGaMkmf8VHTDZogCQXheEHWhWCh655p
mDDhL9pbpxxTVAZ9xKQw8b9T4OJb74bXOffaNcHCazE6x2QUT1wzafVFFgyi0P1IMmQ1Tiy6hzns
AD3AfMeMbz8ZTsVdPZBMfoM0gO5Y7e0ooguaPfmF/VnTz76C2jGsmJ1dz7iR1szTXuuyPZV9XR3o
MyOzx01PAWKv2kn6yKBNa6eamcCbEnqDLZ6kaWSbThkE8ZT9Tz+r/Evpz/HtENX+CqkPioMOZ2nr
xBsxdWLv9i5k7BnbQO74GCbIHU2sGOsncLEznUB1CTWRWIHnmsegzrJdNc7eiqBJKChtE34wyOiR
XZLiRCdvPI1qmray8Yz7ZAmKrvLkJ1bA+gZC94OnM4CaJdoSU9LrYP6aHSiL/FWXAWvHjucZK/px
Ox167pF9Id3Rd4h2dK/ctZca0b73h5+1J8ojLPV6E7N3wALoOKzjMfuoHbde9x79iyRRBLKZJeFn
qO1XbQWSlUPDp1sDwNGCa7IK7fHRgi0BOEk8GUV8nOdqWJWtbFaeNp49tDkrB3r9KW08DHvSzT6d
zlNv3RyQt6dXdBFdeLJ947srtExkzPaiu/J9zYrviCXeOO5sfNbar5xVH2LEWdXojjEX5v0MzrAE
SUu/ortnAjAED4Ur5C0jN0A12AWya4mCd+fQj6H6wCu7toouf0SwpdfatOYEK0Vtn6ouUUj7Hc2r
8WCJeRUP+ntXkExkxn1/mw/CWvc9j0USwYpZhQQU/mgkm+o2CdzphP+uOmDNmIZoj2gqG0nV9c0R
7ZLlLe7hQX9aOFsILh5iufPHrks/IavQrg6HqMHPajZyuLYZqb+2wG7piCJfwB3el+YV3MRyP2Qk
QKSNYe9Nu+YvE8MxmHKGDmnNLjHSu63NxNh6Ds4Wh/HDypSNs42jGSpOEjMBCucX8NrRU5DJkWLX
eGdJPdtEudNfF0xZGn2io+he52S7b1SBtqIysh9xG6pNZsvsqSQSePHPeNnFVlPPoA8n6Wa2Suu2
KeNvTWGLcBVFTnSWblGfrEjvGET2Zzw68p6wGeMBQXbwbpdetklE1KzJd6aE7pKUZTyghtnGC6Zi
Kibz4sdgd3RMllaitb5GDVNv+T24rb/IF8uqXRqBUCN61D4NImODhjcDmP62SLGqZlN7GCyTHlGs
5+UsofCbYr+iLzi90jz0Dm5fRt+V3d4F46JFIpeZ9PZQv/hE7CJVMY2t7fRHt7BCKP4kway0JfVn
XLvuNje0QQKHl5Ki0VlL6R1tZQ1DYkoQ/cWuxX4QTtfZEIqb2TD7C8gsEkymLthk1UjXtUX61wd2
B8vSTvZpRGqlOdjhOsoZ3ElL7RE2K/ZgfQE+ugwmJviedsSTqMfqqAW2HX9QHolzw30XzqiBwxo8
jltikerq6NCM496YGmi0kKfXmJERi/hR+X2Sdb81cfquO8swNrKlsY9aFBVPFNrtY5Tl0QYb+7Rp
FrJwq5tjZEQoKAz5OTbBN8Ke6+0cDR2RKJLgtQk4kOEumpBqTHddR5KZIZofvZgvBT3lK2tEnDEP
zGFAglY3NpXJGRs7PCVzyndDps3j7Hn+weBygIgDkz2dx2wdEkxGPAJ/M+0OKEWlYL9r/LcZnhtK
q6WZK/SbXQtx5ck4XlkTbOrYwYgqp9w68wy0+zZzGbUJ8YmXNNqNcn5LiCrGOgxBbJVPgNHQGtL/
73O2fhElH0xuh7VZaHVL/l28Tnurhbcc9hzutlz5ZoKR1fuUUfPT1VmxKzwKhn50n0v8zWtoYM1T
EfKrZuWqlexG/ak6lwDsNhcbVFQQTtshva29Ir+L7FoekS7N515oPoZAoGeNURz2rC52qf45nGoO
DO08ZHj21vifcMiPIfu6nxUfOO1tpllTfewo+bkZB/B5IqMieWMuz7ZlD1vC0Vw4X9NHS/g1Yyk/
oPvMexhSgT0iasKn1rSBHDktjONqJutolQbdSHqNkLz9Xov8lWUvuDQORJk1gcfPIjN/gKFw9IuR
zlIRJXcdwtZbaJn5K3e6B5KkBlp/ybVr13SquzBhFJLmC/0p5oNmnuB+Iy8P6LaHBXnSIQmHMejA
BnoN33Q/TJu5Ab6Q+T2MhqS2YQWPlbchGEesbGnVNz1Q/oM5j8EBRWX4NogWoqo5fs9lrG9A7xv5
tu/T/pCjLbrxSr/fWkiMK3ZWyXXQS6d1ZPcRagTP44kwy/uGAOb7gUmxuWbXBHIHuIkUUrctPluF
tWVZqAnfKXYGhO6B8vew2j2WTIUf/qDaaEb3CmIDHo3zQLI0AgRtnjGL5qCEIkKVEmIvhzSeN3md
omJNnB9AjL0HQl3s71aS01ab4YeTBZJ141EuugK8fmneAemfxu9mETI5rbv2YR4UvAw2z0ufGsU+
qvzb2QeziGObITPHwXiwjDnncfb74EecBChg7Ta4ibSXPTNZdZmxZt5GlUOx9TJHrmUtZ7z9DdrV
Wjv1PZB4Bn2MUNprSI7E6pgxnhCGmB0ILxXqctOPLWOnMENoaakctPuASgAj7VbyvvZa+cYeUUNc
7pugyJ7ZzcQzR1z3UqBWeqCXGR/MPMiOpoeVsYsb/9RUvUEWmNHi65z8oXhK7CyfrnoDjTizIXUi
XI8FwVxbIJ8qopMN8w2FBXlDK5yrNI/6xNzOZqvuNIOzZzOcux8eCPhD2NbRFVp3fQMRWH2rHU8J
1l+NbdNpfAIbPQwiVFfzU6R0WZOl4rWM2Cx22DX3pC4im146NGkKOfXbLGc9XKHOQSAckiHxbaCL
4L8kwsjmTR+OnKwhIgQWomIyNCkfrocrXB+8o0jByCP8pFjpHuA7YaVp08q4FKRtvdJ8qnag0EqX
bJmxODJxJnE4zMl3cF3BqKkthxLg9hjf0ditDmPJ9grM9gGdfEUR1nQfVVkRMJAG+Q6uWnKlKkrS
ouobjTenLx8t1MIr7DP2fghLcSYYHTclAHsybJsCH+ZMSKenpLcbrGq4I65SKdQP0JLpthF1mlvd
uazmbuXaeQWAekxubUlS/X0Y5Kq+GZN09DbAqE0spyTL+jbFQinTaFqM8TSaEAVSbmZhl6wEqkv3
odaJL1q2sakOA9Ue8igtgUHmsDCuQJUZa7/NrS3tlkoxNE3ZR8ewgOHU+s5Bp773bEMBIOFySGRw
UIK1+IHYKsZGQmjBOcOczAhsMlW+BQAybNAw9qR4kmnK7qNVfe61IQ8d8JT7sdHcBaBc7GfPTzc9
NLtTg475qHgmN+its7MkSHUd213wWara/W5WwmUqi4Uk34+lfGwFSVOvFimZ6xK2xUWzHtEYzrO3
8dsw/FmHMjn4XUkJTuSosQYeGjzN+WBuMUvP7jZqC7Fr7XZ+Nymsacsg+S/s4roOUBswTu9OM328
Oykz+ZKObnmPAhnmFsTzNR5vufFSC6aKlZZ4N0SrVzVkdoTCC19CgLRRKq+vXbdBwM17/NZSRW71
OEYMB618S1NpKc4bIrBsBa+yCI6GrCBIc3G/10kW7ZQw7XfPHd1DKZREv8XOVEBmXQVZne6zxOk3
qvbCs5OhRlmJNh0+CMPs94Xt3jhjGv0wK3UDAp5EDo3uRNr2dGB011BKdclZcKUdEX67w5bnpmEu
CeOM0E7uNzyUJiDWLAXgVRJEVXCMx6Mh3lpqeqKLg/JgZLGzIbMIS8bgV/TzlrgVwzQm6BuIsOsY
PGcVBcaNdubpnlCBQ4dY9DKKji5kUtHRwjT2lWKQ/pQI3y5xnGVstA3U/RpCjWDIPXaSxJgiLdZg
e0riiHXPoTNMd6k2o+t+TGBKVJl/EAx3tnYBitNs6/qUmdZtGEKqaNuWYTshFO/I9fNNxRhSUNg1
4bUwGoVEwCR2vCCFAPOs8/olh3NQK0HEzdLy1ZDta+MEZDb04R4erWUiKup/mCMHK16h+TiVwFQs
Lp7ELXiaDnpFNsMk0EvlQQJEaS7evchJtz3fFuHi44sMuUQkgEbnBnJM8dLm/fK8dWa9xXQAoGZ0
nC0uT2QYmGdOedbi9GpHJLCJ6a+pmS1zbQDuLJD+ceYlyF3OzP8rnpY22NMhR1WmAEfCCBe39B9M
c9O5ENfwMoPcJLjHO+RmD8Rzaf8gGpPHiHgfBDg9aoQ8NH8OFVe0XOf9AYJBRzpyY9+h/KEjINV3
nY76hIiXTDBYSiemfps0nZABkR3GAWyIE2Sf/m4WabJLsuaD+xqlGBEdMDvmvDxWnewZV2H1eO41
UBj6PRcHMfkTpdRjZjQkcCkdXKW+M6ybcaZwrCE0DnMDP6Yz1Kbqu7fIai4DboFVmttPIA6wtPWu
iwxchesBMeZzOlrlCopltYnMkBDxLvYe5xqDhDcL+6qa0nNmwBGQqKynNn1QvvXpsJPuhonqCEgt
DKDafnVSqzg6feX+AMqsNmaiHCAz5dOIfPRTytIg6xsMq17R9aD4HiVxarNf3odgKpMV6WTWRssw
fuvNTqDt70meh7cz3DcWMUGrIoxj2k56GHZe604ZxX9pccchA1qgmriv2LCwjTnE4vDnkdDOhD0l
0G5iDfimUCe7opScM2hQUxJv+Kokwq/ckzc9diUcOsJYWEcis1a+PRfVtg8Lq912ZippWvvhkf/B
fxJV+Gkn9r2b12weYZae0FiJ0+RxuIKP+k5IeNfsBaLw7eh3LunjOB+8YjzNWFBY6taT4kiC56Il
E42lFyirZD1FHf4oywcM7ZHSEmeWt7c9KmEMFmwJ/qj64ZDXhPX2zVsSzqeRB35dZNI8isS4xFFL
rVN4zRa8xgn2sN4NDsMATC/FSXq0/5oITWFFqQ9ddYR57TZnlfR3UY76nYCTTRdP3jYaq7vGldWG
xkxwpItOIA+TXQC+EGcD1JA3g+0+Z5bbXunYkBu0MqSxE3C8T02ZbLO6tA4MUoyN8rr2WOnEpHOh
SSMX3g85xNFdZ2BTwG6TrdN6ehOJRedMT84uEABUcW59xF5vPQwh0dT+OA1qnYP5/Om1Qf/A3oda
3fcgPGEdPamGZpRp5WsrNtwLmRsGfZYsI33dFOIQ+dUFnxmy+NlxMSlnA4q5ILFK/GhmKk7QrNZW
NNdk9EzyvbXq+tULXadc4Dfzd0y48DOsSRjvREyqm8As0Hly4DGHCILxEIpcnQPBFSmIwhz2RIZX
z3CTrVNO0wd1FksrkXg2cyu8qQcHxY5OGbZk/meirEmuotRoTw1t6Lt5dAEjZESXr2VmDt9AQna3
tp268zXC3lqC8C3rPV3QxeOmHYneDveDVYM2w32VjRtpZ/CospmknEzayE6Y7l9bmfJIGecwOGRx
/zgl3jcqBO+BeNQazNukD6yDCQ9sa3G5Cp+G0GeHTyv7ARaJXLepcxOiMHsvx8pY52Ucrq0AyvcG
eLQwrgabouZcAGRZNbpPr6gh9LhLcNSuFTiV7uQCoZ5XvjZlvk/iYVyaREwfB3ph1DQl8yJoqQDp
SCTDVxjgO3xS0oWL3IRYLCBpRECYTHp8k8xjgBW59erXSIGuB6ISHnt+AQ6vppufO0H2I8sYSLpD
g3qZ/Eztxelkdw54epq1KQe9H5oqO8+SrKINB1a00uTOUjHBfV5h+ikJ3tZLJcQu81oKP3hzVYph
T3S5PhDSWa8aY2woWkM3BNlmIB8GEzg+eJ3UNJ9MIX1soWbIN2FET4Q/Mf9MkxysXIIsckNPbbqf
RD8K1FZltp2bEX960HLxHm2OaErQkihER34OlNdbRgR3E4B8YH0+VF34IxtPdsMetWJzB+PEfgbh
XY0QuNiwZ+VZt21TYzLFUhjet57iPGUvq2+L2eifSb7uTg74i25FAmR4UZOhn4U0zGuzHKa9LXFe
cXltnbvWA1oeGTHXFzIooivDSO0P7H/ipNuwf7Bth2boiAA5A4zGtroqvbBCwtQyKs28llixYHA5
sbqBriBz5CjJr+nwa86TSCGfzi178nbaHzy+6ZK8EE06xoZU4FtSX8GF+ZO0tw5tqEcTrPIpd9kq
SRCbPgucXK+x1VKozb5mxEyD6TqNoIaskjxrnjvfq3cDw8RNUrscZjxSGy472dZMWgD3xhCaK1qj
VwrcyrEfAJzjkxFnaVUVCSiobc71XA/f0N5B94YoV25SY3DXvnJjthMNyVs08tqbhvBQplayxSsp
9yDiXWazmGRJzxr0JSxK54XurcEhNshHk/rurOpm2HWa6p92ZkCXxkjvpzTvEfRh5RqZZawT2ZaX
Tkffjd6ytmxO8cFPySQxptm6RD1LA8l9us0aUjlTK7ytRn9EGOn1J58gVpJlCa90Afrx0ETBmn6z
OrUogy/gz8QZOcVHFY7WtscetMvD6Z1Q1XRtu4KbAQlQzOZjMqYbNT0ZmRPvAmVhCLWxUxs86Pu0
l+26VxMm5bamZ1OLCsVlhPs5dUZrg64gWGmvppY1Z/WaFS5BKzqdD5MafTBEVtvdhsT12hR6RbEB
y9QX96OXZpsp5bDJ8eoK+lm9OBtBg/GI8Q09VotKo053lgjBItXztSdm/r0Z37WMf28GjfLd7sVT
1NovTsJm7RnVNnOdeTFjv0eVQtOeMPAYhjTZtEZhbqrAqHe2JdwDsrs9Kc/3cwh0rnY9bx0hlVjA
5TdOmjkrmEbPsm3yWz9BomTYBworve8hO74ZI2MQ2zFeHBMspDlTIY8NMb4S2NxqDLv3MsqRbHbN
HUS1YlqZdcjRbi0XQSbiN5hjpjWGqPTYgK8+u73xA0lpd6ntSqGUJZgnYwxGoydyX/SASz4px3Mv
QS+p4hf6419j1P9jjLJs02TS/Pdj6/3PWiV/Bcz8+plfg+vQ/G1R/2CMMvEhUQqgm/s1uA6938iW
cPE6LUJAqA3/J+tz/iTjM39zvICGGBamALXDP4oi/R/2zqQ5buXa1n/F8eY4ASAz0QzepArVsimy
SJEUJwhRJNH3PX79+6Bj3ydRutK1x3dghx32IQpdYufea30LQtuPY2oAcC5RLy4CJ0NKU1kc6Hs/
FG1YXLuFk9L1Dz4PSTiu2oYxiGXrT9T3d7QC9rneVU9OZpBeOBjbziaLcuyP7WQ7m5kdykGQI3IA
BDnzNaav5XYJPm+4sp6tVTDye7d+n/weuGpoO/hAGv0SLXv5jFJKP2vmZJLayLIrUkr50mEW6LPH
2nSBfaYD49xQYCCiabOLfGDbDwki5XNfVZtGM4HHD7I+6m0NmjQ7TY0JyKuVDNJSHvrGnm/puiqv
sAebImzo7s3IZQdEmuQi7C5XUjNuh1moXdMGj5Zkegj2K93ZWRpetXpkXMSC36QToHxDLnG9UaRL
3GAr28gofegAfHcEyK2mylL7zO6/kAa80Bb7ARxEOb5EyJ4umOjNK0GBiM+psna02PRNLWt7N1Bg
rAc2HRsURK9tPIqt7EzfixKGf+w5vpj9RIe57Y+xm2CvjfBVxhjAd3ObBxvuKn1sOz9nVbNt0bHP
hXbyl0DxTqvGfSlcrJl2YZzd0kyfWogdj+iTthlYSSRM2TnBHncZpU5NT92BYr9mJntVkxA70DXq
9XWVV8lTNxfRbSJCeRANwZZC5CNu9aCv7yqh+XcIH9SFTNCpr7RM1XvySKpLKBHRNVTg4cl3zeaV
prr7MGYigdtedHSjGFhehr2Ll3hI5AFyi3NrDwMDm1Rgzk5NfLetAP1sRzHkuNju04c8ydWFSgmm
1s0UN3Y+88nA3lAAGtZL6mfqXw9rqcHFc02cd2FX4aExy/xY03SnAipInkbxj9KqcnKb7jI0BjpS
BUgXvS2KiwlV4tYc7PjZNnvN8kY/IH/ajPyHb3wHRxBiN2ZRcUcEjXEtrLG4kLgWLoNxjJ/L0sdq
hZWPzOkomY3tkle7aXUx3vCFxQOB6zxnvCdH/NOw/+Yhq/dAKdCUqqifaD87MG10kT5MpIW+1J0t
DhosCT7rTctVRbzt1VBMb7iA2hr8GOZfV9eN+75Q+XFs+ZPM0KbOwzw33ZioLx4Ue7Bkr5qek6+m
YDqTgcRvzAp9PMOKLi6aQrF1F9BIN+QM8QeRtYUVqERyt6eer/nYZuVnioxoF9HCJ42DLobHPJy+
pR0SXUrZE11jvm1e8Vj0O6MT5Zsa6/HG7wq2wcsvi/24dLZMBvnzKZKc22CmAxgBzQdq7YfOrRx5
BuWSsZ0SgnmEidvdN7FkfGJh6F1DH548QCAUvZ1qP9l0ft8xAYO0Uz2LiOcw2meM02BwHGT8/O1J
Q7rI0WZG0x3zMFNdRCN54450i9NQQplaUU93TO2r9IF2pfk4MNplwJpJ+xaRvTwUmB7PxkjpV9fU
KmbQ2XJf9txUdPP5Uctm7prpD+WW8OT2tbVD8k/1wmKTY00XlW+YZ1+PnfNQadkm5IlE6eIq/9k1
6RwOitRw1Iwjf6h3OKI9QeRIg1C7K+aKYCu4sHcV7OxdgTBu8+1u0fwu7qKAZvK6SXzMQEbbO+si
5sphBVKXRtVIf2V9C1+2Av48dTOetHTh0878W+SA5IPEiKykiNbMxq4xA1736Es7rbnvK+iSvSqe
cxgDQWYxGnKuzLY76UNwE/Y6OtI23Gdx/a4G98IVBXskDS2qaZ/HRmxFH+5aa34I6sbylD46l3gu
Weh8tUkavEjlVKxRoxTnlu8YbkJRdDsjMqyzLGOasbFxDUHH9BLDgcQFUpC9IeiSKGNmDC1zGGOI
gcVR5LZ/Y7TaeDJGE9t5EUwweR0r3FlFEq8I6ZEbOGTMFkuSh/qebWfrJFXoaWAA4AavYTG/MWYh
Zh5fyAXE5GaTmzR8hKm+1ka7zx11y2cyXQPDFCcTlcBnLTCfGs35OnUFm6Mc3gr2vZa8orzfaJmY
vLiZU+ZxtdmvS8sq7joEamvUt/MropW1OZPeq0hy2JYt2pS4K4+unexE3IaMVmZucGQZ27FaWOzD
lFwmlvEJXjA9Erc6JOOULYNRsR9YhD3d6crNmCc+AlciPYKZKA6aDBWAIRqehX4Jocw+1jz4OwLE
dbSO/mfdyKq1RqptZ0zvYirPZeTYb5GJ2Bc+g/5sWxpRWkly3xpN/IX4FLHhXQdNISo4Gx0bGkz7
7aLMl/j55pn1QPQpLUpMpCsFBW89Fx6yz7sqa17DiaRA7DrT9RjiVNsIfEjtmp7iMqaea/yFvZlf
FoaFfGFIbnms4GRavkGDdJIbICY5DitY7PskT0pPNhp9Y8Ms3xplJhskSbR5KfFFWX7p0ER7ldO4
Xmz0T7qPqksv+Nq7ZqV2mtV91aX+uQrFTp8qnx5aOa2EoP+nBIgLSnXtqpYEWUy5vrZ4DdGa5sET
bBjaWY3wWuznlwNzmg1FgvMqbdWfbRUZnxLEotQQiMfXjbSm49D6A6Q4k+493dT4U2wT9ITJOXtr
kPW+tXWdHqF/4tcMGt8reg0CuyWHbdLwzwaMKsi01K9tPy5u4fqQ6B5WVFZCU6uhrJ3rsi+HZ6QB
6fMAEeTaahEgKSqsFS2ymVRRZuOrrI26xcOEpsBPMsdlwxkHlz2AE+PYmL4xrkiftq5NF9ubE1SZ
zisRPLTWqJ0stIC4IMwR4QnqxLVfo5bpk5hGh6qRHRm5z+azUiUMuXngMzh2xXUBk+Mo4Z9sEJks
oJ+KBNkqas8DFPJ4g2Qrx3bk5tp1GzjqQKWQ0A4vqk00gmhCc1zITViP73lmmicjC9pPQx0N5I3a
1aNV0ddLWQu9YCY1YLCHxtMwpwIlmQ9JRhWW9b121AsWsNIwq33hI5MrGUGtY3/yt3SwUDRVabWb
ZPpiNykzw9ofToml6Ve1n9fbVBT1rjKR0ndD4tPKqa/GIt5KTdsFZkDAlDN/juu6KBlp9yn4HWYT
M7G5BPQSb5ZJHY9IncjdXMxXYxQSOVOATKK1vbBumv5mXoZiSV9ggrR65zQNVXpXxc2wJ3xA+yxa
8vhocb0NiyGmsqZ265YWGb0p8d2aILGwBiXlYSnhFRcML3pHP/MFLU65jeShdIlBaMCwPohy3I3D
yI5UzHeTJeyFq24ghnYIpM2NnTVEhHsZ9QYSevBGdwj2LZ88RKgpI5C424z6OB4jJB3AjxsfXap/
GQXVWaIE8CAexodptkbkkk7otl6shYS2WWI+uwmrq3Fhd5oV9Zt4QdOWO6zgcXArgCl4vMKYD1ec
sAQG7GpawCchqFB/Jq5Or4COTjrB/6X+nS8VpQpDgyBL1AbXKg0Mp8RgqjpkcfiD+64rvIzAK5SI
hIdMX8MEHb5cWaj9zP0yCh4zeQsktt9m4BjWgeyGO1zo88aY5uY6iGniMNSRV62an6pZ0CYrrXPk
YsSO5xYvgJub9O5UfKrsUr0wnprWsZnPL0ZjtFdDZmvbyOjf6mAyNwO9hisHq6aHrUQeiXQaWP3C
5sYdUvNyYGR3DihVNqbfCW/SaPc5CFirrIu/DG0wAYmspeB7T1AzDVu6TLpO2E+DlKVHFufTEeRT
SVLfiP1zpzvuvavROiLE8mIGBQ+ZIn61TUwIzC9JSTSSdcoEFh1O4/lt5B6ngGHrJjaWoh8ES/ui
y6F9tRMVXw5D3lDH07QVTOYOdeze6X1HLxREzKx5CaN8pIk+EOt5ltOljGraU2k2P6ZglK+aMPvK
BjRAFGGSR7ka2lldkNNWINsKv1ZZxldfq7JXuwc3Cq2sbUFHRf22NvT6M+WLtaHLN55hUc5raqCz
iGIFI4L+HF3SVBzx7xCCN828aV0+PFg4HS+qUuSXc9qj7aOpnJ6SHLnNenZE+JJXDTMdP45GkjRC
PgW6WwP/YmtIc3NIXefVCaBmIBBSxjnqAuexre3y8yyy/GVGI4zI1hfLWD23F8KWPuT3OUX/Rhmz
g3akLbaY00ZIYfMhmsiXKgc2WYRVJtdkLg+fjXamS1UBJlipPIxoTMcD0x0OfqoCipK4cND95oQV
30M2qbGxYjHJ4bQu+oEWWSZiYNpTjPLpqNZV07+HOKH3tmijfV0N5X7U8rdkxH4J1gM+kmguk7rL
2GfVDv5tvb8JwrY8E/82ezDkqG5jGAwqKLBl+ILZletAZQujT2z8fM92w2JLvqhzSK1FPPe/ZoX/
iVnBNX4f0wRPsK2jr+0/ivd/IO7qspcfO0B///P/bADZ1l+uTseF5qe1uDoXh+a/HGr2XwCp8Ayw
zn9IbRLOX6ReYKF0BX0haVuYS//l63T+oq0D3ABnp2J6wv/076Q2ffAtLHlSCt+pAe8U46lYzvz7
hhCJJokBI03fo6MHfv6eBtppnEAcLDDDId8z4zs25Ivh+nli0gl2ofG+65j9gtLrci7f816//QSx
oFYF52wuaQI//AQ2p1bp8FbvC9pI1x3QfvB42D4bEuornT6IBu1dpv5VWQaYS02ZU0d+luSNz6FH
amZwpYPUiwpn2yIrK21waAuQXCosBWXsAR9DqVB+laBjFmlAl4f4IZ6Zy9EAD1cTdApGEJ+audhF
Gbkh2mZS7l4Sbs9cKIFSoPc50US0DoDn140Qnp6A1xT5w+QkIKoMsWeousoEWX+muGAVIb89nm9l
ywk41CeRowE4iJ2VaEWzaRJ2wd0tBik+0XmwYvrT3lruZ0NomyawvxCoqW1wHuH1EGuJdz2r3JUe
hpuugD4xZmtId+dRI3eA0Rw7L6ASbfmMrU7fRWl3gzSBqQlrYdCtQRWtK1RmO7QRDgs7Qy+R51+z
Ueq7hNb+atKHr/kSlG51zWXeUOeS/ssWh+k1WUBRIk5BFgfr/11W/ifLimHoi2vov28mb7GIR69f
vje7/vOf+f/NZP6ErtiaQMxU38jI/2om24sJygKJbphYvYXNMvMvFxQe8aUDzVKik4CBeeq/1hJT
/qWQauKagj4K8shV/85asryn37G2sFoJJSGcKIUVlKHGstR8h/QNhlFnTILWwDQ7sgNJgc2ytTRD
91J2gqwhdhw5m18E7Z6LyOcPy8jSuf7u6Eo3YZI7OOfxcylMXx9WkapiP9GjidwNndlv7CmzNkZk
ph4xy9n+u9vyixXrl4citAQrrqTKsz4cqhYxgzdEIztpYKFMTYRlSPfYCztG9R+cFZfS/TYgsOB9
/XhNZ2NMsMBIYj3HMSLWdK68um2TdTva3eH3Z/VhNPDtAkJIY9cseCjoCP94KNxHdPIVF9CNfGDu
kwnrsrPeR1r5Qe6TqFLgwsVJn6xLkIh/Lwr/LVyeZ/CnuyeU4EvHUwy49sN50o/0fQHia6cV0kIL
NxK1Bl/n8ven+PONU0TMQJ1zpGUiNPpwlCZwBHYbv9vVrrRqns0cFaFC5b9sdDKUaL8/3AdSO1dU
LekAuonFnMdkMS1+/0KQi2IibWq7XTAhXgqT+s0W5rsT0GUy0uzComX6d8n2b1xGZZomjAjpGIsR
8cPX3A/JiaVT2i0ByERSAM7kZrnF5vfn9eGD/e28TL7UrmMzwFLLtOr785LwsfKkSrqdoKO9Epp2
GSzhHYZprlElqD+c06+u4vdH+3DTyGcIqkCl3c7p2ZH59EOCHvFFGX/TRrrIMJLk5fcnaC6M9x8X
E2ViC7XQsEFRh6b+4xlOYWI5w8BrZ4SWJEBMotTWFx9AMTt7ItQxx1dnm6CUNXCd5hXJioNcSuyx
UxU79l79phtNbH6DXX4dR4Gb05IureS2upvrif4HyngjqeY/LEzGz6+REjqzRgPuwTfX64+/22kC
i6hfXqNo6PCWSRQFSzdf0cfUBJb4xiBsxikGT3D10HCO8hnhxHjTGU55Tb6SQFwQuCcDJ+Qf3gX1
y5/G+ry84Yp/fXgZYjeFx63Slg1wyCY6VF5Uh4tTzGo3TRU0n8ZI4EodgA96Bbrx45ijlgJszW4q
G/Ey9PCE8FItMw48dwLKsufnyDRyM5iousz62rRm7TAn9POrvm29wVbsL9vafehALD/QSgcCBq15
XTNI39J7QUgqaodaZzy2CbFoKGQpmnzlrsZUXYQy+dQNTgPMDAXkRI7dtgargEyzPaHJJVAvIjmJ
LpRYjX7qX+rhtGRf0trHDavhb5/ek0mcWwcVrEs+/b61wvbEX863v39af35BHKUoDHjr+Qbb9oeH
dWwC1Smqu13UhNdagkIocvSDEY333eyXGyxKxr/9SnJE+L3EFC9bEPfDEd167B13Ttpd7fsHo5Eb
4ou+urm8rAUtfTi7T78/w5/XbRLCWG2A3LgLLPzDstYw4cm5Ny0975RNQS+HQ4A+buNgyfN+f6if
H1OHIbtl6iQTLPuyD49p0DE4HfqCr6DTq4tCq4xDMaCx/A+OIi2HMkUQDfvxlmWI7bJ24AJqVq3X
qwrW0x5MqXPz+8MYP69jnI1jkGihbKR26sONSiCLG1YJBWQcjcIDNI9rYiSf0mpwH0ofGfMoePB1
W6BEdB4BN+8KlD5/WpbET8sp0TpgjcjAJbYYHuuPy1JVFXKOervZyTG1NwPU/C3o9HZLCyty1thc
5YEEbRcNZvGWFoN9xiOGdg2r7VU2z+KI7Mf/wx34GMnLR4zfZNsQl1DSULN++KwE9IM1PxTNLg+6
HAolKla9A5Odt9W135TdGndY+TmFHb5OK+hzHV6ntRXppuc6OFDsPH1LjbG/TpwRceXwTKQ9vq6o
Le+mHIl62UZqD/dxOOZTeq3p7Z+Ki1+fgAukCD8pCUYLSef7r7Bv1G42OQMXNZzOAU2wbTfI4FPI
KrYuKzv2/AYBe2ZbLV+sOiMmlKyGyL5vass9dHgI16NT9xuA5e5tMdvFvSPnt5nct6OgJbwF8D15
QxJrfCvadAvJv/zDJ8FYbvuPX1luwXdn8OHpHNqUH1xMMGq0ODj6s5sfWzXmy4bfa6OaRb6DWhPH
+oHh7xLNjKL59y+I+OWT6cImULyMxPp+eN3JAJUo47oGbC59txUCBfVCWXVjywbwk6u/Fmk/Ptqm
EX4l7KbtevJoCxPOi2Dm1wdQXvWG8bEF7mEA8s9Y0uwwLHPAHXycGHdGYLzRrjdYKu072oobpcdE
XGjuY+nEYAJ7hT5GGeme8cwXu9fvrIkDBfJbWKHbqD9c859LN8diNwjkaMmiZrf040OzVD2JH7Mg
VHH6mPs7uyfuVpvxchRk8/6hTvzFsm1RA7PzhAtNrfhhR4Hbx8prFp0dwNR3TFE+X22wOXLEOvz7
+7j8pQ9PEkdacp4kLRH9Y2GPPrlDzat4kurgPjFE8Biny/A+m9hNqCnBkqtbmnP0LSP8wyP0i6+v
BVuEiC7Bh4nC+8crinMIKkasAy+zp8/EFN2MdnXWpf+e2u0LW17rDx+ob7XnT+eqQJ0YJhtuOFU/
HtDttWaMIh5ZtuH5uRPUPbBCvCX7di36+Q08/30RpUwap5LiRjrRum8CbBVUK7+/6r98mJQl+bKA
UyOx6cdfEnUojcKe93dwQNPqpY19kHwVnJ0FSbBh/P77w/3i02zpVI4OLUKls8n/8XCWGycB0Ddu
MmrRHX4ufz0Tvv2HPeIvr69BJ4MnicuLZu/Hw8SNEeBFK5sde+R67fQjXrk8dteW72iHoRG8nT3e
AKzmQJb8gGTSHj7j2GtQi60/rZE/b8rJwGJXyKZc2o76+L4OiGEQFuBwE32rbwhmgodfz1dTj+4j
yAxtjRYYF4VNiHGRdPofXquPWVLLR5J10eJiU7c78uOz1gY9OKlcx5tvyPCltAEvIccP2lOD0QR/
tFUg3Sk6/gBIbxfRUW9VqfIg+jHSI9d1QVpr04CDV4D0NdsW1icRwc3r75+MXyw0jmtZFmsMIWW2
8eHJgFEaEa9tVTtr9OttJ8mPkASBw1JQ0R8uyS8O5bJ+YiVA5O1wdX58OrBmNAhP7GrXYhp9l8CS
b+c8zOqVZun/wWlRgwJFsZaW2k+rGoHmM74mKMOI0+pbVxnWtphs/yKuW7qI/9VovPl79fgHRqab
IiIu9v/+n18sYhyJtgglok1T68Mzb85+gEmII0XQ4hg45uUdQbLmhq8bOVcMYVeyCKc/LB+/vJTs
ryW+C/BQ3+YC3/cL4b8T+qWY5JtGv84UU9AIMoFX62bzh0MB0eS+fFg1qTR0AJYgLAUr1o/3zUmA
KgWzwSMia3DG1gRKnxxeOQA/z/w8RboP1d2iJk/XFaJObcvOsRs3OO9Fdps5ipcrEvQYD34zpQ9m
2ZONUoM96jzSOCxwqn4VfgGpql0lwoE9FIRpAEo5NyKYdpySWAwrDFXcXiGrhSwgpgulIXOMJhJ4
N3CDwph5Q2jcW53JEDKVozK3sZGN1ka4ZWg+uYMRZW8AiOFnAPDVrfACDQ4MnjpK6hDUU2FMhzSn
u7YjcCiTG00vjSM+61HbESrQN9cqyzsHg1M3+bdWQ1DQlv+uDdtsqJtkXHXSTfBwkXYTXDk2sHuv
UwLpRKeQOPQaELxjnWvF3qgxs2KGq2HfuyGMFHw9i32UzLiDHeBUXjtdgV5zwiUVbDJyFerLuGc7
Ga0tt2Qe0TSDm3ikrkwjihk4ORcA832dvkNWml6JV/3bxNcxv9hEpYDe9NuR8bAs6jtALICVSZuJ
p5vBt/F3RRI776RVrn3Wi4z8go703O5AETsCoyahYSsJfEf+i5pqXjdN7O7yehECwoqn/adrJlOj
CifLpzjEIj6mWbFIf4BhrOKyROvrdLf0ebfdIqv1F4FtqqHZaHOLRDminffaMpMXlXvqUOYyv96O
i1TXR7Pby5DYp0XGi38CRPIi7Q26/igWsS9e8S/xIv9VHULgbpEEZ2iDpdCGDROnht+AcNhaJMSu
jKwdzH+UM4vAOF6kxs0iOrZbdMKyQyKXo0ieK6TJ/SJSRjeK3DR9IN50Yy0yZuVm9cZYpM0gUWfm
4ghtnEX4LBYJNLsFBtIIYMdFHq3QSUeLYJq5oH8gyyJZj3HSUVTAAEz5SnjNIrZOUF1Xi/waE5ni
35JTQndpXCTayTia3qwn2F4hLa/i0O9JLE2yi0Hg+1lk3r4jzwQkjRtjcEK4Y/W8xmTUeeRyIBBf
pOL+IhrPF/l4vgjJpxaKwYj2+91aZOYopaG1L9JzIIxoHhY5uo3K6yD0yDw0i1idJsXRJFM0UqVB
avP0lC3C9jzy93Co7qJueiIOi1GijngaxsdT9m2EHiCwOvSdnW/7ZcI+K+0eqq1/bJbpO3pHZ6Mv
E/l0mc3LZUofLvN6JBX9TbXM8JuOMePAWL9d5vvpMumfGPk3y+wftg3k70UPkGdO/y4bNALT33qB
5G/1QPdPMQGV5qItAM7d3iffJAcmD89jZqIz9uxv8gSA5YZHXsDwGf5lcl0tOoZ4UTQ4iXHQu2Ai
+wy1g7XoHvgPBQ5kLrevTDU1l840BEPzeQpru4EfYPpySLyZeMXPmiG2OjwGLEomv3lna2bxdbTn
pNyLBPO0lzk1iLiJAAHnUtOsNsYO5WCDTUGoweYnKgA9YVEhd6i5Uqs2yVNvxh5+H9LVvzHTmPjp
LE+iwxCTAq7cqLo2BtNB2AWQDocMzbgwavQXS/epJ0n8KDf2rKcXxEdgim6cwNqkE/j1eFCRgGHa
WHeyT/x3l+Y+Yt/cQtdf+r3uzZMzfmLOlL3XJWz21ZQ1xjOhZ7XHFk2dkAaVn0lhG8BTNNOupWK5
dyYZf8bXxnhXQ6qPgak6IrVP19GYQxOTonmkC8cYJG6gVGFO4EkIAa8/YTOvvlalTLbJqFVPaNSj
fQxtGFszKr0tSu/mEXAwNjm7GNDF+yprvW5ueDlSU1PETsmEKaylELmZ4kD4WOLZtJA37Erdepuw
b8r2WUkK6aqNgv6h8ocl7g69IvAp2FoRGCwJSi5jNHgo8zBdnkFtOAZuHN7Bbk6hcdQdgY1cTu2B
kDRO0V7SfC8CWFj72Er6ByDv3XAV+H5wipwK64ZezlcFerNLGUr+qiijndQj665vcRivqESqo1WG
4YnsqfKZ1h0aKoRsJ6JcKmuTF9m8nYEQbIcClMPOtu3gBFavt9elCtWJl6jipeLu0oQnkAJK9MkO
w/Kl7oP6Vs61cd9EXO8oTqbdTFDYzgm5qIisJlyGZnVbQvF4UcsOc51bM+6spIqjHVc22itgFSx7
hOEataywNSPen/umfGnJmHjqQ67rbNvV18IIEGrPXchlJeDLPwZ0I3ad2+JkGBp1kgQHDKu+cIPT
CJEabZRFcvsreYESlENpDkIu7hTDny7JGTLxNbtMy7XQqSocpWGcs0J1WO+rAv1+aUzqFKnC/1Ra
YXBtqa54tmCDeG0X4qozySE1FjFg86o6YW6C1qmOU637XgAb8aLOOHlky+MnR4tZF2GbYRDknwbV
F5w6uK0z+GtFBZ7DSj5JUaWHOlnS/lqXJg4+k8E/hlnL/8HvXeTfwZCi+ptLRA0z7zltrLx5nCaa
1o7dN692INXa96f0YOBy5SnvwhJ1YmyquygL+wfkEUhSh4IfmSo9OTttXX4RcWjdaS56+1WZD+Fp
srLcWDUAwp/Sah5vHKvpHvRyTM7RcrtNQDCXhNz450r2HCjRpi0dO4TRFBkh2R9cNWzS0w2Et+ld
x56y00a4UvhEHf9MnCCOEj3MLyEY8BeLGbKmoY+fXJ2JDJAF4LgzUPEQCTeGULukzYfvhVijFf0W
LNkQ/HFPo41GXibBSOFW0Cz/LEO2XNCsIIUckKLC5Aw7niSsTzVLryV50lizwlOaxIUBT2UubjQR
08Ttp3TBLDRO2B8sQQDO2m3a9wIsM/JhPYvXVTZU73h0jQcZEHfWD43xBgKUrFteveqW1WJ+L8y4
rNeWmSObrGPVvZlOByrRJ2Nur5UllwWkWd3sAAQZ9QpVkXE/m6l2dlud1cy2+rexdKrb1s9p/Fdm
ed32E8jLGBewgSj45FtVtGtd7B1R4xBjivGTuDaH95t0jfaxglqs39aksLDGF0CDDsVUcPFwQV2x
J/a3ZefXLGKWadM3bUXHQFg4z3PjtNd+VgZkxqT9XloZt4bP5qWoZdJBqwyiG0s25bbMZfOpLnsS
FOfwvQXHuS0bHNae35fiRbmB2sqSPMhSknOJrBB4SS+sncH1WjHRlKRM1LyH33wiRoYBhSJkWOXk
eT2YaSDXqVbcAXC/6m2WxFHXI/YyAH4G4mqvK/o/ehfisMrKmsMmFsYH8h7JMmXdEDPjdT3SrkZL
K085sLQ7yzeLgzsiMmTRzXDN5AwbK0PpBxW1x36aUi/i3bzSg6G+zAM7PwL1w8dpCkpAl/EfLdQv
riJKNLFzrDhFL17J1DlWEFNY0kg+nwVk09wyyjWq0AvsRfKReltHlzMWL+6wzJmKdhvSWT5UcK+Y
loUUpH1cTI/OOARnneQP8qjKvVWAmXEHDXtzVBV7Z5i/0P/LPicZiGm+OVwkE9AACz07nLU9TRBm
4iRpDommA5f0NWLZM1lum65TF5nfjZ5MzeyW/2DTlPe1+64CfSkGNzh3DQfplG/fdMQfrmhMoyOy
ffmFACzrgVDbdB9F9sNIJMCOdmlIHUgpt8oWnHMRDeFV5NC4KQzz4AMPfwl1f9j2jqbvWtOYPSdC
XTv0vIxNGbYrBOcuctfJuqC4kI+xVLtcjcWW14kFuMCXsQosLDRu6rrvfdKZj2MpjWs3c2dUC5m8
L8ORcDRq2K1i7eLUmvTBULZ9OyG93Kq+GautTV24qnGWb3B4lW8zoyboPUEbXVcxj0GUp0EE7jwv
WdZKQr9kFjfrscS8zgABbBfWoc6GA2diFP4ST2NyDBDOtUmVonSWGkjxeLyddfOxJXB3y6u4JRgx
plBTEBzx/l1nUvmfoFFSZpBmlLAExtDR2+js6DUy0Ew4F820EEr1kEgXnCiJqNUpK1VRrMPBNRha
pPBxpqK/spTGZydztIQXzspxkIwxQbtiwRHEpCGjPs/ZlqZazGvEDK2/cv02fspMiVvRoAFPa63g
izWXtDS6SBtvXF9UlxPNbHZ1dh8lq66Ok6M7RPoZ2fCxjgFb+H277p0muSJsAbtZjgKukdiHJgY8
q3xoWnIaYjLamnhvjJr75DIzZZ/zpS7yJZJYzeuqtPolLz10Vn3fGk+EwNaHwrRfjNl68zHFP1Ox
ps+kthQsWo32yU7JS4b6GWxau8tuJ4uKJZ1qOGlQJWbwCFgTKYfGPbmzfXTURDFIr7f1BpBeAs2Z
RcMqTtoQLAnAk12caN8U+sqERVYwBkhZhGAfxs9ZFue3ZuVktwS+AVOMJhbQOER7nTYmtLsmDl8r
X5/LtanxBytUAEcFiOpuAhc9PNVUPNy3iE0OAZopXwnNEoe0dPiiuGP5ma8lvbM5NSAMBTQkCdaL
zHvqY3amyeKTC5KxeQUG2b42XUMToZm67D2ROV2FhrikZx182EvyLbmTpLYRrMPoP5MjxCZc+hH2
rXL2m1dNwdMBUtO7gN4Tld+lIH+4SSHmt60dtH2xlejcQ49MDR6P0OwocIqctOvQ6sD5uEHhPytD
8c+45Qijx8amqjyZ6zxGuQD05PUNv5JIKORSXo5Ky0YNOXLQOJJ5cxHNqmXfqOe9gemjHHBPUrzy
l2fNGYuDRF/veKF0Jw2G51ICwImheGEz5V7G8KZzz6ozitbUh4BNZjufunU6djB/6h7XAwBfIriJ
Xc7eza7jqF0FvskbpHCf/76YCsoCtA/GkxHMYR1lmm3MY7FiP1HshKtIT6xIjV/TC+LSgzPPCSEi
qGiXRjHtHpQF0DfyZEz2pUEXCOMYiKotvgPE8nVb3KkBRQW3kHnrevArzi+xFf2QGshPfNGgYoBw
PCH8gNDQ9u+9RW901ZmqDK8szQjvk6k3d3lHFnZmuPZtgjfMX5cgrO6JdW0mJKYQVk+y46T3Zq/z
G6nK+dVR7nPzrGnMNeZ/sDbX3BPeXXr/4eTRl+Eq9lrL/3/OcehG7F6iFT/WvZyavnmLgHXCVuxq
4pc7dwlx05PIHNepzvsDpk6RC5HT/zv+P/bOo8lxK83af2Wi1x8UuPBY9IYAQc/0doPIyqyCdxce
v34elNQ9kmai+9O+FwopqsQkkyRwX3POc3CbKFg8qo6Kzoyx9B1USzJEkexWUm4uOD251A0abg5h
zi9MXip+yNLpkVVpy7TkN/GgYzVeS8jcLrVuA0A8fhKpqm2bvFKP7KTlfix6/a6InAlrcZY8L0s8
Po2aMfy6BvsP0ODfAA1WHRWT0X+Ohv2P7uO/fo1quX4U3//+t5ss/4irgvHxr396+Pr733570G8i
VNf4Bbm4sNEIIkskeohZ8T9R/DpSU8uyETT8ijv4HxGqvf7Nqu9Dm8kg+B9idp0kWKQkjsWTrI9z
/ooA1TT/pHf4qXxlCcg+n5XsKp3/45RXEpwO7UQ0RwMHqU97FnQxTCu96Jw7hopxdaDGVDCv0b9j
W5VWrzzFnZl+5ZS0nHuTIuul9EijT8Kd0iu6fOzZ85xI007SW0jckhtOYr+ZmHGOcF3yE0R4FAEK
scSNmiTFUZvCLLCg6vvdkJbntG6U6q2M6+oyzH29cA8QuwiLiIc/WquDYhil+zYks+7sHTXGHdY1
s/U6jDiwb2dUHT689PicouoytvrPkDI3ApvwMazZZf3PGLNKVsQk12tu7LkjVbSLAiUvsG32XMsQ
Hgog2vp4BRHNAiVwyFuvrxWBv4DeplYS61HOqRHuO6a4csKI3KhKgT/bMB3aYoj/mulnvV2EV/C9
IRKJMOf9xFY/F/2II9EkkMbvh8EWnohDoX4yUWzHZZvFiTlyyyhbc6HbSiuUo8WvUUrWz1wlMt+A
wU6/Bi7FztIYwqfMMBYvA3Na1h6HmBZDBHSgeS3p1xLOc2uifS2i2SSIsUqgpHFviHZaxt7natPe
HjD8yFtM2SFWbEXf0AbKdVpTHmI4j0hKau0hwzyaoNiF4zKsEFCBYzFgMD1/2IgKt2Per1zBmUnl
Cg9lgASVB9bNrsL0SX48ek4SY+CNNj/Ro0PeH1gSenYfZ0Gxwkl1+vsbFrhYv2LWsJaBXNDoTH2T
Mj/ct4sb3snV2xaWCpKDjNxsTsGhpkyznrKqwGcXNe3tGA/2XV5nw1tcIDEBl8j0nXL2ju9DFcxD
lTznwApvc41uIItr1CfEDlBs2EyT2RTYV9fNwue4nvAnxJZyo0whrFYCNd1gsKV+DuEA7ZR0JboK
W2bzc9044G9X2mtjifKhpZIFdx7GmKrNtNEnvNqSHqSal+VQSowpkMWwH8Bw7Q4jLJrdmGcRvsVK
P7mLzfEhanN8NFzREj1UyxDIaCbzH2I0LMYm9gJdLqrKcptpFTo6nDO3MiGEUY4m3gbbb9MeQx2W
WfsM+yzCcphA19uEsh9u+ijSTmKaqj2SuH7TpZiaqdpaeRfnVvksW5KGQPnV34ikeRErQ7fLHefI
J13gHtcNb25rgpDnfLoLrTY+lsYkgeHqy2uvL0URuJDZP9NKqidlKW0kh5Apj2M+uYGR1t8HzuY9
fSChHhPI/Awf8AMm4v5VtVBVzJhkX3SUTaZnNk720igl9nbA7XtL6eSOvaIG0AOScEL2wlillles
hOFU6rCG3dI8jlPLSJoJAPJgHquQ8EnZvZgr+ozJeHKLGpuQBKWepIcUlf4NrPImNp2J8rRTWp/R
2rxFtUbYZggNl/cFdCI5Tl6kqEzf2vFY0br5+myS0GEr+k2nyKdkkQ9prdhfk1mxvMVzCRDAHHEa
sKlY0kdbpsapIHfzrHYGcHA8peRIRAd3JTSv0DQujZXavPKbTalWn1avOtjrmI/oeAO/NT9Jz4K5
Klm7Y30CdWY8RdQwHitjEkHHogGGvbjRhSKif+tMBYIoKTw4nlVvoWRfvHSSR7D68EVhL33PcaJ6
yLnPWHPHrWmNkx8Pvf4KhI/ZmIIiZYOHcwa+Xju+kVnE/XadpnDFGbF6Fc2kBIhTFDo41anuMroK
tLGdcLd5P4nr0FJZbfIwUSHL4X6d9lrcTfd0EcAZsmjUGYOGzrdsLDAH90lPae7k0CfCEDWWoTDZ
qobS/OhNWZ1YnEkL+jeRGJueCf5thO0asZETtxttNNQL0UvicSZU4mpHqwE46knIRaNAv9Am8YGt
FmGf9SyYuBNfeQUsQjLWaFZEOUyfDWfevRit+RApYevxQ5EGpGF7MLOaVIbGmM5KpyXAHmrnkxWa
+aNSjC/SyrWzYNTXefNKIM/ddEu2F0OwQsku4xQ7F1fPsjPyMCvdpMtnrGr4mVXo1MY0PVWqfJia
RfUcIWOE5lSZSW/F2GkBUKrJ4t41QlZbxdJiXEzt2O4jJb7m2RAFRp+wsiyleEka09ilyPwCrvdP
cDfOfaO1I3kPefUY2WJl/cr6SGUNjVaGZn4xGdl6ZlsOl6pUoz3R5kDxrMJarRiiuuObW5BM4I63
9KHyq5nWmlWrBQ7T3HCeIys0jrzC2dfGuvQqszZr4r/M4rYIFTPIV768WEnzKhkn/tyqyVmRkb2x
yrLadf3Us2qbujdNkmiVO8RRDGDsu1Z8S5s6Yz+50u3HgjaDpV18azgNTN62YtFZxBqGsan9IfQh
2/Zi7h9Slv5bxGf4tyMnCwynIrRNwtlZHdtXBBUYWVy94VUkQIWjVBfb9CfH39AKx1NkjBalP5Ep
DWOiHL9J1cjfCeXug2h0sq8CLS3gAZgM3PbeYyf/LrOkPegKx70KAMhvTP4rXCMIZqSRe7ZP6kFN
c1rkRGiB1iUC8qGSfrqpQ3BPHiu7ziyVjdGGOYhabL1amybwLtLm0FOQMGvM3b1uVGs8OpWXQiey
A4c5nJKfSQv5VDd+t8YvqOAQGJ4QyaDbbfnZmTA9ee2PTNmE18+xtR8HvQEcc1kMVmblGu+g1q4W
0I1/Nmp91xPvjgG3XLV1y45btII2W3kVCSHwcWwl2NYWRg05m89Mra52Le/o+nfkya4snn6jFmxi
GRvfO0qXHdNqiYJSAnkGdAonNIFOaMTxEeDHGmqRX/RCYbraTuMut3psgTOERszGd0pW3s4yiYOu
UDErVgqj5Hy+w9Iu/CxhL9l2deV3cL19NI4OPVMvduWgM5pQbP0G7zcjCFexHzuDyf6ShpWHwON7
E1qkmcxrGkeBLVhLapODLIs5D/T+DkSE+wkxpdkCqIOx1Cp7axrKOwvCDIcxa4TBXNN03bo/TIV0
92kZKSSpLc6x6Oa7PDHfjdB++tkg/KeX+ne9lE7T8q96qWslu/i//A+a4j/2U78+8B/9lPULIj4L
Vx9yM5uzDQnYP/spg3hLi3QyDTvHz5Cyf5j6DCJhaajYZaB7xMG7ZsL+1lMZ5i8/rX5IlFCXsxEW
f6WnQtn0B+UMibO2gfhL1+ioYNn+L8mowbnRWpOtnRfUj9GCyyCCAeNXmoq8sr0oneFu68IGmDM4
1ImkTOrLGzEGlvC0ROzboVbOIa99O4NJCqK5qbCSLe2liso98pX+6DSjzbzZtU5VXxKGVpKUXPHF
PSEOFxtEv6wcnXp6Sh2XEIC+SpWdqJsKmHvagM+nuuTnQfQicLmEKRHq5G67WD14DFURWV0JMxad
VEvUo4gamhAKXHMzodu1sUwyzq3FvmlrfYPai+F4bh0FFM+wz1w/jpqv3hT0Nylcy2KQqYfFYb6A
UYm2Y6eiYVE/Y0gZmybHthumqQhmdVl2LHuZK0bajqjB8sWdh3Tb1lkCaxmzxCRvqLfR50RZ9yG1
Tg9ym5s6pxGosMLi+QvRbninDL8rHRd0dp/c21EMK4MyaM+m2mX1NocsGOoBEFt6I2eX0UqbLQQa
waHuNRcpploD+lFN3Y+SVbaHdJJdZt4es8S+xMIlQ0Yv7om4IjsltHdu0e9rZAC0d9oaQ1bhj9Mj
1ddCdacge0PQOT+brJO8oVt/CcLkWF2iPsrnPvKkqbCXd/pvBbwefZqKY43y6VRLRPPQZ7bVYgdK
ktcBNK6SPsDCsM0YftNw+Lihe+xm4DRORupMsoTK86wnxMKovbltVwC/3k9TwHjd3Sjgyg5aFVOP
pvVyaIUz+LY9kk8/CTPQWmX220k1/BKLIeyiaDf1KGwafB5bgtXea9YDJxZBBwAXjKXYPPt9K7Fv
5tEu1rF5uA0HVZ4r2yxtHglheHamhe6bgXYE7TtQykRFRrMQugSneWE+nCKB2dHbSm9M4eeobkqq
guZ+NxZCFYAhmj7fiUc6NcKL+EqglLhzq7QK+oh4bi0iJC3DKzvAo6BMWmMAOvPQaKl4nxkleriS
TgQBfIOdNG2pyeptSl7I3iyRnZI25mxYVbjMAOGy2FFt7OPF6Lf4ASZSffgzdoSvSkuQSWZPoW+V
LSL6am52wuETrHS2IlZayCDU0yf6uehSqnER6M43cmPV4xTZQL9rS3nMgQav6Xqx4ZNzktwzzHSA
KFkqEWbwcerElY9qOTn0kW52v9iOgUJouUBRyAOHlLPV7mUFS9aDXmUwvC0nwUpNU9TbxJLLVl2o
7wR7U683M82POz1FrpBaB8GG2EsiZ8BRHB06c9BOFHRIb7W4flqlaUFP/K2vGSkY28gdfZMmgj3h
yj4zU/VpDg0VhBkT2WJo0GvEtQ2+dSGfYclKxgD6fBvWvXoU3Wp9R2AK8GMkg3YLj2BcoXgWAX5l
ttVn6m1eKtAkhSw211LOJQrrXZVZV8XIviVsib20dPLD0Ngsx5xB8e2F97NeWnNvx+yB0FX+YCXh
+AzczSNcFlILrO5BdZJDXw7W0VnsZGNI8x5TaLMdVZ18KXdCnDDmlm8YNO5a4372XX6fMOQPRX+b
03Zv1DQRuzlRvhfGMge5XE4w/c/JuDb6drmjKYDKZZQlM35FeiyOax82J4MffDEbYSQfTRWNG7jw
D22lTXt7WKmMma1sRqeHPqc68G4SMFyybPhKgeq+zJod9IX24TY6dIMk1Ulubc2HUMPRWNgu4juF
3lEQGGI034c2H+G/z+GVlQigrlyIY+gQApKCftxmMyRwVgerbqJw9rGu3lS59m5Z7ZneMD205vSM
v4X9ZWJhJ59164BurXx03eElD+Xo17X93YrH0RtCGGTshx7pHE+20ck1/e6Y4HohdrzKL0z30EVI
UtJInw312PHCpvkhZa/6CXHfwNv6amfQmPi49uiDcKac53yU+JUkpRv96z5nYUfb+e7OoHtmY95X
KC1PQPz6YNDmJuicfKUb8Yzlsjw2g5HcsmE+p4JDCFoDQZss6ryMkWEge9OkDDUfAC3FvtU1yWlu
2gNaFOA1A+qiqOvJpIg5XuKisd7ybHodwx6G/2x/Vbjb4RrmRI9p3bibStpY7Nng0IvBvemIglMj
wkEbjOu88PFSE+rsdabGMiy8r9Kl2o7UyFOTIGyxDFQXsfLSu8QgQyv/0kHBcy/s14nWIrnXJIgD
wtAiTGRKjjHtyi5CNLEdHTRLvXQK+BaavktQDQaRPeqBlsP1m4yaGaedvowDOCIWPI9z156IXSPc
Rol+6EptH/MyDwOypRHR1cDxTEChW2EU6tGpKcMrg5N84a4aSOjw/ujMi15+I0aq7J6MhDSLjO8s
ik8Cgth5G+v6vMHV+tyRgWFzKbLJAS/V8O0rnJvQlO5YA7LUsvUiq9LCbPV9oyE4E4igLC180vux
1EHZYyxAYLY124q7N6LQhUUVOwwtNO9ZpNiWfKuGqcSbKvWhJacDGpBjm8w280RBY1XWcpHy8p/y
+v8Ll2HY4l+uKg5fbCp+v6dAlb8+4re6Wgi4F+AoAFKQD2+xHvufulrYv2g6zBu2IYy8WUf8hsr4
taoGiaNZLN+pvH9XVQuIPGjUUW+YpmvC7PkrVTUInz9U1atvFhgHLwv3IU593fmTdyYTYdObdmhd
WaYphygsp+ZUIsxA8uegFOMYmcgA1LFBQxfKHxYaQfcbaIPvMUatBzj3uumJSn+EqzO9cMdOTqZu
c9vPNYctf11aXJzu0rpkZUFe7O4pFCLiw6NxbJ7UsglJSR0SBvmnzE3aHRzNNL3asDoAlza5E6Cb
Kg9FOKNaT/vGY2tBMEHBfACvqRkgLye4MnX7O0ZMHQN2dQzPOdDGc8tdaTdbQ0OxLcevReTvBsuX
L4OK4i0fK3unku70LotM9Qzi6lBKtR+6TCkI0KeiY7Y1GZ+WOZ72al0ZAR+Uci1TbqCUeeQSEgJN
TSBdDS4xF28vioFUlxwhrZaM6Y0Sx9rLME8rcaT2sUATSpHE6v2M3/W+6yk9sdG85GbiPk0mbHhu
n/qu1tyXiajB7aBCXNeH4s5IFVKWe6ldZVHIQ+/ocAS5G5LQWo0Hkzrh4ir5h9s1JqI4pFaUSdmp
KTJ3l1fK8K3N7JAAZ1MPslLk34uc++iSOuL7CopoCDGW1d7Vku99r8ktUorp1RTOSEpEkkZQ2xxi
84rcede0Hr+gzdiXSI+XIimYJfPUZVNjyojHAbuZYm7BL1ZbTLs2xZpN+qs9lpzwOWRSsdETt3iw
lwkXHOKR+rB+I5+aobUCRDhICOBAZ3ssi01CScDIKa8G2y8VTqGdivBqxtvATInwGhHdG5nIbtnA
LDcMlVWPUrM5x7qmABJVJ5NnoWZBvmfsjDRHs18oevIwWm1+NnEAnOPZ0i84yTEgx+F4y7xYBmXb
Tp+dYzDVB11DPmdG5qaLQh+Y/WiIXWGn4xlQYrKfzLI9M29FAT9ZY/QVo3nz8hoxFHwNIEqs1uyT
gPlbMQG31Su4bXVjSWJgN7LU1NJrCFjkzEB/SCQAOyzkARqy2qyB2Kbaia9F8RAMsYYUVymI6KsK
zT0NpM+lm642UA7CVZTrWuCcNLwou7FqZkRz+xRJArI3A7OuHxUE7a3jMAizwXqfaYm+rMXExRrH
KRHcYYSCSioEs00L5buOoDawU9V9AaJBCKi0T3WIPr9w0IrkDEW/DZbIA1po6zNrwuW4TMUQe9YQ
W7tR0tABsx1f3crQbxU2ENj7nJDgCMSqxPWM86kaFaPzHGjvR1JaxtpnxhlvZ7wlt+jfiTTl+CT8
AbttN+lI5tGM3Odo7HaMsftnJLoVJoAS008agv2y3Sg5KTVaL7NwnYI0Cn4li+gM5qu5S2tMD7ZZ
5DBvSd+m+OvCeUsU7PI0TA1t59iIIDYJOyEpj4+EJPBL7LCos6zGF6EjHxOWcveu3u9lqS83Y6/C
hZ7sI9YIChWqxemQhAWITRxnt3iElK0YBT0VI+35IWvz+lK0g/aoaU36jrqOMGMLhG4/yvHgzEkc
HhgK2w9T2mieC7hTn2r1Av0RkG013kVGI89zSvgZN0/1igZunQ2XjLWLROem0Lh+pI/EtjbiS4ym
da2NpjzgWdIORdtbm0S0rDHLWiPTMox2km7HD5P6UbFrevRZ07sHUKfz90Kta29R7HnPfM+4s5m7
J3yK8eDDoog9kZjZDtF37Sfrok7Vlu6UxP30VOaqEZAUG3mWM1gXFakHeHVuRC72cj9EZ/mmV2q8
n7HWkI6V46M3CPeDWmxabxyCC8JhV/ku0kZhI8I8HhhJ/yMNFdLyzKS6b1n3obgsNqAM1Y9oKaJt
I0jf0KphALrS0jnUmJvetCXqzrLI70l960mEJ6ZVl7I+obzsbpdyDVSZnOVWFYl708YyazZdHy5b
g7ZhVxg0ZQg6Hb/NaNl7Oza+RytfebQn8qaxrmbcM0m0zcbYk6jYzrECjZicn/GlxsPjGaJe7oGy
uD7RndYbuxOuDd0i2Ig1NbCLbLqU5JZxw6KhwRpgvGf5gMbObpKrCMtyt6iV+GA6b9DYLU9APENP
G2dtbw5WXeACClE2J4JgJCBWh8LN7xdVHKge1A1JNGIdJs98wKVmuqy9hruxzqIXZTKxf/ZQ42ar
jG/TvJ3LjdJE4zO9UnNkfm8fIydmgsHX0d1z30TX2KnnlqXb/bL0t32UsEfOsTcgQs/YbPT9Yzpr
xeqj2HBJJLvSFSiclyg+uI5yn8Fwx2IjGSjrehh5OJucfTJZjP2dLt/iXCg81QnPaJGyXYXc+rAC
ymlJUMKONapcLig6hwIpNU1GutHAtGIMCYtzxKKKoygcPwhaqXfKoFonNPP2p7Dz/BuNo3I1Wa+2
On0LTqwndTYgo7hhA35UZ2nbKcvO6e1+25j28NQWcX9EgPqRLml3iAnoC5osWdE4kOr7Ze3HJiVq
jwk01a2RRMZ9G5XV7bL6HvCKmAOu/ztUv9ob7cZ4RoM4EPskwuFFJImyz5fBPBd1kh61xAwqnTkg
U1IYwMbzRAzPRsXatE1KPdzY0ZA/uk5U73oE9TeoKoU3MesL1Cb87oDqZ3AQxzso06id4P/uW9gz
59gwxlNtZtHr4BL0brdD5ZMd2/iGZS4/cMM9xkVZelqW2g9ZyEvoRNZ5vD4WD6l+GbirbutYvIct
0vmiMvBI1NU5xwqLvHg6z6EwnvImI6YAK8HWUOSwA4bjBsmUhe+ynycaz0S+wwoFJOv2LoxfbTjY
I80mTdA7kXyEV6uFYNkzsM6E3Zr38YfSm2QHzDq51wT1HF2XwWiGRGXqTnYFVQUPZzFcSSmPVkAB
0lHVzp9SxSofKKqyU9k4HPWmwLaUjJmT3iB1EDvINfUVaXVQWHq9cyZVXrA94BKcTGUXp0YRkDce
nW08aVsC6vp9BLsVwfuYWrdgpadDTJp4QNyN9Oc0NcnAGN9bsIwehhSTSKRRLDf1aKdeZkpxrBZZ
BqYzTh9MdpCftA07jTBrLXOT5RFpWtY6FDWrZfos0Ty8W2AhVMrcjyJyQ58X8oOtSROk0IIrby4V
eZhb1fGKNFP20SIzy7ObrEgZfWTlpZ40UhFIrcW3UjQxqd7RF3JxDVnjMnKkWSjaELeg3M7SG+pe
r0vUPBjRAgZqWHOCjqE4LtwHoI1TbcaOo+5DXVF/MMs3N92cD5u+A0ZUWV20xbopN5QecgsW4c7E
UKVvWuLxTmHYMrotNQR1fNTv4BKiPSKicGuT4LhOgduMYIu+9UgOaP0GdQrzTDu0X5tYlW4gehrQ
ZFHvbNL7tA15ACl+qk58TrWd3+D95IYwaDkZDJkWhCUKCvFAfm+fMuEeSCn7TPqCQcCmKHO3eLQn
0rKNY2g6SXbqJsetHsd54F1DfzopCoHsJZXyJpXYyuBd5sIevBKVoI+PK7MJaYpKXyEcm10AuSvf
a/xBX6PLK6RGMF95TPWuYFcKZm2oD+C8J7kRA+oWXBPJsR+c5tLU/N8MXqs3nStPz2YZ8IyYal0w
wj2g5l1im3W1ieqp/JKhKi5VMjkHC/E4VzBrhqvdW48LTqJNI03rizzjFi2QvdQnlEroBFii3sui
WdU4rASUoi7u1JE4MiwbMyj0eOz3Rt6By8QV5lP1aX5lUMJoY1vgmkmyvSUZniI/1k5q2SKAVtnt
ky8HjSiPCViz5kIn/ZDnI+Ktgmo1GC8tSteJVT5rkk0rFG3do2eeyjt3P2IW9pK8m99GM7whFpS3
Vc3d6YEoi8gfUgLcvK5f1AsSGKLVu7b1CUZjMohh1eqRvNbOjcMpTBTN1PRoo9fIy7Yui+NUpOlj
RFDsW0fpSc/UDte5XKKHwlzawFnfbNJm0x38UbovUyuAR4XDKNH9TsPW6omInNO2eQjDQu3QQvG/
9sRbEOwl1whUl0jZRjTPMpbiVWA6eS2r6DksbPVsaMxN0Juqyl7XanxDpasidxjUk+0W9QMGrJYx
XFiX9gW9sXFXxs2HTeYs8NaFhOWNEquL52DMTAgojAysH8h+WeHP+UtKNuCTk47hzoEkS/5lL7Qd
rVD3BEZ5/BqwLxK8a2CPLaIaAUlUBqkE4exPsiTK2OpMyPoNUzqmbo3mgyEbvy1UfVT8itluZDXN
t43tZIBl3Ty5lxGWD7VZsIlh1NG2raOIrWbjAkfQkxziZUnPIDCSQ6G79hVJOg3sRLiypSrfUAgs
T3EEb32DAZ5fjmiGaquaGXItbhVEnA0jypbUXm6UuYL1D5MHE8SQ35drnaQvfK/kgr9WNCp0HI0A
tprK10vgm+/LNBQ4OEBV0H+uhaww5dnUKa4x8KzC7IXUoJnFGjLxJC2a16obneJGIHPR8U9aNGON
4BRgI9QyDu1jC+g8bgVr+VLmUh1vhUtGg4VUlB9IPPlLV0719LiMCvErG6Wj4e0wgLS6DUW3tzWb
cErUg+OJt0Q6uDkjGLye3oqKtIT/VxhDG6+SzOsSTbuQ7LbHPC+m599tV/8PiMFPUPDvPP6qwyJU
NUGFUZUx3TH/hIGo0T+kuS7GKzhC01dcYi0F01KyZA6KQ6BN9K4V+m5ItaOemYFiyMCMxdaxIQv3
C5umbsuvunOXFC9hsvvXL+5PsINfX5sFfRI+DWixP+PvCjEQ4xZq47WuUSrW1IrhPhmuf/1JhGFA
ClGhKtt/fgPMtJtoeofxmrCcXf+xlDwo7Sr4+TT/2fj/m42/MBzy1/6FevpQfiUf5R+W/b895reh
pGP8YrsmbjloOYwmbb4l/wD4Or8A/YduB85r3fRrv5tKil9sUGXQZm2Tr89PIg0HWRf//W+6/YvN
X6wPgxWOHPgv6af5ovxxKgk1VBe8CkDAYFgd7c8Q3V5r42SJJ2X1ZqGfbnIytVMcwSjcVHazMeEu
eL/bGY5Crwwju0tNnK1YFpcFbRXZt4BBt9hdhi+b0dzNQvrRu6umWL8iN8NFxaMKf6rCjjyHpXwv
zFDHRyC0G5mMIFLTQeoXZoYOEuC0oKxtoUbuEst5QKCa38sJ6ac6fBSVlESexNlzR7zMW5Ulg+It
Q14uuwx76QfzwGICdkkgJpEbEXrYyeWeutE7MIxb8rOzb7GScdDqskA5ObNmJPxgTgjjQTLGAtzt
L2tsnB7gYVioN6XmsPGuHFtn/e+mgCEc1lmNuxp3IdfGZz21B4c9oZ0AwilzyN0EOVefq7fxrerU
5dq3s+r1et6e2K2On/Q45ZuBRDRn9Qu+koK7uSO1NvrQYk0Dg6IhbyDNZeiL2rN6TSVXwBmvC963
W+7yFXFwzsQ+ZS5GGzRwkl0dvZjuYFEuQT13qMaqA2txnItgWr2h7PGKGvNu1BL7VjSty/ZRLz6n
NmdEOBXOrWUK6rEu7R70mUCWpG3bLWA0fR8uqOfw49KrmF1k++m89CdnGpPwsAATPQ5Ljo9FjZDV
UwQ19tlRC630pAIjRS/q/gEMKfPhXuDtB0EiXgmzDl87tKuHeiR2ukQDdR4XMkFI6bSAkM2GN07h
cl4i0b/krAjZQbuFPI+hbE6U2MMPl7EepJS5UzK/zemtBqPMtzXjLDLnR5cmAffCcMmVSa4Q9T77
aH6GZmD1M3cRejRkVVjW3wnEzfPVq8PaLWv06BapRSnY683JfVxn+osWFcmdu+pukSLY8kEQXRL0
TWychJYOKr7gKt4rOmnw4BBqX+uGZj/OYriP4gKeDBbFN6WM5FFXC/c7oyhbBpbKAALdxegk27Fp
3Hs3tZaRmUBUKa9ppFu3MasvpoEOqYgbt12yTwM9NWm7bK+2ESGivmvSwjaFKB/5HLMnxmDxrT2l
7aUVc3y0pTa4W1GNzGbD0mAONkeFz9cVvJ/eqKs5vyJwp+HvRRUZFxaVPavmqqivKQdFAgS14Cp/
nUqRkq+bRyD7eXsmSiRSrYZE5V9VKaKu20zuMKcWwyB3UvNzqTKXYktNdOBCcgsj1nDA+Xk/I+eb
jzE0sH0zWrcCPYBfG/bi6To+Ulx+7sOUc/Vs26nP38KQplXk4ZCDP2Bn4GW1VjGHY8OMM5V0kjkR
ndcZc0McUqJejbqY8DyQDmbg1dzgaUBPkQGdcUOElo7OJE9yvdyHiEJoa1lzPE3hqBdnq+/U9NZO
0Pm5vlEvvfpgLC1ZfTnm5tIkuL1R9mMvn408HhH7OSuvRurjQZfDEXOCdak4yHdFh2Ahn/JlV/fF
fNdUjnbo07zZVI4ZMXps87tR6gxWERB7RoZkMtTdfGvXfJBw2VHX0+SIJr4WKddHQTCs2iXnIT1S
QPOTdKXZ9XbYbN1Ee7MoVjcm8pI01fC3YYMThG3zY5TRm5rWeI7ZhUEnIk5b8LYEAFXbm0Q13ty+
jnyCLxkjjINySRcR0qVzt5579aUUXU0XgRw5m79kO5y6hfcw7NRTmmgd6bxuRnhtGz9NK/EQq9ez
wxr6UDj1p8kntiWU6F6dpYvRGkayLm+sMcUp05SvFL60TfPJhn4RFGr1MCR6sSkmm1W9CgkDC/vg
a2U+4INDoo1OgtAb5mhopIe2wRQZWxfETC3LVmLj0zAKZtcZdpo+sIVqZ8aLhmarPpKT+IhK10j4
9erljeaivbhgaAJrFBuNr9HJ4tM+q+CKGPP15b0KZGSnIGfdGasYFenRcp2xJ4R8f8SAqMGs75p5
du8pwWkEGNHld5kyjVjv5ZddxSoKqojdf+E2W6WlrEa5NcFrHEoEbuBX5ujRBt/i45eERAzFafvf
7J3JduRGsm2/CFpo3YE7jD6CDAb7TOYEi6SU6FtH5/j6t0GV3lVSdVOleU2yBiUSDATg7mZ2zj4z
0BfwHpG+AQhDS3iw2qc5I6HB8Oii2UFy57VGwyuR0fwcADUVbUbQQ5EXD0MehncegJYV8yj8xJWp
Nw5fUxDiusngi7/mU/gaK7O5s2s53tpTMF0lrXLuBXCTByyBxbpzxEkxGiKBh0cHuuYXT8XNCvoU
E8F0Qion+EvtTL6P06AQxhILPfeT3jl6Dnb9KPPvQoXlzTxuVT/312PnOnTxe+XesMYY12mXSGpa
xAr3BHfmmwaj5JUDL37thXa9DyYVv7t5zrtF812tZdbf8xDmN0Fl5rdYrCmQSiG3iZgV80VzgW+i
fLPT9ljMjnObA3DdGL2uL95offOGVtCfNrKHIsCn4HXS/tJRou/UaGcWT0aMS5dzgVgzLy53OrFb
AnQWiABitCtjEMHJU6MmBzCZjqJji8TDIY5GDqRs899z8n82uofV/NNzcjV+OiR//MAfiljzFwvt
HyfnH07IgfiFJiWlsg0HGrj5Ut38Mbd3fsFXbJHLBc53OSCjy/3XCdk1fyE7gTM3vuMlSIef+gdx
OfiDfzwhw88ByIeA16HAIkvDQXDwZ+quLrpuKGUCSqIppisjRVE1ZjaJLI6H7L4c5iMRWS6mutzD
spTpMLtx0J6+pKlQLLRSGbdWJIm4ims93LpOFz5nM6/3VZNM03vcMQE+Vo2D+TcsWf/X+LQJj7NC
nCWwk5+11413PdG99Cp0kcN0Sf3812HQ3vXQ9P5zTNRdi5980eZ0EEQ1PRBagB07VwxF7EhrPd+m
sdMw1EUjCS6mcMSv5Jnmv5WmPEb43m/SYBpgFTTufRYa/bzphzr83uGLukTGcM5oNaMPLZP0ZQYN
8OqG0fBlihrklFrF38myrYmFizwYOO0kb2sGrxz5taN406PpPMuWuIwAjM93ibT+ripTethyKKKb
wbAh7Ls1w4FI+VayGivHvbbjNIMLz4IBln2kzT1Dkz3kIlRbwi/jF0s7GNQcv/D3asFY4i5CL6Et
wEScGI5eBa7/kIwIPLFt+ydykIa9WU21s8HoJR6KOIL8AcIxl8h/YhvbO158YDpM7pE8uFXwq4Yq
U6813Cum3vnQX7EPdGs7zJpTH2bplp4b9B27qrCkN1Nw1RIAxkbNVoYSrvZvYJkAoQPh0t8PsmgO
kY6rA+ANRRUS+t06SIq8WrvAQx+afOxOlvSNNXI8bk6QI6s26jK/WLR8Tdzqc3pJhK6gBTBn+Zr3
WDxE73b+FWFpNHviWU+LEV4GHDtF2AHBGNNtjrX6wngM4uGUNEQ2CFSu7jgxLjcT1Z26tHDilYin
6Nbv6u+YY3V/MLu5STYGcRLfoSTkLviPGTlf4s7de9ly7DiEtOifYYSkx8Epm+0c6HShT4nhtbYC
ioqxHTZVXXo7nJitpORonJ1VBRReE6zky9ypKH1uTFJ4hztkYgnJhRbh4N1eWkNyP2oZ3zKG11b+
K98uRqk1CLCEezu5Jb3wa5MohYpMZ7F4UyPFmLawKtpqbjfQTB0F5y/Lfop8rkGE5QYi8IOrJnTb
Jc2jdWdZQ3kIS2tJWA2R7fGGrofAlifdwfGCZlDwekN7xUkEDSRDyFiC3HEDZufKrAuSBaxwl8aZ
Xhmys8m+xIjYRk6xyTPryu4COtOmJVdT5YIDRkA4mh6eGjdca7M1SWcsNeaNhvuOuI4J5ODqcFP6
LU+gWzbmjeFVWqCj7R2mrCGzoXTuTnbRFlsUwBKuWDBeY1ZkrofuZN94fd+hWpibK6Ga/sQkprjX
FtrPVVIJby/SEg1QoO7mmBczq9LvpO09WQbLQI5fyG8rdwMcBgw0RIBHo7fzm3yc5FqVpGAlk2c9
QPJh1fKZE1CXEGaB15FYQ3QPq3SMfBBGdCqHPrtlOPQcuG2OwZkX26icQ9pF94L5KNZiK0V5yeQs
xVbnrag//UM7C0aamVjudjU+mg6IQHPQwVECjSeiQjCDtlP7XoBkQpk9Z1uKBu+IhqHYCpRamEhd
1Z89zqnbZkqZrtHf/uLkrvtVFl66IXYlX01wyk6y7+QjPZb+qh7FYkOMFGsKxxTWysQLjXcTIARN
jiyaLyZgMTqfUXo7D6yNGW32QzW77qE3AhIXLSOYtpGKpl1oz2RGlGaxhhiG8S7JmpuiJ0lbtoV/
lbX2Ky4OouMjIhOnEIqQFzTdFrUC7kqHm3IHdYOWCfpGSsYo527bTsqLyiEMqw/8TO65MxAlmkww
MGPKwuuEVMpLqnza3aZHmmuZYSvvbHNr+riNUlf2O2SMxVeqEf8WN3it8QOW3VesXDvb6xnkZlN5
sQbkrjqPzEdUOfl3pd3uRVqR+yCbqbxrGsiVms7zLkf+ch7mzj+mgLXIiKazsSVCIWfRjZP+IXEd
FCaxcl4dxSPtOM14PdlNefatWhF36FkXtbi2kWj2vFWjfoisYslLM6wEOlXAyZxi7Vp5NETN2EvX
Q6oyZi4+S2YeXawAaExC5joql176BK/6ch2x5i9YelolYRfPJzOv4avQMqLxmYdPMfO7eAUfR33j
+Ld4Z40hubaHTB2Iy23IwbSmt4K4o/Xs1POjMzjwfsJUtqRwJl20ko16YoiP4wWp0vU8VgSd5sJM
ed6a+N4TvfWA/szezVWKnnpsKJPIeY2/1E2tyDkW022sKppmLEzNgR19eo2BAT06sSvVqkewt2Vm
zvzHxuqe8lQCjOnuup6AVOpzx+q6r2YjlsOtpoTJzK/aiPLygB6mTb641AIEg3eV6NmJMpM57VzF
TP7wh+HFthDUaGeYSHo3p/lXvxvENsw0ZXCbsATHqCUHGEBjuIpi3e9Hs3gcpwnubzYCTmXYdOSr
zDdwSPI7Z+kkeaU89ZFRbxpwH+v/no//o/MxHU3UqP83hePqtVSv6gdt6+8/8scJ2f3Fw5clUUwt
mS/2D54x+xd8WNB//SUDyl1AyH+cktGY/tE3FqhZ0UoyZnIEpzvEsf/gVEwT+i+n4oAWmI8OhsQk
nP+f1KwN3Ps8jSZxVdi1j+9LSDxTwhp5Oda9MmpwEfJ3eERWOFV4U5WaLbj1TIPOwdzxVD7kv3Mn
lPqgUBjz1OKY90OeaPqmA7M5+QGuyH6nWBTtULjjTfc74QJTAqcDwsSZtO86lRfienAb9Y5P+464
XRmuLduQazcWcpcjhtI7Eoc2tT3rB8OfZ7yuHWHx6watjdmsFpXivLetdmHPTlYOlFOZFJGyxXh9
yBu/b25RpGYPbRMGLyqfHap2Nl2Ll2xI6ysoITENZR18NfAdVVxCi3k7Bbmd7Gva+QAMdVlsSfb2
L1lTipeGVi3jqmr8xrCYHYeadlf1mrkww9WlK26jB6scMOdItAzSmOciP6aopr4J5TVfbeXQLraA
xb5Xgf+eT/rGN1uIvkOGWYp/wvPQCwf4ZGIeAGRb2y51gvVEX3JJQAqauz4FJLc2tSZ3YyTQHVE+
k9oVR2eWRDckhGO0vOFQGnNx21u9ep7iIjwSvjPu51nielW2PrExLh1p6EHGKmTBPsR5mvzK8+Dd
pRmK0u1Q2cYF4YxPNIZoUdpMFm3drnyM0eXvZ5jRt2yxcj0wA+Y87Hf22cXz88XAtEYmdGM7l8qN
+k1Qc1wuAIoeMSvPVzkz3WGT9DifLJtQTWNZDUcUwztndOZD7qYkm+qwmb8Zuqh3sBaMPcPf+ejG
9vxOu1oeYxQpDzNsg5veaKrrClRUscfBpS9TPwvC/nbT4HY2DoE//pe+nzvEZwNjBVExiVnIJe17
CGBdnrAKAoA70dsbczyGgMHTYEcXgsYKKl9Grr/zUcwPWMp/V9T/bEVFafrTFRWcUf+e6R/X1I8f
+mM0h8AfzgL6vT8YRX9M5oJfPJoRLLMSdDxNu//tOzjBL5aLzgArLgG2NvihP6+wOGMDyGHI+0la
+Wd9h8/BbkRbkum2JBY5ZGsirv+0wDrCiVsfSv9psDjx0Cm05N0IiIxnvCT4q6HeG8y3FCDCsW5Q
r62wpgTkyg/docUZtHeQauzpLRNK/qfb+G+G7p79qSPCn8aHYyfCNGG7Fp7jHzsik/I0tj1fHCWA
9OoCdca8+LNgAsAi6WUrq68eEss13G3SgqONmGYY9YC+ioIp/NUvS+tO4Txu2m2tZSG/zJiEbnSM
CYsFW1kvBYRtSNH5UAMUJoQczp+XovZjKOArA0leZ/iHMQvnjWtmZRdvoLy4GWB5TBLtUwwMnqOT
UaQjBvu8ufdBQOoNJzGa0Yy1gpPf9tYy/ku3Uxs8srrHbY8S0nduYbn1T0EF9xG5ejGsWMFzRqFj
2rwVujDv3RBaJ4Ub6huiBOjM0vylE7wjNCPOT+hUcboh7iZ8Ju0dZC6N2nDMGuENQFoPI2MP76Y9
NVFq7fveUe+JGbeXgCCEDXSVK7QdpxoN56MsE0jGwaT3UvUdgjEYppOBx5D8OVZcyB3ipnEdDYM0
xmSL9pPRlFXdG27wYjqpIo8Fxe5mzvL4q43sRq4w1o5ng5nT3YzLGXZRrNV2TIbpOpLzA/DwHEcx
jCSCekoUS6Owop2fGS46UMRzhBFAyvIQFrMzA4S+N/2svh/QW+Ix84tbb4D+QxYNMMYzZY1yntKo
ZVBqGcllnpstha69IwNsfNQMjVZl7JTHSQA6QBNS7mrZkRpigeZaK1oYW/g71mFyCLJDdmOsnBns
zoQ35EgfYlxbTSTuuOvNFSL3dpfK3DzB8QlOgSV8CF1mTpxFaeZfIbuox0pS+DajBdMm6w3aLSqZ
b5zSnq6dwZS/YpwTO5eQRlzUfHpGaYvtcGgXD2SHgwID3A5YMuKrOqvj14zHfuXY7bTueNJWM6v+
vSlRX6D+GK68UfXb3E0CRlNxvkUfWyIiQ1A+l51zH3f4bnsTG2gERIJHui1kuBspUfQaEJb46vFL
1oi52Uv9oN8iXbNe7SiN0TJq/ZvdROG5gQ+58aepPbi1yzC+o4Pxwk48t0CgYutoDyJtN9Xo6Hg9
d1C+9uzATFqlp5SPn7SQNrNVWCsr0wn0Jo/yaAZdAu3Vm9TCbzTyDv5ta10FoEY90qpNHK4ItdSq
sPL4OqJGJoECT4RDJCj+ZUzuqRpwLwAuI5HAD933Ar0n8ji8lGiH6vJ6AbVy++YmOxOJHe6cCqe+
7SfL2xX7jbuKOG8Me2puBwE67Oo7Cc/Q28usEsesa5+CeJzfJEG/23BU7jEQwAdpiNFjrC0E7ayE
48sQ06xb1b7ABFJEc7kQOdosWLMrjxpxYSu/lcQz9BuvaTF4VGg7hxum1e5xsqj2VjgcYD5ZQxcX
17qiubPCwD8cK1CRMCxZRBB90/q64C0VED2TyL4wiB7vRAu7Bd1bPEw0SFV+cXkxGLr7JHtQRFYA
hzhoDBtsguJGsBxcFTEqs1Uf5sUzB6HmHvptB6kfU+U5XGa0RrOMa+UyuU2WGa7kCJVvrD5xN+Yy
4xU8o+hul8nvMHtIc+04vk3sMXuqlwmxv8yKI43vuqhHqvaPUbKnsuw9jToGzMnHsJnmnLhVic6N
rzUJJ8s0kcm0/TGklh8D66jGh7lzlzl2O0Nr14U1viBsR72wzLutZfJN62QzG8JAFrjMxc2PETkZ
6u5VHAzpTo5D+4Blm2F6aIn4jkB6+0s1FIAN9FSAiWhVdIu0qcYDiyc4X9syVt8qbeKuca2S1aFd
pvjhMs+Pm6CBQkn63rlDSYG4BFsGSe6Oz+gnoxKHdbaoA7xBcTncCcN31neG7Qa45EaioCZ/jUtE
gTlfu6zNu1Q7oDozQAXNiCqBtWE6potSAWynxT88dKzzvOQZMzrwzKBRV/2Mmh8VNnKHdFE+WB8i
CKntRRCh0EYwhKSeHuh7XHW+EB9f28HwYyhaLdgp1CBre7DkVsXiPXUY540+VtasmZxnptz1MaVY
uA2c2OKqxbvNuJ8H0SOUHfTXNRhhlhwvv460H6LkgFQNB3clPGNa02AxNr6JL62u3fRG467duxQO
/MA82ZeSFx3e1iIowQ5grrGZ2RsY6UyVW/4hPNT4li6ClBbDxpXrNW6+hsaMYMULhvdhEbHgPpSb
tqim/XIuecsXsQtPqQfr6UMDgyMfPYxepDEKF0m8Yjttrxx/kdd4Du7ztaVm6S5uce1uGLsHzk4D
2UOnySj+WaRdV26bRajjfmh29Id+J3IXLU/6oevpPjQ+fixHaml/GcB/qIAQmbYvmBezZ4pivi5U
8W46XAzyFe61KR4ABXr79ENb5BCvMoMxiJ2z+lAfMQC0L2FG0gNHrOqbXmRK3SJYQsHD94WTAh0T
rPfym+M1Bb8TmZO9CJ5otDNNl4sMym+Uda1YzniLFplU9KGY4tyFeir3EeICYrOzVwZcLwowwcbT
FjQ6cKz1CWahIWmy+watdtRH4BDyELO1UTXFPY677qZKU33nCitBMjGYzoYIH3rpLQkSu16pewgI
bNboI8+Yt2JkVrxi1wkTNW/DCJbB6+gmDsTuwkUfgeVmE9JIfkeZ0Lz5QVPTF5qN4MTwFQsOUzCs
iUVaBXQB585dtWM7H/1UyIohbg9osjBnd1UnOVb1yZglBX6aDteNNXvosFlHIKWAWPbWHE/aL3Yq
tXE3YKJ29z2b/h1v7Yyul2cg3AYVyJUhbdkJXCxnzQG7mztBSghjtM/S5fxV5Y7/QIapu6kaiePQ
Zbpy5bcZC20cLL6ESuTpuY11NgEjkwViFn96bu2guUdsI781oZ/ih0H9sgLOZLy7Vmic/Eo25b5R
LQMyIyoAocfWzJZBbFm/T6DC3NoJUh4s6Riaol7iTSxNN4GNG5lH0htzc11Wg7FSTi8gwaAMcror
4WubQdB/y7r/qKwLIBj9qR75C672uuoT9RfJ5e8/9Udd5/9CgwsmLLPhj/kvCs5/VXbBgldCK4ts
UsA1Yhz6/3tljvMLlYyNtxo0rQQpyzz7X70zm18YUDkyg7YDCr/gH/XOHEbTfw4mw6ZObiQNLm8R
d0rGjz+WT6R/jX2VWO3R48H1ocUY1r0ZN/MZ5l+9q5rUx4VSS/NNGTJ8lOQ1HHVRhiejTUglYv9n
1Cyt68oU5T4j+W7ZU4h/8TmvP/p1wemBzAC0MWYXwGdNp4tVGv1vaYtwE9Z3/uzazCNqEJQYTOgU
kSODi6G05bBpG6ZfVmS2474rjPnAOiQe+rKf/ka1/Kl5yB0gatF2PW4D95TMxR/vQMphjUK1ro8c
NadbBrvBnjNLsLa7bvlc/N1/ekT+Xcn6lztOMU++mkuwHhy8z7GktsE8N8qy+jgaLdndUf62jKrW
Scg9+PmVPslpl09GdiPzWkzxtBacT59sptc/s7vnaAKo/WyWb06S+KbwkycPuHLcvY7T8P7nF/2k
NP+4KEkwSwa8zWNqLv//n2L14GmjY+P0eQTYg7HYWGRDCi2Dt+knD2P2P7+aR4cDMpiPtP0zcTkK
/DEpixQLpjl62blsif1BhM54t8+Dx59f63Ng8PLRMAtxEemYAVyHz60G3Gwx5IDk2MRTzlw0ppbf
NE1RbfzWYmYPNuDSU85fjyobDtgMiRdKlPi7NMG/3mF8Bj5WdpOOkGRR+fEO55aSsI85MTb9QnBh
o1dEg4XhYyBqZHk//9B/fYY801pOwz5J3i6N/R8v1lIoO10r0mNtzfNd5bdq0xm8wTUa1Rh7W8KM
U5bgZ//muv/uQ0phkdskBC0x89O6lEUpkH5Rp8dybAYO5XybI5wUQIQJxtGff8ZP13KBcTECX/po
fL2W+Tl+0k2M0RriIDkm1PNI5jTQ59ps9VWkR+fp59f6tN5+XMsDswAAR5qu9zkrNC06ahTObsdZ
z6O1qTgtnPLEGf4l/nqf/if6jUb0kjFW/jlS83NbbPlMyMrQI7HI8LjaP35vvYBGLKopwYFLpDyn
GeqJlavhS4aD4z3ESVKgoUWOi1OKBlK4pdKKf2fH/J9/w6dnZ/msCC1Y6CyBYMr8/OxQnGUwVjv+
BhKAKZCHhn7DbETn0NHFCfAo5axw9N+s5x+38E8+nOWytnT54I7PNIi8qR8/+hAJTnehxB8FnutL
i9HuBBpe39SMGfatU5eQeI1qKnErAhlbhyOJjcdRlNOv6JCa9r1GMnTKwhKZ6oIiD7H+kw6eGnc/
fxL+3d/p8cUsmaABcq7PU6sMsNM4S8M4mAAQ37Tu3XY9ADLlK8rFKJh3UIKtdGpIySl8zM44KXFY
OWUYHvuscq+CLgiPKPOdm8AQSu6AM1TppooDOex//rf+9an1yWd1GNkRVC7+MmAD10wjIB8TnOkm
0VBZ5E8ZtYvqtj+/zl/fRKxDfGVUIT7/ft4bE8PmphgqOVZjNd8FyRJ7UWaVd8UIxnv4+bU+L+c8
J74pJf1jYDv0yj8zcLSvPOVOKct51RJ/54fDhkk+IR+8Kggr6mhdT5AsLFKIXoyiBOZXed3f3FjL
9JY38cfH1XeYXpqYXvii/c8N7LyFnc6bQS5kP7b6KHObxbQLJqc+RiD775jimW8eVGmsd/1HtEZM
zFuSZLDBRGF6V4qY5FPQ9/oWPYPd41pOCfFqoNLAPMiK+ZzHCqUehsP7OXfC7wPC6Wdf5/MZod6E
Gq5pxSK7yND3+N7V0JosuEgl7HsPUuKDiGvz0CH2vo5LV/cbCDoGcIlxvtNRSARXTsPpUrRm95qH
2nybCU45M3PF/BJMZfidMCCvPpVFg/ikRMp3wLjhKlqlZLqtHNkuZ4Qqg5RXNrb7Ggeh9U6SsPM0
ouRrVhNILaAFU+h+z4fOHTcFuJAYI2Qan/ErFCfXY2mx2iF562MW70pF3nc6y76NbJ9jI+WYCc9m
TIKoxyou3P3omhyGSkmujS/xVAIvlC8wQFv/Hn0Qzxtvf0SQYhVweUT2xp1vK9ZOU/XyZUZVvpky
KOFy+VlFoYtVx8NFD9FModFiuvcYVI4+s8/kz02jx8vH7Q3F2G3tMjbvaqeJM5zmANGPoRUJWMYk
JJ6zCALmFr95Sqf5Y7WC0wxOb2aF8kkt+lZWGU9kZU6Wuc5zOJygyLl3Gq+0WremGT9i2ne/9K0J
m8Ym3PjWyWy5CHL4PWOcxGfRIcRH2p68tTCqF5R9qyP8hsGCQfPYFHCAOE9+ObT2yrC5t4VjJ295
VNg7YNruK20mYOO8NHDBw6SY77yRRte6ywhCM4dmuiSaoeRGulbyLRcdSxMq62dLw1feOstzWIxV
ePJ7BFtrHRMwtZkniwOMVVTzrhxyniVZdPM5Gomygw2UgFbt1DDfFZ7B4GgG97rpY4WeKOUD0AVO
xzlcKx6wLQ6B+jUeI5NZi8/T62XudNuGyFEPPQwT4g4r41EgllvMQq4+R0aenjI/3wYzjTpm/dOF
nE0weindfvIxqi3cOo8Yzqq9ixjOH02/La8Ynrhr1JIksdrKPFtOOZ/6xhQHR3rhY9RJYpQXv48o
s7PmaiQYevJSzHKfJSQ0NQTEAidPnRcfC9NClkUJqhFYZoSOmcY003S07bXFAH8XTAjn3bbEp81d
tZ+DZLgkUalPqRXs4hglI1rUCsQHGMTYwJmSFWOwAtuUnvKM3Hh89PlGDwuYSkEY7Dz3pWXmdMZT
dGkn/OVMxKfNQPQeHRLb2XlN8iRCQTyBqu2rHGOYSfASQPpy3GcBCPxsthZ5pymYf5MBnATxvYr1
W1Dbr3VvqG1qFM5GCwR/xDzZR8P0vzaLap8Jf02exeSzq/W1/a1w3NPsANYd7OQGXjYuAlc8DkN4
VZUy+tqhitjGJEmd4rxgAXaXM1Jh6xuROM4ZcwhBggkQWWMA1UHg/XUmG+2TrlykEj/SsohE6jdE
nfVBWxUkJ/KJQiJmIyc9WZVbWavQiOR17+X8QVUOuo1+rz0/ebPr7KYxhwfSDbCXkGc2Fw5KbrwZ
xTI4k2b+1NY6eqJlOT7oyuP8UClYWStomvqcydnZhgUCDzeDN5YWSXuccgF/ogkKLsop+txG5r3v
jeO9HLXeOnPfb5f9ByFiVYNWSuqmuFUdTUHJm5YfGVlyFLCzCuCY5iyS+QyrslKoNXj2hKWoBJ3p
huwIUPvloU4pfVAhZJuCY96OYC96XeSPkGNS28VFmd0zvEN4Rwzabtxm9tN1hKcQSqzI3HTJp0MC
SSzhrkwz79bsJ7UTso++dGk0XjlE8nVJOJ5S2EjYrADhfHPSCbSBR6xTsh5YJ49l0MYn9HcYq+zR
V4d5KHgwU84OlAi5cUc+mtwWusWpjxTQLNDJ9m7pf+/cCRWrKC0ISoUnv0zjHMx7k6RtLEIjcuKq
5zwGoe5QE9BwMxmNuGth3aydqqrXRtfIAxV0cAgmi1in2urb32rb97f1mOpT0zlnWRByEIDszNdu
YF3TRy45wpQSc1Me3OVhQ45e6IQOxX8au7QpSH81ErhDVpcHJ75UTGIeSnQ2YfTQ8Mnc92k21Z3E
SHicAEZv/Ao3vy94BFC6YhMjCmw/StzPAgkcvMrEfcowRd5GnXJwXVnpEc6qfeYOJhunGNbNEFr7
wfN4sIPyLGgfrMMisG+jJvcOdPed6yDC59fWwPdCr7GI2BurfW7O9S6flf/ad3wkFppmPSiGfGu/
q1oIPoA09vFQ2lgoxwXprMLouTQn56Ync+JizmA+cBxUYlUrcvu2OjMqF/fnkO/zrJQvHpzkRz5a
BATY8yuYCRA7tRHo3zrK8WtU/T36JgMih1MHjNSZZ7Onk+RGJm41eDdU7KiFkMpQAFjVKbd0x9vV
1ecxLfLbWnjdxVfTdHAackDXSeAfCnJcjqMPYQqhAcHRpMmd0x7JjhsNxVtWMj3Zwvxrvrgo/HdC
pNn3wCtgVNSSkSzuKnpJ4N+epaq/FfzqbdtUjA8Cj5TStQrn4dVkJIE50FBQD2twQGyuZkewZQm1
IMVcCkSHRICKabzXJ9ussN9HI4CJBR0BVX3gqG0ZRZrIjL56k1Y5wEVLmXYE7IE0YOc9EbbhhsFb
d2uZg3pL24w1u8nZNVgE2g/YsgsExnvqzL6U6h3PiQ8xyC2n+HtsYCzsEpWTKOd2JWVSZ3xvRFye
J6+2b5LR65+MKBze3DbxX6I+aIkiwMGak0w++zS+PTwZsgDIXJQHQ7j6xLw1iLaFGL4Q/4FWPStg
k/kDvtu0WSaXY2atOUUheLC13HR5Q1fDbkJsC/nk8Fd108EtU/PsjkmOsHxkz2CUpYs1kFYhOF1W
cb+C7DUdrHCxDrR4bjdEClQsZxrWh++kNog7z8YJEUxsIxbdoSVzKGD1UbPxmOSBuQtA2G9rNoW9
Y9bdqZ6T/r2mNlqmIzk8wIK70PrJt9BeHmU6SuY5ljWYcGiN00GYTvhMlozzati18d1G+nEd+rjg
vHJOgVTyayd3Cp6sMhlWdu+138LaTThOmsGaCfwTB+MQBLnAUZs198J5jpjZrvTM8hrmIQ9V8Wx6
pbkyAWDJYcpWqSznNXLEHRItGBkl+lvE6cVq4nCykaRIE9VKIrlPjY0s1iVZYUreCC+PyY2nTsZM
21VslQtnx7B3vRh/63BH7qnl3XXD0GCXYTVaZ4Ug5aIAswkodlV4/Y4UMNJHSK3ayJDH2Uwn60p7
xJzOFq4UfnFc9f4eGnC2Iic632Pwnh4aIlDWdu9H57Qcvhs1Y4ZmBtMohgFEMY3draKbdUpanR8C
k/aAPQ04NOq239cggN+yDpE6NT67DgehE3ZdF1t80uyKscMD0U3pdWZN+wyO1crhwLWmqBbI+KbL
iCxpFbuTOHgteCOzICRCNTWgER+VOUfB28lSALLzFFVcp37rWqPa1kY17y0Bfr1ogm+tBtnfaoKK
uprewczgA+v0Hcak1wQcekXYDeeU4AaH7qkwmpexmC99Fp6QJz+R+HRmyaVhhKj6CtD397SJnq0g
uJfEKtacpteAc18DM0FFmNGklB2EU89U67ldVH6G5T1VCznTrOy3CaT0KTciFvnYPuai7TaBTW5M
X6NAkCP6evEOALle2QVdbayNVATR2PdfZmd+nwC0CPAtzH7zZFzrQEdfTER6AGFaPzuh3wFqACk7
qUj5subt0CRfp2FSBxgM117zZPpDjzCoCbaxSh6kE8UHOQYENDdD/9WwW387QaA5DNQw133fGgdU
Bctrrs2T5yTyq1BuyUCpIeJSxWN7TBpBe3RMl3JCBvG0rzAUbE00Ci7SdDFfd4NntLu4mO49WwS/
4nDRxsmocxo6qyxQvrm3B3t0rph+Q8vEeTlM5IC1y++zmyx9xYglRhoXaMWOEdaAgPF7xviXrqYL
m4mgF2sHZwr7T8Z56CCdXho3HfaIZKMIqG5WRkDTVKiRkhM+7Lrt7fDFj7LwuwoFLyBXZcTgoYFo
OYpQSG1sv6Isinjs+03F8kKfaZlp6KoPX3pYzdvQgMBeVmTwEuM1kaw7UAI3oT4bMAgJioBh0+lG
mDep4SXDtgs0ZUcvWZZGBWQcjCrVCUDX4bd0tsdLKrR1bVrZvCPDPTvFxJu/RIVBkztypXVvKa/b
Cq+lEmECa75BSxTemSzApeQNukqvY69WXxpIqRs/N4S5ry2nPXK251dDRDOwxFOgM55FYictSX0F
n+KbyAt7k7Qc/wiJqW+9Fk4FLqJjWTPunNnyj3am2EiVE56c2KMpgDr4DBaPHsEyqfm43lC7xlaj
HDmGwmFmA6eQUDC3+PrxnwDXxFAtKPtB4Ad76XnzwXay+lUVHTXY1Np0CXxnvIwzxx6DYpNZz1wK
Asi4mQiGQYvHXbP7aBRDb2WMMhEtRPIa7pkiqeHCJHEA9Ik/sYjH7CTmrtwLmNhfqqTjAxB3WiB1
mv4fe2e2HbexpelX6RfAWZgRuM05k/MgktINFilRmKdAYIqnrw9p1ymJ9pHa3bd1Zy+biUwgELH3
v/9Bw8oj99xLC+uFLE+eepWbfOdxkkfpVURvT9S7Gq+mA87++mpq5plkH1JBj2SORo+NR9vXDiQf
rvFUb/eUavT2fV8EcjPkEUETqQYVAbxkM8DFifk6XPDaHTzysiMCWln/pjYuwzpuXgH/UpJJMxBF
oS9CKTt0XkWogGTgnickbeh6p/JxdC+LVpnXHoSQC9zOmZBpD/Aq0kT9LOvOSCu9GzKegKMRrKNJ
1ncJyYe0Sfib8f0StI4Gw2NAEdqsu6Jf7klBrh4UUX3Hs5qua2zyTz4g5XoxpbyyK6siGxAorusr
fRXMEdK2YhSbuk71Do91faVck88Oh+UDSfl7iO3Q2IbJILCrhN+jAhLKpiowX8gS0ngGu/IYVMt/
rRV3y/InFqzlBPPVwAeR6ySJlWhHw3xJsPfErUhhPJx2rPvEoLy2MOPjjVwafrzGou/acgGVMlaT
o/nQbDLqV6DEiuSEyh4+KRsedmiN0WlIovo1SszpdobrRvhcwivsOj2zyVFFp6ix6tc86CCFtRN5
ewTIFiasgSKy7mkO+IUVFNHFkyzOqYDhLuzDKrUv6VvkswqX21vie3bqa27TQODA/ZgrnDyWF9bu
8uRbqcvmtRUpl576bjjhihYdFZAreb7C6F71jMDKBJFTLX8XSjzq2Hzfeo9ci8TCSbNRzdfKFCGS
ygg56CCjk6l4OgrL+Od24g2M+jkEsagIRpOD2sa1P185QOBXTTlEn+UIl3WtfW1dFDjb3GAKH528
YonMVXQ+3qZiO9ybjgf4wVhUbLxlFYxIHi69xgNSQK2Bk6mA3Lcaw55VEmjzLTazBhWYMAi+SRre
aTLYyM+hO4UByP4Yutwp3AGMR01D8D2IGn5wqJY1KE0MDgOviU6QzMhYEyjyD0bQiw0eWLR9wk+G
d+HTJ2PDZ00vHWZ4X6ZBMIXqKMglUGoTEwJTQT+xmwzTj26orkmv7h9TcxTfmsGNvqf1BHvYSwqC
50ZOJjclTwULcuzwMESRxyXu8HPmex4JCJhZRESSAnBviiat5z/g5/91lvqds5RzlrP/Z0XQ4XV8
TdOf2Ot//MmfLAfe838BpoNfE2G9cNQBuf9kOcA+/xfx7YxLmdB6izPav1kOto0PvhXYIQFSywxe
/A9/3RL/CkHEF4GQGTAu+2csB2+ZzP4Pxg4THhtD8H6fKdQyxRTL3OGHoTQayEKj/7Yfum4xBMT/
BGxxsCBprXVBxnfjxvIuSQuGP0FuPyZJbtzD3pn3+EvMzbpIcUksummRVEcFYhkci9lRMF6fhuZz
Z5p8jk91GK8MglFvMzk1ywbuOceaiE5QGezqG4vQa0JnUOeF1biBJz3v6aUIrMmQiYQx2rwEQex7
pQ2NvZQ7utAI0wSP+CItsJtS4ytJd4TEOsmcbuKE27ZO4oG9QeaSKqEw25M3G80bFrvZq4rHGcki
IeREys+fZ5Ih1iEy4mDNK6zeBxljTtIU7jGG+X8XJ/6dpQz6FbQu9qfemXS++fW0xfl5zHF+BMso
kqfKmBVGAsvgx0dQol6FkN/5D1o64dFzCFdq7EmS4go9HjEqPBAscuwyvK3p7S6r0eanNb6o0SHl
5rAHGZ+3aNJgGup+uNKRl1zbvVt/w3zZeK5ar7tPZmPaemmWXfUwTxM6sOWMLdiLY4IcIak59Y0Q
8hMBgqAqDT7qqCwf7cTew2v5lkH4e/v1j15oOj+vO2b0ywLGUJGxsveRMQAHWMSR2VQPbl1Gn63l
6cd1bb1YNvi0EVDQ9Gi8jyDZausmVWmjS1V61zkZFU0/mW9NDm0d2iX9VFy5+QlPAhCgmX9qHdt+
t5vauogNKtIEssclyb2UTCJ6it3J3odpWjzlFdwSPy/MQ1qxzycMn/c53vobdOVqq82SNe0oc7gw
tfOt8nFXgZpzwDnbO0CMWXLeiThKpzkHEBntrYnJ/c5LPxdNmJ1ctx6/ojxwVgVY0Fc6LucYzIU8
SIXMM0pg4TdDv1MEAt3zUubXwWDwMnV5esidbyZx7/iCkU0KvJoRZC9wEl5oMARdpmnXLiFMnHZa
2tTny5FTVdP9VPGUFrOu7KrERuJyFoUNtlE17wJeNDnPo+xI3oJXfph0YO2qpOsABpv0olDKvKJh
nG5FZQ1XXt7y42ynL8ptm+jsMMskC9cajue9karppgMCvmQAEu9SLfRh9JZ308hpC4axe0Ya0r6F
cR5funhIkU00/Y6W9GHPWigexINYCM7RC/AsQ5hoP74wSHxxvhsCA7K+Sc0R9tXesLriaZ44+WUA
QwmaEWtH1vorJG888dQyG3HHOfmG3/N0vWTLgH+a7XPQuvTdSWHuW9G8TKFLAmfvl5/QGYTrfJAe
EhE8FPbFQsuqUXjgAxVjSYljxnYuqZQmc2kOA4yWgGSxkXaXcSTb1bwbUAQvG2qNTbCHymHrKQM3
ApNEzlVGF3stcya552VLAUBzAlv+SrYedWJTR9/rQpgvwii75zCzumckfu01lDva8bJJmA2RLpG+
VSYOA7UkrbtHtEMLBfi0mCflwTYXCQa0ZvvfpcB/5C6cyQn/c2Qst9/h3GEEjbLK85hI/3z7x9bq
jFjL6J7G1jc2ygqs1Sxb44EcVH6BhQZozWTAwDA9hWHsTU3YXGHzSj8tcLUAQ+EdZPxStMy88qF5
zQcf+lPYjstgmRiRz5JpKnfaLqxjm/bG7td7z9/9AChtfC1sP/FBXZS4P66fSucd7v5xcF/QY22n
zKIfIsd61xK8TbBvxT4DyZ/9wvbZYqoELb8vKkpFGCMX1uhH33n3HDbmuX4lBRujxXGi1bWbPtqR
0RI9FkFLTZjA5/4d+ed8Hn+4+W5A4W3ZC/vxrCL+8bvDyE7xnh29+7pf6r6x66LvrOYIv4ZOMlPU
qV7A8+mmCAbqa0aA6cquKjw3mnQ4EVhMklpoy2PhgXfAszUelV+G+3AEEwM36asbLbr0MrD5/SNu
+zaDxrH7PnBM8IhS962DFXIkSVFQT7d6uu2JJqz2Acnl6ybz9Gqy8eRVfR8924mVQas3xKljwr6N
RODvEB3FuwY/5s/SxxVSjkN0TOeEFJYqqDDytu3p3Yo79iu7dA1S8Rrb2mIGECJIyd+sEnUqqqQW
/2loiYVLa1AFvOrUBNPt+dWLQiPGfhqt6ZbpDV+vAvVCs2zfF3YHBlJmzrAO7Tb5BtCkdxliz8+s
vOHdLcplB1luTRZExFnTC7n0uWhuS3a+JpUmhpRl/mgyiItXbuun+FhkX526rI9tnEzHfLSZNy9w
guEW9mUyYdjoBcV0nVmas+TXi5gi8acTlNcwdODGhGeOxlIOfigb2KvLHjZde58UlgowL+EFW533
ZgxC2j3C2oS2Br0vw8kk3lGKNa++rfSdxokaz8KyOyYGce6ogYtTy+gQYIo2N18PRpYultrVTrXI
nla8SebbPDLmY/tXb/i9DO99GrjGBnuykjz4RBBbUFGOXQ2V8rY4TUNxwAsGLzLUQlGxK6yIxifU
ZX8QMSnEs26C4+SWnwjdwxcaQclMQAYq7LD1jTtCN+Zx09GCfSN2gC0yp2uWdVsfUAF1e5e39gBe
uJScy3PFkU89d1N+8Ix8mDeTnept6MzPVoPphlMLTL/NOSlXXcYLEcagGkHG6HeNLVXwFUPYcoOz
G7wDKwMwCQti8nxHk0nc2kl9heG7G66bPk+eOAfSJ6ZBqAaJHyOmr07L7LkTbqjx3mhBrRPqlmld
OuwGK8buyTf82qx7YwACsww51SdTTBxVXelvJFZE2JwmPXMfNNsmPzdnywN0WDrEUfLPkTpzWtBC
R7STnetuCo10KGZSBnXNPUOSmfOWQFnFR8Tym/wCi56l/AlnRvNpbWx13JpveBixr6q2FJuZnd1c
GxXC+tgDYppZCILesq4vDBfzo7VnOc6LVetUsJ56fUd4QAS6F2TTvaS2PKBNwk+UDEnNNCEXR9Fr
g4iDMvfJaIWzQfONF5070HyLzk9JxZGkFpCKwypMW6pMWL1yoxDLYP3WRKT8Obr4jsr+noiTIl17
lK2kp+ZBtS7GvLwOgjK5tcmwwZODeciqW9DH84v0v53tbzpbDkCLk/s/d7bX7+P/Ob3L7n3+sbv9
88/+7G4Dh2YU04jQdRGehLA5/t3dBt6/KCYdEdhL94t8+9/NrWvh/GYt/DK0kgGUHTh1/21/QXPL
x8GNZkiAZhlm4D+wv8Ch+ec9kv2RBtoTcC0FxEdcNX4+6e1WYqPGYOsQ0g4CVktHbeGPEqqRRIN3
QfHWDg+xB9xZm0T64FtQqbukIcx2n2cWM1CMI8B8zlh7QDQNTA0KMLuZwLtw6kyJFe9MNJCEj8Zh
C9RMysl1nFuJsyEKJHqc7Mp78avhlQnvmsST8nFoybNRS+XXIWrmzSTcqGp4mRHKRGiwLLpduTQ5
/ehyvgvCye4JXXBIu1LmS5hbmb/ibbLvq4oXuFuwsvOh7jf84eiD1gM1TNflBHxpGZZ1H2lCmcrO
CL93tmRzQWoIHjaUjJPjgZDZFRyD5hWaLT3PCEauXQYX5xuV63Ypp5M3nn+6Noxla4IODOhIWy32
wrLJ8sjK/qjzzF0zq+APO9S1NvBlQ2IcdUUZPg+Zbkm+WqrZM4fpjM8iZseMFiOcgxo7gCyDfVDj
wcBMKqN07lK0BWNaM1lIVCi9FfIjMn7GDjxAZgLZJBxE43Pf0/IJPNKQ1/WOdSlFF5r70YNbNedF
IDZD3Fsv2D2x++STyacVJUR00RTGd52Mi9MGJWieTOzUYBjXDUTv/fn7UfKA9NownVdUswvQrHgY
VYmKI/CDatyZkqYDYuGwrgXy97TmJneCKX6ll1FGoIBXY2HB9F/1Ks/HS2q0JDlEBZORg98p6ewS
L8hTkF+4GkR5aXL/YPudtFsfB4mnxUpl5w4xtl8aOEP+zmpm5kssFQhuiLxeiNEGO0dfRgSEna6J
Z0NNgpDFe8BtrHiShlM8JI2cX1pk4ZeicsLHDJh5l6CM9jdt2Tqnyuvji6h1k+dsJma7QAMB04WH
LeAP+KtcMQEaan4kTaixhSrQVXuIu+4KXbcaV36I+HrK8HZlJDzvhYtApEAi+330nbFZR2T0YX+C
YTlerXaW5rswM1VynRc1nxX2hE77tW+P9trFOhaIZZA0tlsV5909HA+GJnokBwYXcZxozOiq9Mt0
Wg/xKPaWCq2dLBLniZlpvi8F0Pkq9xHtEiKV4jiYW2b3oGr3xVNFf1l6+OmKac7WM7NAjNE4tpgm
5sVVGUc4zXZQ7XcpNg5rNyCQtceu4BRHwkVz2QuJNr6obztfl3cdlNMdHCW09Klr4b9UhSsLzTc1
j+8edOBDZQxdfUrcdlG8Mgpcj4XnfJrAAtH3zRCVlq5+NWKYuMK0ixfDZvi+DsYIepEapq1dK7cA
S8vQ8I8dhig4Sl71eJvfTMIhC8gYvVsFXrcdEuK+V2bQmYTyYTiZrXAmY8oS0jFtxskMXgaK16vI
suKvs8wyfDjqo5x59LrBM7nyHSaRmUV6CPNIDM/WJn/zSvgcL70BTlcd4rpsH9qQYI/tOFjJtk+o
gBZrBv1p8maT4ET8kSGxyZM2m/rJ8L15b7eBaeO3btQKz72GoUg1a2tRKSh3w5y/22L97Fm8yt5I
HDree5vB96Fhkttzx2yLbpff7xzdCPbIsSnrAAWHxqu7h4C0NmYfB8h8hERCLg4TsJXZ9v1aJ0FN
Yiwpr2s0l8mjH2DIvZ4KgrtsWWYXgwJSXA/o+Zmw2mTCY7NIpR4O0z4xSZoa5/K11tgXEIpuH+uo
Da5rmvlHJoDLhMNO9BIwyLAzqApFUpzQ8pb5dH46z4LOhGzbxxEezj5Tg/PO0uYq+g6vIz9R0qEw
sjSF1/ktanw2rTP/UxKCu/ENk211INKNXWPmhJE1erGJ/hrDxsJ2eR1G+x6TH8ZWKpGLAmwZu2LO
rK9Gc2Qik0DDqa457efrDkhhZrxFV3seeUlY6xf/Wy793ykehftLI5ur17R6/7FSouhY/uLPSsnH
2IvBgOs7NkIBaiWKnj/nAAF5uAKcH0caMAmx1FDA60uKhBv8ywVgAWyhyhIOaMW/KyUXHaS3GI0F
phWiDABg/QeVEpf4AY0FfQ0CmHN8DvMAoDV/UTn8MAWYaTUdkgmREkbbOdx68xX2dT8Uj7d/QBQ/
ym7+egnUnsBF8Ej4ykgqf74EqMHCEuHYHyJnlWuxIs6GpoFb+u8S9f/hKsu3+OGH4Mc5TV7CVYLq
S2d8qad35a3//y7xQWQWpLULh49L0B8F5h0jh1b/Bh0Hy1w+5Qech0ATzC1c1B6Uzy5oz4fb1RUG
oRNDK+lqK/m1Rgc2gh2CM0Nw0QcvInUDmzDGqEXPrJ5DYDd1zrTF+5Pc+WkY92kj5RNbl2OR1dRl
G6mCO9srB28DKWW8DCVp43UkzY2jpmFnAak+pKa91C5lnz3OC6c2yILsovMHePY1rEHRkFcgOvI2
rOHQZ3INlpyYUFKQy+dGkFyR+zqT2NDXKz+VNcyiHl6AWQQXJrZDn40Sn9ZV4s3JldkaPoPcAksV
E4Z0YnjY28dlTxj7pIoN3jf9ZR+W+hN4Q7GhkyZgK2i/+nSCiI5KEr2Mdth0gcYMzO4u3dxWn6Zq
du9IY7f2BuTVbU12MXwHzDyL3nJ3hFu25A011pWA6rcl3Y/0dwhd906g+BAmw5eBZoxSa2Ez/5o7
6yoiauVQZzDL4rpP7qJsGL+GijCBQVPqrv1owkx6wCLISPX7WPnRS9LQHWwAzfQnVEqeg7e/9S7l
ZBRrr3PVd6N1p2Q9ZYV6ImSYNNnJV+7dMJh80HKDkXNe1fD1ONzUEi8yez7+IJG6xFTZUauUKcA2
wvcRz2OCy+BuAvv0RWZcZ7H7rjrsCcZZ9d8yPX1ytf0e4iP9ebIxP3V7I31ROSeqOcMAX8mktfbV
6L4v1JiQE6TVh6zF8idD5TPBH9LqqTf5vHLie2RTkJ/K0OueUmMO1mScBRel6BNG82O0dTyJSxLW
BBimkpUXV86wCWUjyeOjXMXXRsMO9f14HRIrt6UIM2mTChEzknPtA6wqLmBrf922mdpzIuaHzMuG
Bzqk/kFh/gnpLCRQNsf9/66IMXogcyw/MdbEeN+o++2AhOxGhNzOVUvQ46aE1L2x2Tuv1UgW7pED
vwRxxFhuNZFaEK17CS0CX5wYlU5qPmRVn08rQCTvBrw52ydxbO4tV0ZvUeBhiTXZRnRtjyFk8zxB
27KYnvQU7JF7A25pb+Z49td4gbunuZHtZWsA+Vg0Ckc/bPzbyHCMPR4dzm1glfElPR1JbC1DCzAv
nCi8wUSG0fr2sZVUc30/4d6ak4v7ppAircJmpI5yjN7Y1+hCvrtZLr7Dc6ViJd/gQuLH/paEprWN
+9YlU4Vh29boVAgxPFzuR4Rb7sbS07cC0Ua27oap2CZUZQers+ZDSXDRZRHH7iMkIr2NZsFsyjE8
ay+CSu690R1fhB0NePJ4yZ1ZtuZhwMbV37j9BL8nSAcY2zTdX60cq+qWgMdr5qPjq2Q0cVX1cXgD
Xuc8wgZCXIKzkbGdWuqR0Y7nW4f6ZRc3Utxmqaxe58Qb7+TMCGrKEnU9da1/aU3waro29C7yhgmM
1XoMzWblPzT4yWwUKlGCS6Dsrj2TYfGqxR0cAM2O1J3UZlCtCDnJg1Xl+94GIWCN+ddofndTX9HP
F3Xy0OIJ+c3TfnewBjYh4qW7PUsDFRMpTLtmbrq9qkdCWrom7TacKriimG57UYw+5jVJ3SaPGupH
vKKv5zO9KPE3WYilJdoifeLbxo82UNppzuf2AhHBvC68KG3XmV+RaueVWXgUVAw7zEN8pEExo19S
4XcKUhEesYsJWZKDw1KosyagCzPJDk21JdNDHv+glyWtmHd4cRhbsIkINyzyCdcDuCGeXrUm44Oe
57YqZPuGFa5iGxvyuwIDX+JBzXmt2AW+kFmnCTENggOxDsM7Hph6Z8do3c7kqbFOmWAI1JavXV5b
b3hVgQcXkHi+d/RvT3NH+AbqYZhvC9fKrnwP33ZIUshHmdhqL1jocFgbnFvjQVCdblnD5ygksXGt
GPjhfElEQEAggJzDup9tSDxOsTBsc9U9B5PqNpBgFqRCOsb2PCY78/rsDlweejgcGDepn4a0LPfn
YSDUvGibUnFjdLf4P7fwmc1pYf3U/SvWgOrIKELk+CERkCmi3DzgqgO8MMvhOoR9Dm0tod+VVphe
+TlmRpZBrOIK2cx0qCH528RbW85RkngC4imG8pR1FphvQKBov5DlgTWqhi9sTkDVBHD6D9bUmS9n
yVbqLhTNs6+D1wjA6HEZMumm57KY/UaniQHMypIw287jmSb1gUWMiUcvHIDbepl39IWTfDtTw/KF
tlZK37uIcHCHrbR0G21MN9FGhthTjcqj0xj50xjieFYxJH5YQPattwxnhYJiGJ+JpMth14VIIYwM
UuUZSHIsYNw6RJeRQC69deTsvlplW2yrhgWOtQ5oBSt6jZob42zXrN4zzvAjArDusct9/cRCim/9
xIhvVNaHD1WGnsNfQIJUNtVeSMd/URSkatUTN0wKbxXPf1DA7MiYbsGymVUY5vA+VJHxqQyaCCqn
yqyNMPw/n1Oupuj7bIJ6Ta4DKuM21jVtofEY4618iyUUEoPCxnrUm9LPVd+Ju7Aepp2Bz96z08/u
8yAN9znzmvmak8rfJW1ibGaSjDeQDCETR1F9pWND3tfYo25t0MQt+WQTEAZ3XXmMYetOiBt7ieKp
qpqDr8suCGy2Vm0NnF71mHbVLMTdRD7MRYCYYluFBC+Xs3K2DWFR8EZNl5c4COdTD6HuJhJWfET7
B/Z4XstaWMh9DVdQVwj3QhOOch10VbRFzxCTpKIG8mK8Kr8x26w8+lDMX8IIozbFiMAjMofDED8g
Hr/GuSTvaqiH+FXhuBY6BNDOkPs8DUqYGGgf85mhdNLOR5vA+5tAag20BEQEobCZn0xEvh6J1cQW
aCyxYd/mIXADQF+fB9kNETm4HTmwYN2+hEw8Mhu0ghGCsWymmzboOLqDBE/MoK3hKE66DHL6Yhml
K2El4ZazaTiGEr3SKnI7lDCKRNw1U8H6sUeSvuvZcKiBUIZcWK6tblr4w/Cf/QF7FJic82g1pxYx
6Q7fD/JwCXE2Hv/gH+FERsXsksxRDMCt5nm8qDySWfXZpEEMLdT/ZhmXWlXxZMK53pYNFFUnTK23
syrSLVG6uePIHCwUzK4nsMmV4YIbJ8jHtik2EQwZEf7KPAhO/ujOW6FmSdABebqYRg0oZsvQxxVJ
DUh6VxVI5p3po4vAt6qARBrxL48uCeVqFULxvOyVgSM//+tt5uBkRf5aGx06or/2qenoI5ZU/n4k
C3P5RTdBMtlrWJDJNeNfZpB9Wj7YUy63iNiqrW4SY6+8WsmV4832l7maBRh21T7gr45qPk+NC6Qz
tz0unyvyepL1mBnvosXr2HKrF3ggFvFSc3TJz8g3hVmzc3pxJ3cQhsZtDR9zH0UISCrqkgtUwBKd
eGsGWyrEBMUKQewqmW9tSInrvPPLr0FlfIX8ezPZnbOzp7Fc6rb2iGOYvQp0+jjWiV5LYcQHdqs9
N2JY40xRbWIEfQhixItRYX+DUzK4KWSYaCPGJdDFQXlgCoXYzmvIBAwafi/udIBpvU2MMg78MKEJ
FK2SGGJHXG39tMDioXaGHq/kLPkS94N3yLGV1qu5J2h3Erp+aCDnMd6LUUavSju5SDK/ua2qvHkx
4rwCHJ5L/MIaVDlDgFTcQi+7KQBmj/0wa0LQw5x5ZdIfjAQD0g3hq+6tK6S+zWJfPjSEEmyRAgYI
gSZZAnT5/hYzeSJmJNnnBXF6u6HNacnNIj3hRjozi1Owa6QuL8iBdSB4F14oN2MdA7juRD/l+UVX
vVHeW5/h5IkrK+yVuZa2V98NbYZXtl33422k5/qoZujmmZF0OyXQRtplaSKWxYoP5zLJU9zgyPbm
gmSO64HckRvXUtld5al61+ON9NmX1FeryUrs61mE6jMmpsGJ7N3qOZoDM1q1pOQ8mcsJ6VtlA/dd
JIepqvqLJBXuVVJ26hm/Te9A/MB4Krx4uBiNOf+q3AySTWLxcEnajG6HoCm/lR0JL4Nvua+oKmrM
9vBKPVk4PV8CoxBShXEQrOehcul1O+ymZ0O5n5wqKLcI/SwI7TjdXdfG/J4PgXix66BC3acFM5xC
71BtZ+tsKGesUxMNCQJ2Tb/qjQmj9Fmyk2VFdsiaoYBzx3wXsr70TzNdBX4SjmYiIjZx1+gN5nKP
RoFApVIt0yDkHAA3grhiBCy51Twz1XE2uQ/BG/lY0GJySWW8r0O/fKzzsr5UurCPUiLlop4vEUri
2Zc3oieruRuN8kC75BvvM3g2Pm4EbTBcEE/KIFaRvlPs6WLGFczA6BO0aHXJoVjcUipmr5Pl1J+y
Nm9fmr6Zgn1j4G23SqM2zfEdXUK+COYjg95Q1Z3rWGO1PpOVc+kTKdrLMTsNdv8O6o6YB3jncgpF
deFQ2X6tGtPHwHuBaI38WtcDjqWdYxR7hfZ4jTykvoTeA96OiZ26Rs4XXzMF8FeZW2TdVgivRfnr
I1SXxIjw/n8jroN5CWdauOpx40M2pfSJaLL+NmdUuHFxGXqaZOdwcGGWblVldNc1Tv3mGM0XN+vG
L8ijH3TPdH8XQMDeGHCv91mr2dkbw1nzqhUP2PdjYIxQXN57ZtGV68hHz5v05k4PQw9RPHEhrdTu
PsGU/tLOyWlcEWGNFzmxZgci/uI3uOgd4imzXnmOgQFvPAWPtDqcJ1gVfFmStjdNHD67kztemA05
2HyKjXtOqx7c1P0WFMwUhlrN2FtFw24AzyaA1ZmzqzDU435g5Ab1k1EUBsSTBF/hpjhR8BwMifuY
DjVuun3KCytD7Bsraqo58cOdZ3h75ST2LT3IExtyfjM12j+1aM1XalT+timq6LUOc70uYMgfjNbJ
rn0SPTEeNOhiGA5OBzyjW+aUY3Vf4ZpLhWvclWWpjkrM5V2UGv5t0JoxLsi+fW0xDvhuxYTG1NnY
bGWfEoZNltFN5U3JZeHl3oPboHHG0kATV/U5q7DMTfJuX7LdbofGwZZUTeZdFPU+ITzYi9TMRfcz
PpYPih131U8YZYbhYO5l0T/GPQF9U2D6Jyeu570a5RfowsEhixNOLArBExupcSDve7iklAtOI7yd
6y5uc+rfuvreM09LN+D3bw4uIJ87oXrkgKRh52+1mWXmhQV960KMUbYBLRlZbJ392NvGNK8JrPbC
azjQsb2uq5bQeUfWjbdrq0nTmiUSnd0si8eqDKtV6c3hPkkXWx8grEf8EN6nCbcBE796CFaOPJl6
/Bp4dA1eYZdriiqapBZpoSYE/FimobUEVx0MFKon3n+Psan/VCKtXbsRiVlUhcUGuONrB/dzU5tz
hN6R83Uex0M/+a8BLciU6UtPmnfUUD7IGTCR0QvrqxsW44Vbe87Wb6FiMOWSN3FkHYbQiL4nzCVu
yX2w77op/N5OrvEU8+p9gocmk43X1S1sWzlFm05YS5auV+/NcOqxYG6rDfEO5DPiTvIbx6K/oqA4
+QWej60fRCf7o6GXj+Euyd9CHkYX/G4wAONSBkVl2e7px8v9P0R24ZWaQWjh5gPr3194CT+Cx8Hk
TdRJgTzMdYxaC8OUVVoG07aIm2Lzzy+F7xxRnx4cSra+ny9ldn4D/GjxwxIRP06Zy5GRDdaVqYjR
+vWlPnIgoD6Elo1/H+Z6MDTCD3i1lXvmTPi6PFSy6i/zQuUHX2aUnCzeVRtP5Z4YnfmfguRc1LYg
6ILDMcz/eFEvjQj2ILX2MOfcRRtR+sqXQHb0pO5vft9HP6/l9/FCM8II8A10/Q+3Mmfz101jyEM5
w4VaFZEB67AV2TG3QTRJt2xvm9kCQSx0ctUX0/Sb6y+r4meknutDPcFXSywzmg+rZo7dJjHzuDuI
EpI9RdcSiTF++vVD/FmmwYCGH+mg+BAL/RZvJvvn9TJZHBcqtOVBKaDbYEyoIuLAia4L29QHPRNO
NvREX9WSIvnXl/679ePYeBYu4oTQWmZaP74VoedOVmw7cgFJ5m3jeAQxQdIAszZMAnUR3XqrOVHR
9teX/btX33EhFy3DKbxwP5B0nS706yDlskELP9Eqh0/EdelD7LNqw4D1++vLLYOhj08Rx1BMtkip
FNZZpPHD4CiWrWkhDOZynfIeW7vd0/zjOk243292mb+4a52fZYgHJB04G4358YZq/eez9HU/fu3O
a3OO+m/kiE0rg+hvjJMQvvpCm69JtIBJI1D8r3/u3y1akul9aAkOZpR/eWkCR+kxNiUGPbF752EM
ftXEbLG/vsrf3VQe4TK+Mhl8frTZdCFP9m7J1nPeBQaigtduOE8ry82a3zy/v/tBLgpC4aKzYsS4
fJUfnl8+9RWBDiMb6thiUD/WXxDIfPn1z/ndNT7spKmnbJ+DWh5wU7nSvty7ovyDjfgfyfV/uzhY
fygbWIqIwj4ujjAT6EyUPDTUrldxb9onm1CmtR7G9CUx2GHQKptLHBl29Q6yf5z8frej/fXVc2Dg
MULh/QuBLj7saK7X4CNQIxSJLSL6FBELa+LO2svCyJAAN2G1+af3lesFIgypozBl/fjutbRVAv5R
eyiriQLFn+9ISQh+U0r8dS06zNBR4AHt2jhmfNhBw9hSpEYX7YEgORIsmjpdYy50CbX1d+ayf3Ml
foTwAhy/MTgLPiyTsEtTPc+iPrC1IV82ugtnDh4bmT39+rb9zWOyAhcVGs+KnctdNu4flrzflLkT
yqA+6NTcyuLVEMU6y6tFeX369ZX+GiUjIHn/cKkPZywYlb9YOOEZNoQA95Ubr8ox+CNrHm+2AUrQ
7FGPkeETyU3rKrGBWhl9RnaIfYC2/4u9M1mSFEnT7au03D0pgDIuemMjZm7h8xDuG8RjYlZQZnj6
e4isaokw9wqX7HUvqkQqsyIwQFH9p+987Tal+7s3G8poRS0ogBcWym/bS6tjK0aIM0M8fwpz8kBL
MUz5k0xAXtVuc7NN26PbM0Y/lB0V7AmA55oyG84NTjJ/cKPnQ/Wcs5zg9PV0PgADiNXZ54eNpSZ8
2fFMm7h98gupXxq9dzs5TvJazJ177PKc/mmORmXMop2bTdRMRufgAAhLbDqzhqqYOuoeipDEqHVi
eD8FI+oesjwKS0WZqW0DLWalEhxxwzoVABmGErF2j8GplmrderRKK6C3PWza1jPXXCfdUMJzT5nF
LEOaQWMf2a83fjSsZzcaNxYHnb/1IhMWvj83+hd3UXj/eQW8s9YYXDOY4ODMIuQ/W2th0Suij4nn
kmLw2hu+OPDWxyBKa2g5YyiG4M8XfBvwMOaP9hVxKmMv4Kd/X9zAifp+YP4r8L0W+4+kRIwGJf7k
iKrdh17UnmJKr/fYuER/Tzj9xy34nc+XaE5H3MQsztuco46mXkMzKMEITtPn3sHaHG2YcQ+xNv3+
j2+SAQ92I2od/Oc8dKQvSr45dTIo+pquCGQnhDCLnSrMqfrgIAf01g0NdmzeTIr2f774O/dJXIVj
tv7TqvCcQetic0/ZScqgCZFvqAFpwQJ9RRRb/+MwwFo2KWQiS3pln3PEqQE1EfKKPIA99jRNaHxN
pIx8RUL842VKuMHAFINRZB9vwLEVdkpd1Hc5cwXdsJkdCq8ivRoGm/HOzPn2Tx+gpQtuzESbQxf5
/NiKkrySVq64LbsQAVxPWdJDpKfT5CL7CG399gPkYoQ2hAY2De3z40sxGxI7XcGdadZ9LLQnOHXf
0lHcQwb4IAZZvuXfQ2EuRVrqcGvs+T+xrL+cKzhOJ5PUGMSAT7gV1Er9Ehmkm/czFjpgvZhK/GCB
vH9FjAAYY1s+uvPjxapcDzJpFiijP2Z+9VpOxr2oMwX2w0Hi3Zmnf/7qCLwRIBN1cMXlaf9yi3ZD
3tGGbhZoXXec8j6wrAz7bv2Dy7wNGC0ECKSGyCCIPs4LCr2nj0nCXx3goL6QYXEwqUZOxD/fzNut
kqsYOsEGTGeHuPH3mwGVNeKRbWRBLahoUekBLtH9cKVzk6qWhjoCWDGVH+ySP+Vl56tk2TgYKLdB
NJ8zmnFMBgUUU0zwbdReQ+5ThkPIgDrbp0s/S5rYzbToByHnZSjRZhhQstHdfTuq6JDTR2aQ2r2f
J1vdQuQAM1xVBAdLWKAWGhFjcc6Db0J7RvD0rynW/7jHv/tiIICz4gzgYecvhpGEOKezkQdUp+U2
nZBsayN1zj+/mLc7LC+GuUpKSghd3oSchaU4RqIyD2TrYpVS9oGeGfee234Utbzzwdpo7ZiqdBzn
jcoFjaGQlZJsRGMlGGQJ48Po6OPuz3fz3g4ErIIyHEayFDuWZ/rLNzPjXzBGnZYxPITQo3c5piAB
Mmnc5F8A9/zzKJqc0TaQ8LiLWcJ5hgoE18HeiU90ysJvy7OrE+emqMOnP9/Vex8P4kkHPAf1GygY
v9/V2GQSOSQfT57Y3nU2GbTYQvsbzZZyV0e293XIQe1TLWw+OKre2/OYiLWIq6mUvUl6KJ3qsbD6
LIhwKWulBkoJZWz6WKXzHdv1B1d7b8GT9oALscgs3xTJoCIzQgrDNKiiCr2EY7s3gwme8c8PE3nW
26ODh4im2jIEY85n+6rfmWNnU3IPvG7QH5NYL3caE8erENVtTm/OHR5SwyvXXdn2V2qS2aWdu2If
e8x0ztDsaCzj3G0oYLOAmpjH6Lr0o+x2Ubm9Od88lwybL1NAPjl75XXY6PZQFJw2o0WboFWvRouS
iamy5pC43lOHpGXtYkx/yiWSz2zoEVz65UvMRMfsLBjGobAOVJH8lQNWBH887uPPD/Kd50hPmxAU
eRzFxfMDMXf5DaAlymCQ87dqNtqdXjFMGebMr0yvf77WO4/D+DljbC+FWqLu378AEwy1jqcvoX1o
fNMpOGyQy7yiyJWB68vFW91pP4gw3vnoDIOOHRENJ9absn5f59NYg/sIhtT+HCcRWG6mduhj1POi
qlcPqh7UhmmMPvjn94pZib9UpAgQz49KCyvkBJVYGZCrXQL7g7JR5zdU4yM0ftHj5NnRB6HNe2+S
kI0ygGmQ/Z5zTvhWoEFaaJc1PVJrTPmYSpCivRmgHweFQyL95zt858zhBomhBAcbweLZF1iEtRUn
JY927EFU5FY9bGBAqI1gIvZ/cykU6MJzCBiBB/2+cCrXStpCkqIZfimvcV8E2+i2zkXSGcYH29d7
a1TwQS06hKXSf7ZGe0bi5ExlIGiK7h6893fbVvco1utVEqkbD7rtP06O2MAQXZi2AWAESs3v92aM
9NrMZpbBvIj9dQTKdVdvKuoAH1zonY2ZkrpuY3RAGALw6fcLVTPYPj0kBcwj+wlWyt6b1f0HS0Lw
d5yFar9d42xN+FqKQNPiGgz0G4uWsjo2dmPfmp0DTT4fGp6iDiNtqCskTGn0UA41hnc2vVrkbxnF
v45pSJnQ6bVGJuDQGm0HKIxBIlrEX5YV35h+hMHbBI8hrHS5LxqGs8hupzVjsOEhtuHEzPoIUsNY
bA2wtzNuZx/ggi4NwNpl0dR7HWmsTwI1Rlc4uBEdlgslFoPQq3h0471RNxPUCkY0exEXn3qt7gMv
8++TMmvWPOFsV1Argg/FoGDAcCIu6cNcbcMuthkWRoFZWgL2RZJ2uz8/3vfWJqe4a7BO0DWf75+Q
TlQ7OaxNxoRf1di+enF1ZQltJ4oSuia2pX++3ntfODE3wR7lexpCZ9+CHU9SiWiSAR6eS83pcjCz
w9DKD4LXt221xfqMxhaxCWU6/+wyqIJjUY++DBgiv6nAXzAz6H1V2QNN6E8MpKw723yJavlByiTe
vy5VWp4oyfV5QOZX+GFUg01NpJzmz/GooxKqLe0GoYueb5mZIcdRdgGYGPbFJselmua2ZCNXZn+w
mfK300E7CB1sjNFach0yGMqCq/b0O+lg++kX28CZdBgZBYRNH2381nCovbjzJjLCOzMD6OvNtkL9
mloZeEE4fSm/BwZ09R3Nh3Gd/nS1HGHxoejinxezvYZClm5dIMaPStgfvYr33rgjWGNo49kojOWR
/RJ5J3pjFzLrZYCTyER3aQWMA4Vr23+wst7bi365znlg1Fc9rAj8LwLPXiwUqTes8fje/nn5vncg
Otj20Feg34Y92e83oyvIXAr/hoCmE5SJhV2oYziboUMFA/KB6Ozdi1GvJGfxUbedJxFOzWYkc74V
LXZwFYegDPZ/xwQos9Rt8sHje28jcCj7c1og2XsT/ObTJJyUKSok6vWN2bjOGmT6U5nX34Fx3BSx
88GTNN5bF0vPmwSWEQL3vE8zN1XO8yVOS8ccrPhsGkekqcPBpBa/KYUWB1alQL9WvrhN9DAOpghR
Q1Qm8pMXecixS2t6AI7CFwX/Hu+KP7/pd38eGyJlJOq3tK9/f9PDGDZaFhPmDKr6LvzoMTb7u1ww
R/K/uI4LZ4WI0lkkc79fp+m1Ka6YxwvIRCuqOe2rnLRhU3b1Bwfpe2Hr4nFHiWX5L/fsOxSDj4KD
2cugRTMSN4y4DvKmLm0cYo2rvFT3Re5/UGZ5bwH/csnzgDWdrZwZPb0ItGHc49/83bdyhtudY132
H+Qcb2AZ8B+BDwKbRHJKR/j8828Hz6rm0S3YZszppY2rH5gDOWuY+N6a8m20XkDB64IdeZuoRWug
GctkZs3QHxiMJ4uiylOosLfoTBQLqNrQGcVtfRfNPj6AMs9xoW+83egO3qNns2vibNEwMKU142bO
ltJmaf7QoRtuXcDIY6W/pGV3yShOtcX293vi9cOqmESy7YrJvKsYuuawN+0PVtN7X7G/KHUpcbBu
zxuweV41jUSfEMzVfJjb2Vi1uvUERfaCmulTm0zDBxd87xUvyiwGZVyKreePvUqNaFIEQ0GigA/3
VQeQ8SemWERQ9lfNMpP+5w/m5+zEWUDIxAwQPZPPhTTzLAOOtCmnS5oXgVPM/joeOufOio1+LQUA
iLjM88cKwysMkpic/CkX+MmLLDp05S0jfXttwGPng8fwznMn2Fgk0LjEkk6cRdy+M3kA0UUe4CFl
beN6cj7JmLBxSsvmKcVFMmAu8ssHD8Jgazh/EEt0Q/JDzvQm941Ge67Cni+6mUNGWUVk7RhIFbsm
rJs95otA3hxonLj+bP2ojtcTPRmUF9ZHnoTinb1y0YUzjoF5Jo028/c9TGc0wikgV6BbTuGU/NQ1
JAIGNrPV0r7gybiHNmUaGYkVdiU5RWRDK+ijAhbvrwcx6LtpCuFOWwTeQL70z4TFQC0HlhSKqWzH
UJ+9ZyT/+8QwNlt2v7WcNN4yK2xtak22QewodzvGnbvxoguzzMRdJuR4xWeLCA0y6vwUe51/zHX3
Wccd5IPE/L37pwOGBt1dOvTnhSPKbWnetIL7z7PxDr8yZlGdMXlKDC3e/fmlv3cpBq+ZNUCNzrFx
FoDQdFKqWI4l3MjiTaW8Rc0Hlvbox3n09Odr/Xxv5wtsqf4KsleOwfP0X2pO3g1FQnLQQ+VftTSM
EXvNlrEHeNFjtpYbF0aph9ftaA6XpqlFN2arAbAUebWvJOiZnz/o/2hXH9CuBD06drn/QQm8May+
Q00Q/9f6tca5QlJBA4eStNPh23//v3/90X8Tr7y/qG3qLoV2KAYAMP8H4+CJv6gm2gw6MfLx97/5
F8ZB2H/RRlvaM0LgWmO77G3/Bl6ZOF0vRtd0RZeImNX4TzAOP7OyX9cb7Rg6ThAiPX4HHdCznR0h
HUO9abKUf1xjAGWfiWEtJdK/WCp4O9K0urWMUg8LSTHj+pLI5HJAcrrp89gD9yQ64z4NE/HkYGJ2
DZ5H3vWNE76wZ43X1YzMJMDg0A6qWoC4JCSzLxLQzhsYWCUWJ2OGLqLVxhRmM7Oo4oSJA8QfowRk
nEOzPHazytVW+cli8jGh2lpnQJIIAPpU/qC6k1QrtHDWLtMa6wqAJHYGcWittXLsceJQmjjW4SSL
Fa9AphuNgff4gCMIhJmSE8PU6rCCIgluF6dEcRxmTxwwmSFkGXPVP+sFPwr2Udh+5yrInWtL+gbw
eQRZSIQUhBjXyactICRxGEPp1OvMaaElJnB3goRdxcWfQC9+JLxwKAz2eO1Ie4i2CK/Cb7NjK/JG
Y2ieqhkd+Drklz1ZFRYOctCzWz+Dchwu6OqhC+V91WA11TZ1P12MaoywWepMRv3D2KV3Bo0Srbpu
qFJfzXHl3YwZv0s5SDlX2IeExUoXSTiuiLrcG6Cf1YsRed51mIOjQVxX68YmpBwpN8x8lzvXK2CL
zUAXq6K6ygzlX9tNnMSnFCpJ0PD8dn2pkPM5CeTDOB5OceebuzHuC8DDtizvDEN5N5rFakmzuFj7
lEqDAgEvMV1t3C9KNTievB0UMIxrdG55lcFW0+5mq5i2jpsaR6sZBrw3s87aJHSfGzrZRcs9G2IH
yhaN8lyo57orzadKnyyx9mdlO2sbOts3jjpvi9QH3JQ3TP7NWOGpM02Wf2fWSXQzgpiKtv5Ys3Ha
vXgxw7FpVqw829y0sTa8enPmIT4zwJlXDDzuukmPjtaYyiQIXdXOB0he5rRPwk47oT3th/VgIh4S
+ujJGGnGItmMETRgK4dO4RbZvZ2dYjH615WnGQK1ruM8SGNC19RoOiaOIrc0HXhbWlIbcIx6FvsI
8oEfIq9FLDGtNB4EY5F2UnrPCpP1ldb6g1rHlSNC3o829LiFiU4NW44wbxcR/5hdEIL6bY+tU3X6
IVdqSp7MqvHbIyedTV2Z5fPZDSPtboL1jAVViL9b0V8kPTLqWBWXoS+iE7TGxP+a2lramyuTGpWl
HaNCxw/TNXP9gdGoBK7zBCqJMx/x5pTtdIf/2Qo9P6g5Gh6T1kw2mg8ds0ljxpmq9jbtjHjDPITp
AA2h5brKWEOPjkNUE/B5a/cyEuG+rGsA7p0tgEronoF3WGqqDQrraKe1qLm/wbYw82DSE6ZD+s7s
NhMjsReap6eHstPtzeTLWwgdpzZtwgPj8s3a98rxuBT1tu6Y5FurjRE+l+OeiVkNZSs7TR7i+BrO
+9ED7jAlJqziqnUvG5RCmCZGG0jnexhy9qNRL7S3rutW89SVV4On3zLebkIlQ3iiNT4QM0tFkKzC
iq3CiXahbNZNassLXVbNd2qal/qMHY+qsyGgOpTfSaf3rtK+bCiFkl1bedNfGx3hJQrYfDUk8bS3
nPkyQca/zy3M1hhpynd4QxsreGbN2sCVc53UaE02mTc/44iN8WbuXs1V/akdMrzdTEDimSjrvQqx
xkyBSX1CQTZcOQ26/aQpv/jstnuZGN42Ab+xAzuUYvxqNyR0piLhYgoy73vtiC0jlln5hOLLjV5K
VKRUw+KECtkkNyaWboDMy/ppSNUQ4IfdPqRdTVPKGbR9VI8/utrJ99PCoW/rwbjvDTN8EZmtYf0V
xhYeT7hQrrCe1Q+dg19zIAqcT6RKqp3v18jfK4oSeyir1tELoaXg+OLedBX6RKxhyk1aNAkKVqtg
VTizezk1SjJYmc1JuvVU0t76yEAffaqC0EioDHL2xpez76kvWMOW2Woek+xz5ebFzujov4SJ6e3Q
H/r7cu6r52oI9SeExwwq9h0lblpul9Izy4tJMU5ciMK7QSMqPzXOqAEyiB7dSC1+bb7qdlEzO5e1
GSIv6MY2M472mEYnPwOtsYokWqq8TTocy0yB1BRi8IyIGKGh3eJ91tOguhQLUnyGSojOq5IJFiQw
+V2sFo5aHeWbuoq6lYL/8dhWevPEipMKx72hutBFfYspY3kzwsa7FMx9bpZBOafLWQYWUnjktWvU
mVZgmnW46htLO8BiTb+Lxiq+Q5ZFbhqLYl73bTjYnIPOdJQLJWqdTsreOHZiPGBh19/GSG6/jV4X
bXEX9E4qNF80v/uRJDL6TGbFxPok9TUm1A/SsrXFiJT5R5H1mEiwz82TCh+i2tqPIn0Jne6rZyp7
P5dWu5oxHVyLZPo89ZNPdbU0N65bv+LUmq16oR/gMmYwGMzqexS6/SpLtZK5MZEGyBFluTbnydrO
QGev88apt1kzZDfScC5l1MoTdMtuS9KkTyto8Um7HuIajVoDmOUymtAqVEXzrUvj+6ncEEoRXySA
klYDXerANVIMLUPdVCt/2VxhHS7BjIJObdXNauSU28YyTF7NLLvXTKfcCAgTL7HpJkGZeO732qhv
u974AeiF0jXED19zn2Vu6BuF5ft+zHT36E/hfKr0DnS8UM9lhF0lRMTjAK2avbOqtr1UGZlYLyju
TcVB9NXBnnRzlTrGQzJM2Slnza9k4mAYVoNUMNM2Xld6ugdYWh3LdryzZqS9xhxLZO/2uovT+VtL
/LluRVfe4SXQ04+fedZhIaYNNdJ+azvQZibZFDsGTItVrXlfw8j8bKgofNaVLa6Y06SI49k3ymhZ
V/bXwiyMQzJ3zbaKk+qikn150Snzu1sMaJiNb42XqXjT8ZPWhmyGwAPos2osBNqJouDbY5OzJ2Jx
b5HsR5Coh3SnEz1emdINr+uwPNa8dCqoe0YJLuMJajMztixRw4s2E6r3DbR541JU6QMQU+c2JH/d
Lygf/JJNWd7icAyhtNFWbu9wd1G5sjjST5pqHBpd82Obgpwm2FSGvCrdFnXC4F9Qn/5hJ1GgTJwp
Y02/CocG36hklcct1MDGXaVV8VLnaP3mZrwfUKdWRnsFGhm0AvspfzGolzYc1xjX43TcdyggF1Gz
7eVoUjGesxcho2WfJDitk1MouY6deoXPJKm9hjvUNaCJ7P+4fX+naB8kfuixPEpN/znx+/SKgeOr
/PZryvevP/TvlM8mR3OXiWCdPiJdYSp4/0b3+X9RdkZwwkzmMuBFNvjvnM//i9FeShq+tfRsfkX3
Cfcvisj01ZiysdyFjvxPcr7z8iGmMQ7zUR6ztegn3ogWpQ6JrYihyrqRAX4/7C15YpB3eigMPvEo
sj/i3y31kd9STLQawiVnNfnlb0eJMP6NW212pmAc6XPoWg/UxRmS/S8v4frvv+9XXOB5G5DbIpla
EmKbmtibqmjLiGav7HgMphbMxWCO6iYra/Ys16q2ujbkK6NhtsFSqXbbDO748OfL29gond8m8ykm
+BnLM3nH5/1PMgL8zia3DcrcyUccsKGA5m4MA4sJ+dNoxvVxRJ7dANp38bGusElebIgTSuQN47V3
ODnDQ+c4B2KFyTx+hwYsCm8est1EaE6GV04kVyLXSMPHCioUCKkGlzO01tMPWsrZrUg9rLzhUASx
BfwqdB2F57KtPoORmvZhX/yMnIyJVreiqLVi0mYOdDUa94ixqst6YNoQxt14zZYfHgenqV69okg4
rct++hE33FEv8x6Grpz2TTrKU2gQfYFk8Yz1UJryFIc6c0/JVD0bkc4fHMbEPzUYtm1pxYS3fg/S
edM3lV4eeFSygENPYL8GnWuJ/eLTgh2b2wAthEvCWTvhVTOW8ZWNJJ9+vI+6CHwIYAU3qW/KvBeE
14s6P21dHFEdJCGzGMnR9GLYgLmvj1lnqhsMF7F06Nxx7yiDnAR9ydYQbf+Y6kX/qNLZuePtmFuk
EOZWmji2d86ovk4lfj+RS5k7GeT0gGKxfO70mTejKLQFzsJVdAec6UQr/ZODu1CgVDz9GACjPOg1
f2TS6+bJQZl/CsfIwvShNe47XKaf0naQp7Es/VNRUMXe+Kmy0pVVgG2ATD3raE9zoo8qzNeD7M0t
ntjZbQWueNUZEQpts6y/WiH/M8pQhq0jgHhRgHs0lAGrU1/Hhs/Z09pp7yRdfig9Xu7kVsNm7FIs
PhuBsnerE/MfKClQZJxxgHctbdxrRpjdRmi3cNuO1SWWTJh1+VH/PdMnfSUhLDE0oetsGkb5koyq
f2TObf7kq56/SpCeVAVFS2Pkjv1Bqy7DbPnYNWVfaZHeo+XjXhwr9VetT02ghyNRrPpY9t+NLJmW
ZMu6iizeRIhqaGUBBd8U+L8WONR1PNcM/0g39+31iOget/URD0iYGmF46+ih+srU8fxJDvH0YFJB
3WONDn2mVtkOAnH7TScQuk9wxNvEC8TD0Hi2TcR7TOFK49zLEs0lpqRTzd3PAC4i3H15E5YDPMAy
WP81uoTnPMLrA9+l50FrumOc1MVV5P3QO1/vV4lWgO9uwsI8xI39ojOY9hmnle4xMlmbsDbAd5vg
cDaWlb9YxKjfW8utLnFBYVEunoZjzIsCyd5iJ2NVV1UhrCu/HeyrbgqNe5k01XNHzPUCrYTV6sJF
I5UoXwQIgYsUEN/d6E0ebo8pxomeHMrXCG9B9F3glZHiA3H+eXNezEfQlI12O06VbDdjAj2e8RyK
UPRfb6eyJR9nCifHtN0AL5anxdoZ9CRoS5Ma1UhBag8eC4O3HI84Vm1GxgJtUH3GP8w/gYpzAQaY
Ql22DkQv84mpGyNznvtSDu3XpO6s5wQURxYFvZilhb5u1iS1E33oPpFChfZxiERn3QLjAstkjdOD
ASh9XTodoalhj+jF1IwzDENSeB4zjSVX5YgFDznXZVf6gNBZYUdLy65bvdFuSj2/1ezu0iqqYgc0
xL6ZcT1d2S7m7bUdYQIfXhbALTY6wx1BZM7xoTCzh4aq7rbLGSztrOlL4hXd1uq7b1lsFgdNRl+n
zooP8cwgoDS66lQW/bDN7X7EGz1qcVJr1DZKmouxVeEOmakBpi3zN8ZUA8R07Yjp9Si5tGYL31y/
6qc1RYOjk3pHLavI2HIl51Xlh+qA4AJ5qjZiaK1H9qpIMoZRijz/EVVz6zF0JV1omta09i15O0k3
2ZqF5l+kYBvJQNMBVAkfLKwv4yKZECh3vhcdZuap1qbR6wddan1QuBClqlZ423LQzDX+4XyWcmFb
6ijUTK3QLwY78YMuMu6o4vo7uurNyZC+yOGPj+3XphoGSm/0I5GszbxDOk5tH8BwcneOMbxIwLGn
rsFqW5p6h3jPN0jgfAcwVOiozRQ22OIM3T6yI848DnBvB0KoX8Umir5UOuqWSrqxMtqs2SHXiUem
LzWMQ73xxbN7lH0iGy/kuDAl8ix7Bk9RumtndCac23qMohll9jZ4JCIr6C1BhCgYAsSzamdRXHIP
DJiY+mZiE6EYlFVms6r4rj5Rf6kuBtLObWnq5oFh+WYj4pivqtnijKpWkk77Cjt4+1g59fgwDyJd
1wu0junDYMg3otdKnNyd+bXKdfsA+2m+rzAUg8PW+ME42/6h6MLpOsnEvOnDTh2zosJoxszBfDik
xPkQZdvGEtaN2zBbVIbLuHkEB3ylV95OYTux1aDHrgablIz6X/rZdSL4aPo07KxwKc74vbZT4CtR
SBY3ObZ56wYq8CFJxChWSOY2kRb5j+BVjT2FWGPriDI+eP0Ybv0htD6VjHzghTBot0U7epeGmqcj
ZnawjSzbB3CpnLr4bkXqEt25e/JHBM/kRAOe7TklW9QZcfYJ2yTjgAUZiJ+EvOUin0Px3KXuRC5r
D+gyzSFvLuIpouaaYqrzvQIhk28sBCnjRk/1/jAr7M6qQqv3nZHbz0PeJSD+syQ9WW3UfC1E6uif
jMbqGb00pBHZz0BgdFAZWQM7qZTID7RRZjs3tvsvJQz7dZsPS1xQqRtYK/kGlbYst15fJBfauAg2
QVKlLsuviA8Ip+uTr5rSQlrJxMhqKO0EMpUXNmsaJ/bVZIZJQNpcfTGp7pLxVZRAeTe4zywhUpoK
ziEG6uHUNvLkm6HN5ly137wkHCqG5Oid7vSs4cBB9jn9oIGKX/CkhbcV42Z8Axlhgov1YbiJ7MW8
L06KtYor+2qGO3irlVXF7SYi3nVZksGWYgRwXRDkxRvLGasvY9Ux1hgzZQ/tjdMZPaw6/h18Kaqb
91DCmm8V5GZvY9rUE1dGsYwRjNNkbglDnbsxU4RlS8AI0bDH8C6NzfwgXEeecpB/gaU3w6YoBzbj
Oo0WuzkTyFpsNxzuflFqtzLyu8fEFNFVVBBpSNupLqP556/w1WehLTzLUKllU56L6UdLlrtKfJfw
xFfKuGYblN9E5dD+1CKYOA1h4tGJlnZSUfNzFtjgfjH8fIwTXIlXhtI83AmKetpHBVYBep9y/10/
bKIFBFQSbD0jMCzWzbSEv2Ajnt12zOFQcgt09FHcFOP0A4U5tZc5LLcyTXBtSAZQptNS51mVlcih
hfjqgzF3470cwkANQb7EQPYbAVBt+lkZRVobYESpjiGzO0s4jLmRSlUNinUJ7yksbXpezEsz1dDC
BsnD7lr7o4TGOB9eWqajll+CRw+O1G8wMF2JURk+g21gJUT+a9gT9hV+FeY2aoGOThYBYezzZNuI
JpWL9wMUIhvCXFu+RKFkYUqhjo2gWSWHSn3uOsu6Agc8PgxE3B+06N8MqCw/doFwMOyNLOcNPoae
R+b2mmgCXHtwR2iwUZ8qPjTdSOMrrWPVcRSxwAyKqPdQYpGbc04dMzmWr2lF3OxCYf3055Tw5yDO
74mvsBmyY7DPI3F/M0wYwYsy6Vs2QVEIRX8Kp3ZgSJ06zYPW7+u6izdszfN2EoKDJ+yIoFJailio
Lp8pUp/bdLDUES097PjQLr9VSe7eeE4E5aqFwB1qmJytVGt/JMthiOZNMovAyFsEj+Btl6nh38dL
7E5Dy0lXKBihfq0nN8HTQ2Gxsiunkd0pQZLr06/90ZtTH0BLpiFjmK+o85+AsgqmjAmXNPqcm64q
yk99bVrPPfZqOLSI7EKnq/piIvIbYYhQArwAXugdQsfINrqFbXqCA/2+YCsJIh/Ktm7E0MLGgnh1
MRgmgJx3chTTBcKFYVMrhLvlssPQqdZu+6h27jTbnX4UXqRDEpKWpa1Ewx4LCoi4dyhzundsYFik
E7OTLJOXRBn/pxkvHIkJScFO/DNWH+WsbiSCXfYU+GobCzDzZ7+g6GbpCRNQeApu8XurLjO0Fae0
U8SgBiWHqI/7x2jW6DlCdclf6JFnzrHNZ7enHD5EPKQkweB4bFpMdqMs1tddJcIccJ9IO1iVEN3p
Zm+4IWk+liGk7kYJGJGuM+fRISOk2YTz8g9CAvpwozdM6a1DSrtejyDKMy8YbW3Axomx4jQmpq/1
OJUbWgfcMRY05XZkEwZ+PRLKu6MBk38iyCed1sHZkIg0WPM86TAn18AF7XVja9gyF36FWLMmcfNi
q/oypV22qxMK1F1PdKVnAytybkkoYsxvH9skf3Fr8sd5NKpnb8hFsqmnpCep5Nn5C8PuOM/L8JEd
a7cA/cTB4OC4yUSf7EOEfHLt4cVzaG2vfKWGXr5ak0FsaOamueKzzXai9eprMlHvNCkdaudA0u/k
kt55QS4zgjE86CO7UbvkdjL283VctLRqrTkf+xXsl45qd1QcQPCStWALuSJ2cm8KUXePutGZW1Oa
5avd1Mke8sp0URlkz5tazpwAbWk0T2ZKQUmpvLps3QQGX2ixm7Sh9DbCa8mMQsuCpFbaM99Io3eY
GYwG/xIPWvW1lCNPBd+lFVBqWu0JLk0MUKujqhRVOZNJytXoL0doXLBd2hNuXXlhqs9oYL2TMVBm
gRLvnyIDO51kcuXJoW+xrzlA91I3bWymZP/IDCzp/TAle2+pADGiWl0WtAYDl17iA9Oo8w+Pr3Te
4mVUPTOKcd2PbvWl7VrSbd2OrgxpwTEdYkaTmVNZS20JnJdfPVo+RSwP5VC9Lhn4PE1iyA/G8qmO
y/6u42G1qSiWvNhqxGsCWx04jgxrbrs+oTKyJK/JqJPAx6OlbnRZ82bKlFDk51lcyUiC5vr/7J3X
ctxI1q2fCB3w5rYci0WKThRF8QZBObgEkHAJ8/T/l6WeM2JRQZ7u64mOmOmJHnUWgDQ7114mseeL
AjlRqotecB0Hb0KAVZ5OBPPFkhCAOynQteM0xB6NQiKpsJ2fBp2sm4B4ON3c3B4Rn8ph+mBCIuiv
g5zgpSzOcQzO9sKloBIQXC+H2IeZr+EBIyH+u0ePG6wBHHn1Gsgj5XDeFRJAaEzTn224zB8Wllu1
nuaEYmTUuQ1hAnplyqm4ayTalxUFcKR99mmo1PhkNwPWwpga84kTAjLPJ+zkVxC2bUCchSUImx4I
LvZT4L/C9NZyMOptlDMFcTCHn3NMFMOCjeyBAu90Ch6TAFofNi1kPxBBnJubx8VxAcq8fmy+4RFn
b3Ecnj9VeJ6uYrsV54YGV7AyYVvjRh8fjkgNVlbwDyg12nW16KjM0gbsaRa2OMdi+CN+czwkpwLs
tqrp0hqm8cM0jy2hQHMgREmx1HQoa35NzQzoUrpAQ1VtxXemJapLWdsEJmNfdhn2XfNYW2BoVpeA
qaHbrC5HvASulctNa52YPZu7YXffMSupn4iBhGxkQjkZA/bZekx5hanXtN9MAiTwcywGC6OUEiiH
VuS+z1nTej43rd6GcazoLkQnQCSjLKDmLVr+OIfofJGho7hPNepNXaJPAS5oT1bIlHCXgZ5fE9fP
qRUn18FAbpvV6vmDay02tOCQwudxYo1+HcvbMAIhxea3uCtHBYrkckz66IDuj2eDRRzTYQiT9Dpg
ywd3AkRVhudeB4nhcVSMEd3SiDKkmQv7fmyJUYtKDO79mkrY5TpM1ye37mF8oL8a+JB4r4nzWZjV
JQEj1aVnU8SW+huklIdfOtRuctcuNcX5aLGbuYl6mEfKZFmAz5m1sO+NkhZyzD72iC25/IJ3QnwA
v/DXR0hQ9YCWId7eh6RKx00+UX527CZyzTWn2CXhxAypJx0vx2WnZGFjKOqAghJFXZEHquonYRsA
1COYMeQjrgo9hbOD293GBlzectgzCY/b7BTwNkCO5ou2dpPP3OpnqeNz9X2im0ChWme6aQFtPsmA
qt1YRiAL1Slepsn2lirWURE5nFq+ktzxHOaaYcZ30wheZoupzM5pNzeHUQpARL1V4tRhb9vCKQgw
xjoWJpMH6kWwg9NEnA8pkAlrsgWdRo0/f0Czj8VEEww/giqeznp++oqWKws30yHgktDUr8QQU3I0
dEnPCULlEiOhbpHu8KSUx1tbAsM5t8OUpaIK3kEvTG5DamweqUpyF0bATNcPm9iIumXw4NkZJpvs
2FBO1HVMBUnne6MGPvgcYpxQ2EDqx/95XJhzmXPEGNbQfvNGzlTJoXJeLf10M9lkJJYpzUvIXizo
jKoyCTw2GUimybUrA7j1i0cStPQXbmRjMO8Quv8c3KX2t2nHBfYIFAcdtrnEm9yNugqYp4YrGeHG
wxlAAk88ngcix1Q0dL8sbZLi1koxSySw3A5ewGBFPYSHPu7/Frj9j6P6bqsSE/rf7iSvOKofsLd+
/pYO3Y++7172K49/8j9RYxEhqqEPk94D7bLIY/xvv9L5SxNUUXqHtNXgW3JR+E/WmH3sSuI9B4VU
+03+l6RKYKvtaAEVl1hfO0D+o1TW1/xrbQSE8t7iXODXnVDdI2fGLVoach9m4mdKqX+G3XK8ykIk
qL+9nT/0EP80ko14HZ0/Da9XykxRYVSmy9V9aJMqgL35k4SkuhrjdHhHxfunkRgDRwF03jhI6n/+
m0Iv6Y14aWUhsWosBuik5nWnYDz5zfLwjx8JIAE7RU2SNxnr5UAKvnhUt4vcz6znQhQ/yff+mfPf
/2YYD0EQ4s/XzU98y/A/8ybJnXSMtjCpGgKt8V0rpuxfvDrmKsx4nKFooZ8K1hNpli6O/5JcuLK9
nMwBtK62qQGr/J2H8k8uwWGIYpb+AbpDB+ONU+VhoAiChWUp9+k4FvTl5rs5mR5gnjxIRbzi22/w
FG45DubAEsdCDADj1PPKsLyatVnLPVAjIB9HyT4PYezURvZshqBVmdtCHJ3Jcnp74D9MRfT42gTz
KO05XV5+W3MbBr3cAz3UHwccp1deRP4L3o3OO+vrlAlwfEYgEXYFdFKs6peTcRnyYcaYTeKiRFBd
SZ90m9tm/PFfPNBvo2hs47e1pRkW5AMLRokmcona6UGVY3Wo2n/36n4b6WRnInA8rWmIM0HEMG/8
KX9eIGqu/z+Wl/n6K+HCEobMDLKz8dPTc/W3h6rj0gvLWpboQux6I00FrRte6nRz5EtHtN03VtRa
uwbmyd4kO36TCyeilnGrA7wIbAhG7h/EqeFl2dKI+3aEkYMc4ruOX9wNQfFzxiv1PFks9UEGXQw3
Yen8FZnNDYAn/5c5jcst13yb9jg5DMHUlLdzG9mfi8Cuz704j59USYEylpMHTZoYt3quorMxZz4X
wUSiW0dIarkCdAPBbKgt+x4zpaEQ1Ra5UvWRCBP3QM7C+K2J2eWt3ue3EwZxO+dufTGGncrXcN3T
eju7wvwKr9yAksbvMRDSPJcxD12oXu7qKJHXNPLqDRxQKOEK0mS+sgYR4V/tQOP0iZjZNSbdsLwB
UTdaaaxLk6eDUU7uCgboa8gJNgQKNpc0ycj+wPCfbJnJ2iFzrPu1Qtp/cEvKSCxI6gvL7FEslpQ7
YVQa60CgUE5SRWB4YuVPSViLB3+k+0uivfzS+KX9OebZUS6MYCOydIeF36Ri6GOBjPq148ys9cl3
uc8a3OUeupGELYru8pYo7/4p5tWQLNLIa3/If5oW33TAYf9zGWY/p26MP/b+Up+PemtMuw5iqtA9
hpZyM2FtRyIlRM2f7nAydc/Z0Xs4ZzTMVSLQNHg+mgYikKpDlmD4unIH+pSJI6Pr3E+qnz7pjVcW
KYdnMEcRudvGCFp/nPaiI9OOELXwMvV5ZUXGS8BNgUA+N53XZSOT+3AhcAIf6qx4ioi/WZXNWG8I
i8tp8RN0s5B9pInBGV1C+QHurYwgncbqMY2lEW1pWHYh/phFtqx8EINLDMOXzyHW8vd0d8qfdpDW
B55x3pKoEa8gDDV7N7eihxq76HuHEM58jcs9GdUt9JgCH55UEU4yASq2GGGh9bf5BBDxCo8UPyjG
KzJbDFxm/Oiha1qWnWsuxlpB+sN8KAq57UidAEEWQfqAI1Oizoawyp8jJKm7qGId4YAKpyeLlDjr
VDxRN0fqcWmX4gzL3B7LCqO1s10uHW8hHRnu46rtknFY+VNhfcUArftuL6wt16DxtxGj131SQS+/
JDls6GAW7KEAYZBxgWsPkNEymoBjZsAD50t4aVI8NYldHaaY9Bp6V/a6aPOfXEAieDu+c+CHQAYl
OmRjzB33kRT6AmH0uIIPidBRL3yhweHoG8joWKchN3CiUuOPuWrJf0nllP6oJHKQqvDB0/zUXy5d
a3iU3azO0AmQZxYNTIRlDCvCFbKfHTQkyMnky3SWOINB/aMf2mCTdtPHqrGhF6ivQzpnh7LygYli
6V9wFAa36cCipNk8bYEQ1AfVt9E2KVjnmBDFKxvu8+fQkssF6QK7cuF+niyT7NflWHQFYUU58c29
YFKzK043qYBUUg15dO1QVNKmY9UXg+BapWQMTgwjfWnZ3cqxV2ewRsu1dHluu8yfs84Ir0MciJ7F
RDCYo3oLsfEImuDGzmEamFG4zMZPQwR1whQwhRUWKFuvQ1O0KsMmwrVrwL/baEW7Sjr2nJQc0VvL
bxsAZfHseWyUbcv+gQBCa3RIiLPRGGyQnACGec4Q3qKbaUH/cG7HGZ9pOERtcybMctjkc84mZg/1
xh8ZugWY22eEVtDmt8ZvKR4TxENX5Mx0JONgikl2tbh2JOk86eiEfAR0Pl2j6+oaKruwJJOJm+eQ
rUrLhdbP28niCCzBB2g57rqQ1L70RWj9MEd2K6XniGcu1lUR94h+PEQaCoY/exyVxMoweo/YUW/X
0WghI761156zsCP2qMDU4tefoBNF10sQV5vJDNq1a5B3OfCFc27EbYupn1/dK5nEZM1X1SFeBtLV
B/YeI2H3GCMWfaFK3nlUDzsnx48jqVQGX942v0bW0F8AtVCP1sN1WHRi3/mmOstTVOlllMBCb7Nr
J3PUI3Kb7nqe0v4Dieqfyc4aoa9AQwtnBAfuYnn7JcoW4OSmvCZDIL4RxZeggRxPA/ZnnWjD8j77
xHp+aJWZ7G1sKknQLJt1bzq4vMxwIDgWkzM296+GVw8rO+DQ0xLmcyNLxQMpSNWhrdhxzDKEsGRa
UpuIAbr82mSJw4P5zTdAooVPSeETKsu5Xa0xM5+GPfJ2tz0D7F7ZQLHjqu+ivALrFmxmOZe8himS
R+Uadl5xXkFDj5CmBNo2hxyADWH36G2EdLKSRmjTE0Efj40OH7Q/dVC3D2PjlAeIz6YEX4au4Ihu
2AwW8noBDDZhGXcxj/ZULhw+omX/Kwmqv2tAs3GVKnJyxdxMlelhzCOHbDPSMFV4gFZTVyu4/k7g
oASI0DKvFnyqf3ZznpImqYryh4SMTQs2QZAGhg3ZcI5ajdR4JoDjxL4+h1opu+7bvr+pyHNftblL
AhydjCRHg562Lp3TwVJ0fa3uKSzMAkbRJD6OuTPBJ7R8gCaKa8gOMpjVoRJ5scmk+dUNh73McwgE
swOa66Eutn3WFxuHuvW83PhgOZUBGS0oUTa4iMJYp7azqnO6xYMIob03eB5OTfxcoAgjjdkutkcS
GGGN1iOSg+lq4IymN5CQrVy59mCsI+EsVyzX5FsiAhgfhQUlXQRTRGlpGOfZ5JnhLkhK9jfXZ/t2
E6oTbkvuuBpdPCc2kgfeF3RE6NXMnnqHavtapKzJtiElfOTRckUp+7IY7RbSa4fOFHuQKfYbe1Qf
8Eg3A9QL1AlE1WZXM24iUN4W6ooiausLFrx30Tsl7BQreu+iBj9b/t5oDX+Rf7XlOIa3r2xTg4SE
WLLVxb4trYfBBEMs2FPHIHuuxHAXzxxzb18xXt0MI+00ZDOSRT2OOPzkBbjKK1H2ib1qKMIqwlQ5
oDiOqyqtLwyXsLS3x3vt3KIHDDxt+4Dj3isfuqqlwHH9AsfOkAxbnZVWb7KuUiRst+Vzj/k+ghZs
pHwvHG+Ox85IjKR/ltqjtYPvZ6wJAPeeSQVUZxMhrO9c7F7bEfD7cD6DhaV5768u5RK/bYJahmKf
lqV7GFRX/qwd4qhWYz92ZrlKXIptIQQLKc2t/kr51JoWwpVraVFoQ6N8ppSpDqh9ws1sc/PsMgk9
WMyDd+HakIhRKbcg+l2E6god2KqnI75PtBO1Q0xzvXWDMv5IPoH7jKQa2kzEf5whtgxu4U5yAMfz
hHtYluVPx1OxqkgvWY9LYb/nS2HpW+zJbESZjRkyAgAPUtnJ5EgG2KmcXsW+xxpt5RldvepRea1H
x31sMiKn6K1DVINFs/Na2Ky4lP9Tf9fI0d6kEF75JEzTk1+Au9joY3eS7SPu22eekdQX0h3f2wZe
IRaMAlCBJThO/5hvnVxJh2xQsV/V2d53KZ59rF7x8/X7dQOLhRC/gsTLOefyQAdMPb69HuzX75gS
BXZFqK0ZX0cmIHl0VStGDIu6MYlp4cGRMuI4eioHSuOuHr35OjK86KFy54cimpufhvTGbT8r0s37
ukozvd+2/aoRQ+hAaZGUky4KW+pvmsFQxr43sRX350aM1+MvxOV/ePV7eLVlRUySN6Q12TfMO5+r
F1D1rz/0N1Qd2n8h7mDPRTqDnQquCf8Pqo7Mv1y0AhEBAB7+LK6PQuQ/UHX4F+aWiDN8yCwmQDK/
4m8/BaBq0rmx3NbQJYuGHJh/4KdwahULsoXE14X7pkWAmFyerIlmMiD8is66qGh89s1aJWU27VsP
oADyRYWnWJ3OZDfmWrJNyYvBN2SXVNLEjaT3TER6ZVswUbG/nTCmQxmGTNsVbn6R2A0aYKhwrK2m
6tCR/Pam/4B961/2265lcz6CQ2sDIzYOjCVOfnnYDSPK56W9gAQy3VlpZaw9yrTLWQUmjaiZm/Hb
A3IwvxoSm399ZoPr+3zNE2zayARB00OdXPh+dFn3AQm2QnG2nGE+mTSIIBqj2VutCb8R99NmWg+u
Ctx95LPx7LyEzM/zOEA/s1oU4QSryo/BUeye6OmwyuCg19XAhU/3d4Vt9cuZG1f1Rd7p0AQwHc4I
q4hbf9W0DbJWj0Ageppjxbs2fDXdiYWjyLYW77mvZN2t8iZkqAg4Itm2QawvHR6hZSviuEElfL4I
xXXfDcMOG7P5w+yjYGmRmTRs/By9rUMpNLtGRGJDT+p0G4JjrIMkm5MtZA9tCaF/uZm6AoJ7mtj3
FnSGZZUFHc9G4mXzxUjJu0+QULN52Vk4IV625RdbjUQ0+rXdpNdTWvKLjmYUFD3p9KlFEoWLYWNA
e7Pz1Opw6qEjcYW/ZWDs/GD25aNN8zg99G3H/Es6sQCnkTZ4t7QVDWJH2NNnGVqT8eTYPW8u68gx
gfRcT/V5K5EHrRUpOQupmDDAuDso/inCbH4d+fCc4NPSQDoySExMNVkHRLEmFRtuKpztjHSSynvO
2cIfhpk7jxpa/jgcCC5UDfbdOAryrza7hpeUzS5fwXdpdT2mqGLk3l3MstzyHp1h7WUOryUzBDjG
5MGO+zgvtVYr6wShCxzFRHpY9CcJZpw6IrJM+X5EgV5EjQG2koneCNYLESIf0oRYZiwEIJkDkE17
zQgNoflkFtbl7cwiFMgZuGDg1BtsamXjIhAHyUZ4jaW5zNN8D0uyv+L04W5W5oRT01sdEGPkvfdh
nhP/wVCBdTUqKW5IHE+ebcCRPcCxG64zhKzPVVKoz9Ix8wmCElM2HWFYqlH14TrNdU1fCtLKD/bk
e/DH6iB6MDAV7W/tbDH8jacCpo1qA17vmJV+e232k4dFlZcYFWrcoXEsEovdMF0cUAPXsL+B2PLt
Moci4eecz4P8wt+W+U85jdNdVppAHD62Tus6YY509OuHNTdn6x5dGp9HFEbjrwxUrz5M8UUAowa1
/MKbYXEFOZnmZ4Wsx3jXmYbsHjtMUO5Ctvh2aywBLzizsYE4K+h7X3ioL+QKNw7u+yoHs8xje7qh
edHsByKFp0unGnj1QT0wCiBZvmC+3gENIi3kvaBGh4czkKd+UaWF3d4Xy2IYD8YQLM1lb7dGezNP
8Np3guvJ+GkpuUZ+ylyzLO5ilUN2hGLeAIY6zvmidBG5zCXvkjsl73IyR8rOKEp4EfSg2n0sQnR+
LrsKsdUN0sT1cSIXk8GHq+Hltxtf6UXRtxAdVtMIxY/NvLbvswETkDXdp9R/nEQ42Nd5DBkF8pBV
1N8CZ7SuUj+keAxFyZhGkeQT2fJJmz+hFYdAuCJkvf/uxGFffG7ZIawUWc7itdd1WVV+SG1jxNE2
EInRbu0CKz7MX8z80DUB37wXrXWV94szfQ6HuCl+eEFlI153Z3Tb29JUtn1dcv4sDSwEOIDncWWH
Jazn2jfN89R2wAjIbgHfN7ABRga2wEfJkvCqwq3r0VNDrCPsPwb4SY9rq6yHTwj5jC2s23TDxOjW
zpCk546IYjR65M6uygyjPsuxZm+TBqW3B/nxtf1u3hgZMDpXzR2eOH6V04eYY+Tpsj6XMjQfOk/a
a6c0nwygnlVfQSYp5orQ93Scwj15z8lX0cXBjwkzEWQ6bXVNvunlMLbNvC1EO92SGJg8eY6qtiWH
1Iayz7mj6VY9WW5a7uzKBG4KlpJszz5ob6IEe41AFtxObIK0P2QyEZ/sHIF3ZHb9bjF6IAA14WtM
Kj053aO8VmIpLz0Qju0A8+yWbV0+5dGQflSuuBkDc0J/35A+3MyExJrUnWcqq7OPSeeLT5jGd8mu
7StEAxxgG1E0y0EYUbFDg5qtVDNWmpgGepMpp77n0JGPlVfKdJMvXbULM7P+nPq+frU4uKxIFsSt
wg+G6Ur6k7NKQGLISA+6n1kbtBsBP3tv60yBEYblFYHtgbtJTa8i5nqmHNh0ra0AZMv6LBTNrLtc
Tn2uk+R3iWfd5nEtz0zk9BtCb+UjBCvQJzRt/nnF/Utt5zIYrprejT9GMvXPjG4pdp6BWyQRVkuI
F53vXxlp31ywYc97TFjn89GwIgwVi3E7dy0B7tBh180w5/DnOv9eZWr5bpoiv4jCaLloqzZ6L3P1
BFagJMJNn7+Od3yHu/fLW35Tl06YC+hPUy+BUyoN644Oh5BrAAkjTKkvYlb5/u266KRJehxVO80h
zSaFlayHl6O68ZIG6ehFhwZK0RcUi2wMEreb8J/1fY/jQPAnmYNqT7MeXo6j0tofuiiJDy44OXuq
2bJna1aqN8VsGG8/1En78jiYbvnyOi2YIae2dhZr2EgoAg+hALWuNXvwyA8wsiHavj3U60IWjARi
K7W4iUfjaSO9SaJAGpOOffZn66rSrDQPI1aQwL6+6LRT6D8ez+IeYjFNSJP1wpOmthXWLFtReodl
SuOHX0dQRcBrtvYq3VXpMsIs33mdJ1dvXicPp01l0bvz8U6L9blM3D5qe/cA55PqimBVih82VE7g
agJVBRbkT62NUvH3Jpj29I8nKY1Aj/dsYp9re+bJQ9eV25iTgNU+DJmO0ITYNlnje5lBr5cCo+Dv
GPna646bycspKmJ7xDel8w8J1Mn9jPXcWRC+66f6p1G4UIYesdF0x0+Xud87WMwYPMuReeFndJAg
oP6LaeKRpYIDArcdbYfw8lmKhu6wRC52sGPotLhwMinUjBHBFkqHddXLSS3vXOle71/s6exhPBYp
CAz7csgqU/E8Ct89GHXsP1pQT2nPKkqRAdfubQXj11753cIUeXtFvF7smGVCmcFOkDCSVyuCDKbM
XKRno75ndcc1+2SPs9VmyeFYvz3UHx6RyQG1iRocY9rTzTJAWctQpQ0/VDMSS6u+WDo6pMLVALi+
wU161rw96J+eD5/sEGKbB8TnnOzQCta6k0a+dRA+NJaqhDUhzDA946Lz7ko/omgv7+UR6ATuwm4Q
BeHrlabbrib7Cd3aDkppbpW4ymEMLO6kWtqrGkE/zZOZMnkaqevo/c3dlWpQcO4AIV0uFzUNSzQG
33Ggdqg6l4r+f1j48r3IoNcbL7ISJ9B8KRhM1inVrMq8EUc/5Ns2TorQYmNIyLn2JVuR9qSdiCLK
+re/hPV67eq4J+pKoEh4bqe0mESAl8SccQcjNKh1p9Dh/oAHHOrK1uLITGWs53ueWVfNIJovEHEX
a+Nk0XTXdHYjzppkWJodVRJMVfQl6T8+HGgOwJyEp+bw7Y445m+0HbPBM0OFrPpyCSm6TS/HdpFm
PYl/VQaz13wPxnk1NyEV6tUAlMMURRz+cs03WaeL/nk5KDd2nzs0PPlqbiqm6aTx9Ldf/58GAzci
N5EUudfB1LA5IkJqovkwJbTW8wr1P1okbjmeKbklvT3Yq0/Nk4XactzEHYft7GTVlYVhyS4254Mf
e1wsk6xnZrEQuSW+PZB9In6DCst2qYsH+Iwc6aeVkXDSbPJlMFJBtGl3Y3KHG9ZG2PVkWRAJ0F3I
XIGEuAkyhnRMafwJGTgtWLI+ButmukuzApzAGLks0W9EWrMEtLBNwwfKAvVydiaJj1zPm4LL8Uj3
6qavkFqX/3Qj9nUeGn0ZzjXIn6elUFbhBhGUXXewF1rYI02jC7Q82Vlizv+46mIo5gBGsvAJglcN
KkSgdq8mBA4tdGJEAznPT4xQtCVssL5wq+ld/FCfXr9tjC7HGlRJbQAdWhCQT79StZSO1bSee/Cb
yf1BNJY6tG4cPRwBET8gJn3TLML7VE+T/c4BYJ9OEVeTNCFrOoysm16e83KZuQKOA1Sb/GDheVEu
yNRDn/SbGZWsY69JMgi/Imcs3A1mjlZ3FSWwMSqnTbK93c+QOWw7n+/MoQRFXAqN1zTkMnOxGFr+
/qgTaEu/y9G7W9lN0M9Gxb8Jn7J9BCWJTnUROvWtl3fQDPT0EgaHwdnct5Y8qHaW3Qp9xXTjjRPQ
WBfTP74oAI6gcDQq0YbddKE/eKZRtBvTKsrbEbThqvV742xyM/+GNE1jOauDiv6y6nGiMAMMEi6B
pc1q3QXeEK1St5WXfeHiIxEIQok2NZ70XKCX7ICyz1oj+/EGRHlW2uDPMTRkoYN9mwpTEmfJNata
EPC6IHy0hPV9bMMCUNxABbiOJqnBUOwA0hs1T/x9YDTQ2fCa0x7rbUQuBUl/3IqqZuGfLk3wd/Gp
ihjkJRK6rmkkay2thIc1UtVhAVFYiaa2zu0UFedJaEx3csJH8Qaikqgvi6RR/W0H/6fcwChidddW
KQvMQ2G0bNqht5odHeHpriBO9jLx/bq4g4fQfZ9ogy8gvLm3/HD8anA/tI2loahR8JkRuPEHeXTv
2UOoTVAfxGZatXbuXiptbQCigQMFWbN9Me18iQpzAw4CctUvKUB4WM6+s4W/yL8RW9QYUtjoVOfN
lA/Gx6nOGLopFk6tyIQ50KxS4XT2dTUqr7+zMiPtNgXTJb3hvopOz5oDDAdgELrnSuFLV2wQ7hjr
RVYI5XybLdxbEmZQVSkuEnYwZsGlq2JrPE+RtsWcqxaMmroVYFqhHDo8UgV3WDyhI1BGCABTe29V
XitQG3pMMOz4ffvKyFrOhmMdAGbP7EO2B9SQ+nThDkjQEfLGACFhA9pWTz+jfolvEOXCbD1CcJ4Y
+DFOOln3bm57z1mcpjh2Dh287F/LytesPVNra8YAB6znimi4FnCeSFhrwpMURjVuLJjcw61Yt77H
LGpCrUFKhcd7tTuNmTt5N3yFnDyq3QQ38uZXa4YQ9efYc3QhkbjUdmEdQDS1co3EtsDzK0k83B4B
LQj88fgL/AGQMQW7Ci69gH7EqsCcNt+h3De7C6hGLNNSGnQaxOzyYl3s15xdHtlJdttVDT/EMsFO
dlLY3V21WM30NEyBY2AFEnhFcRfW5EB+8CZh3ft5XrnrAfOt+Udo0MnYwhe33dvZkqDA6UxtTC66
NQYl5zFtgLRepcAVzBWXbg7MULd3gs8U5kVPl7rtMTVYiUxJfFXiGN7Gmi3cyw+i7UDrZwEoifqt
WkIgCQhvh9I0J6A2EPI+BCBbBpWPv078//VJ3+mTOlpH8VvN8krX8/m5S7FLpU/9e6f07z/2d6eU
PtlfkJD1BQUJP+glV6e/TQgpzf9CpoHA/3cDQjf6iwKVFBMapCzAo9TnP01SDw97XCC404FIUVxa
/6RJ+rJqROtCm5W2PaWV5tBQqb48OxdIKAPmWf5tqQQdmgrz5tuWMAcfiLzpnn57MX9oa76sEo6D
EdisY1nwVeRxT6rGxJtctLu9e5sCj345ou9zr6KHIuspIn14xl8SbhjPkcb//8XQ2FZBldI31FfV
l1FYyM8t93bhSPtS4VscbX/d+INB85FD3XTpzFbXiPHCZvL28C+vY/rJUfvY2OeBf/LhToe3nQyl
PyDtrSgxHkOyqfvRZo8ZzCGr9XBTiQz07TFP6qK/B2Wq0Ey3fOrAk9ddSbhQiYzsW48u0X0Fgfzc
Ln1uWFwboweJmP/SPXbqBmSK3VnaD/13X3bZmTBwDFs3vrZ1DnS7A5os3QgcAtxnqC7s37GnTOsC
lq5u12nC+aqTFlvTROiq885d4yWs8OsxoLWACJHnaMIaejlFwzF02HZT+9YaDObKIGjTi4EjOuw4
h0RGOjYk8e7722/vpYXl36NGLA/QIQbWXInfNR6YcQf55LWA6ZbC7s3Q9NigSn/SCGzY1pfpznPp
HHsBMuPVDDX3nbL29cIEnT3eos2IeXO6VlQUVUVTTNatb1DpZHrBzBEt9EQ11jvZUdbLO9bxWR0A
U507wbX9FeiGv1JfmeZg3br6Lm7IlCNRZRYneew4lFWF6z4rkxouMWnyrrmNsViMHAn9Ufbx9ov/
04OjxGO3RMsIRH0ya20X/hxyEPN26BsWiRuQinBp97TCVpm+1L492p8WScC2x7rkr8A7BUosmZuZ
4Sj7tu16HHxmPGCwIOGaNAT0QEuYq9g3I9ug58wsx9/LuipVNGlXYFgjKytHcXKkKCQNLOvtsSQl
3DD6xSBA1EBtU0EHz3AQrqaRnBoTl++3H+IElzp+wMDm+5kWRwV3sJMlkosEw5o5sm7R1pjN7njB
Pc6bqS/llyONXYQj+97MCyxDUP8EyTRep3PU7OWM/d8qK0hUP1toGbcbKzY7MBuoJ2//zj/sggGe
sJrdwo99BZ8Zkz0owj2tW8IseCHH14xlBv6kJpaKjW6Fvj2gfTqZ4B4xqzlzYUTCRzqFxss+sXOz
mLvbI73gWPvHCNGeCVOgrTKYWsfu+NS0cRZTtOFOBYA30on+mGHgRdZSNdParSmAc8xGz46gASYF
bJx6ThxfUcep4UOHRsjRqQB9Dz2Xy2Ndbwc8kI4jeCdWjidg8/nvdRuCDk/Cd6Yb5trcvU/FkAsm
jkEDWeW25k+tIzkv7SaHsnPdOGLu9xWeN+M6D1TeYyNmCH9NezFOdxHyKc3gB0RCMC6jtZ3bamuW
fbDDrQ2nq9TvBiT2ZJo5cAi8mLu0s0Q0rNPR+CQNogMwZkTMsBqTOfWwEA241QC0sTLybhy2HAE+
0vIcizs3lNXtUPXpRdiV+SWJZPWVylFPbLj9mMNK2sJ45BJUXFv1LL7huUZTlToAnvK8LJLfp9Lv
s0cuzKGf6XhmPec3gjSvdNCN5fKmMdMaRgvYLx2WujM3yNq5t6ggMOTDAGdcu84GwccoalLtuZgU
/oquaaNWpZcQVQ0/bW7XsEPCr5C5WrRMpAoU+wVLfm6sOGS15zYhHcZ5DPZ8aScDYKbE7AyDkIiM
DmUN68DF4ejWGGFlQ+jvK28Njlmk6xK/R4kNVyna9RS5abwJ8zF6gBjOsVswRwK8xWFl1iA/pFlx
bz7qAwN4Ufy62oPXgY1Btq5CdhtKQDZiRZv47lf3asaMLd3EMN2xNoyFu5q4vAeXmG4VAyezlVoh
9gYVFHB5gD+Wzx/wEWwujYnE6V0y1/hNr2Q2hedukqVXqoj6byGqoXqV2Kl5ZmZ5u4G6kVzhE9Xu
2ihb1Q29zxFzkUdQ3Oxgq3Da4NBif4V4VEP2abozYuHinb049VMZdd4j8ZVYL/gy/c5EmX4kQ5wT
GZAm1cYc+DzrNO6rszaRmBJagaI1RoYJ9sFxNU2YbRnGzOWu/05by19PuLnLe8MLs+JCVWFHygSh
oFF5Hyg8oyImAOKeYFMG6IPxUJlBi3CydL0IJBqrKHu0PbnGI8Sw0hWI+EzCUVhYkXw0sKlw+LlF
XiG2aOYy3BmmLn4WKDF1UfCBsOOsL8wE4Ivd3nCfm5BL7bZDYjavSjxZP020zlFb6Z5RSYDosFZB
xL6CDS9dpSNFKg0tDlMXSRVgihUAObYdX9bH/U+ssrxG0WbSvx6jkelVHSk92tm2zdzkdgjCpV8v
s6/vvYQyJplJh6oXIbtROXrPsEyih9H+P/bObMltJNuyv3J/AGVwzDBr6weAM4NUzFLoBRYhhQA4
ZseMr78LVJZ1ZlVbVddDv12zfJBSUpAEAffj5+y9NtOEdllzOnomOprFOuRahb8tVEL0QcMT6oUw
z/jxREPcxCc2CmR3VXmtcyCov9UZSorx3OgrhGKG8HLX0YpIA5azCO4PcKF4I0TH/4kJ9GCCkFL4
MMTmf8C9peXr2VwcZbBTBx1CBEjaiZDXnswqHycE7yoGV3bnu9X0SI4emzqhU9P9bY2khgPIbLOJ
ulD1yMjxEPv666X0FVrBtu355e3dFn1P+xwP7XS/ojcNpEXpfN/capGMwZr6AsYWqVI8iGu/8I0M
SP/PM5p7Ek0WDItrl69POW6YuYQCs4qZko7+1mZeq8fZQE6FeYYPxSPJK2XJ0P5kRog1c/3V705e
LKk+9Wyw32+zc+wB4Bpz2smNHzdvMmPYEk5pOz/eCoUla0r68TJ33o0VwyyJOH1TDW9mMjz50zLz
FcMJ9e9YNZp+1Vedp1NF+rVVOS04biO+O2N9t2XVID9oaVzeFFt0qyjCq7Wla4usfov6VREGqYax
S7T6b39PEocKd8yxaRU9yD86XNWIcKvRUP2FtwKnX0uVbJHdz9+HH3MtfWbp0/uiXWflIejeBt9Y
7dBNo41Dk72wrfeEFjuZMYzBPHJsJqRfOD9HSTKHiD4IDaO7Wd4eIRHZtAGHSa1lEDtPt1Hjg2eN
7c/cb/mOahyqRsdvffKb1RYsDGtbtR5VCKpK92IWFAZrF9vhm74iCXKPfJzqDM3VeUznHiqxlgBF
3gy/Z9/suN16e9pEdlz1eO18Z1a/9mMGylXLQ1B3oaVJum6RRJwBhYOSJEDPhvCcgQdvBrZfG3RW
xjXrEDK/TkPqwijymnzbNToOB8PnHsnpV70nxUhVOtVAwX4vAhmUt0dG41yVPMMn4az6xgbu5rl2
1pfHyAhWdX3q804wkBMVmse1HU253xyayORbTVGXbHI2cq4DZLGzX6bR601tCtnKeVerciLTc8SW
vyWGMTbQO6Ug7ge3O9GaJB1mxIbrvUGNvhUqZ/FBxBu39/7EGP/oVesXBOacpcmoouZQKIy5oJ8n
YOAcR1uiWbq16+itiW7GGBdPtJvtd1OCPDK0VWcKt5OtafLE82gqLrJprIFsrPN+HsypX78BRuRB
b8Q4IdXiE96UzEipWIFUxdD9duCFvcg4BrXZ8xBzRE1ZuvVg5Ej7vAojn1FT8rV0a5W2eCPf061i
vG2b86JzR9XrkMf0Ej77Ytf4UgxPIwXKKOgS95xkVo2uqofJ38hR5MtGrW/nBm7KUiZy2H55XssE
l0GOEf5RX2aokK65mLu+haMW2G3McpRmPFwGGs0aB7eyzYDAYjKuSHtZh0sRTeFxcBskETZCSNvH
iv04qXGFd40WvUgNl/M75GzuGv42LogJDWeOxOuYESUFUcwHyHcqcOEU27xPjOaJTGYi2tGVcqGX
dXMhImtd+yYmOfsqFizylCLxeiS3IBmuKD1G7esF+L0WrQf3QRqsC+vCquJVfXq7d6N41QvfFFST
m84fzCuih9v9STs22hME1u/JrrGyi9t73CKe3quDZWfDKYln5f1xQxRj4f2q3SEbwkIN6qDBV9rm
M5J5evF0hte74rceNCNc6eqQO7cXTcnI1V51wVmrpVWIb1SUQWeXrETzgrObqQZNCGVLhi7p+oE0
wPE1Eak4RZU18mczhRC9ZGFgercQgXHLiWeb3vW4EXnMk+Vie3w00OmYOxqo030vK1Z7MxVfbNdY
Hjipc1P/niB2I4v2bQW0aPcXG+K5uNhdpK3bdye5SqY78tisGxCezdicx7CGZ9AGVaxQvIO1RTOL
d5l3K/uOx8xsZl43rufpsZgtjgQ1R7VXf5op/FD7pkE/Dx53t2F1GuG8ahKBohZanoAmIrzt+qFM
vohWksZQsoxe1U3AYHvArdj5K+52XcCpee7sniIk1jJcqSNU3LKe1s/r+uO91RvuU+9NxRfmZD8S
LdLCzJftwc4R8LtwKM5g++WvGAJn4MIFDkzYABkGYJMHeGJ7lGnNjjSn4xJ2tDx9KpTZec0k3Xs7
rVnlKntcSCboJVNTNCsALBtSh5JhKo5pXcuLabVChOyaxZGT/XQoRV2Sp1NDG41g2P7yp5x64Tbe
gJDNHaZao/NQDLedfmrWxf9EmC6NSHAA1FS9VXGCyUs4eRWi+ZIuG7LDPBq1J2IW+HoUfGM6Vb7g
IuHzRbIPuT7AjMuCo25jzxUOQ1r19NgkHhOjGERmPjVa2EM7ON8Oyjex82j6PKp+spq7b950ENo0
m4yK+sCKRt7pdNtMooR1eyH5L/usqDHZXfza38p1DxeajF4jb9Xr3Q6GsR6X9QmbXc2S17GmVfiD
ozP9NHUAjgA8dTUajzUMB6KMfVg23YoYYDjsmAQycgbje8V9z/5JKCh3axGzWt1088Pqar+tm77M
WBx9NsztTVlg5Gu9WUfg6woFOG8T1bSvxsmCKJljNaw61j3V8Ah1OTdPGmmElVX2zonXlXlZKnYg
znbJARJo+mkNDpMS8Ag8cZ3GJM/OgP7dCB8O/vRzr7EzF1npWUdAcLp75MA2dYeW803g9b3aV3gw
djkMFY+zSme/M5sRz56HMohPzKpEn4dL4koE2gw6DE4ShcPG4gyz85zQsd7cBoq1PfE8LCuZ8HfJ
TKb6Lyc2JhTgZaFD+Stcb+vMnbHjlZPnRPXTy7QiEBJrTl/qPoaVxxPC6sxph6AGkBouWaGFboSz
VWv3SnNwvlNOl97WBG53MGJb+9HXpv0TgfDymVNV/qogDVBujznBMM5snFFA6HeComwPJHz8hlbC
UZs+inK49U0pSS+spuZkm1N6TV0kbLF00q9F3cVP5FAPGGgKSAdZa+t74jjnq2/W0QusgexH1cz8
JLvU05ZKufTj+6XUOLHmOoADYCi6kgHsCuft1iz5nwnPv5nwMPVYTdX/yglXlp9t1b3/ecDzx7/6
uxWOKClvpXNjeFvxVH9KmfLdG39Nd7yb2+3mkvu7Fc7/GxlMOCctVL+I8/4ULWyZZFMxKmJqRPPX
5yf/J1MegdX0Ly0j1KGCtqDholLlDeqMIv7azzYxfhadVernUteqpOlhyDraBgZuROaHmOptZpnA
AGdzqNVu0lAOb526Mz+nKYd2WyxpiZNobi9gES2/Wlswy9dpyS3rVfjoZzZjKz44KccvBfmxYRo7
9tcB5O6FoIzufiHJPNqllbR5drjHL/HIH4aDM/n1XpNJdiDasmQdgF8JsOghV535oY2kJpw56NAT
sByjuxsksRovZhb17l27NAuk5twZe0gAhdn/lDd7ntHyHDvE7kJD3y0zMPwla+eNqXQTXJHZv4EM
GXET9eQvXTLS3Fa1R+HWu4zv9okzfeGEJulz2bbOo/RFJDPsChxOS6hSiYCevDCouKpqnhx222Pr
dsme88/PnEPrNnXTNT+qock2YNzYSyN9noFa3jsSjxpnxNm8kGUQEbI8gebsSrNTgaKlu+2E9k6b
faLi4mh/RA+AFIBIj22DuBMmB5zKDVL0xqbi09pHoef2ZfBxHImud8Wx5/iArnPxo9el8Nyn2rWj
Z9XNhkdsZGdSb7S1nQNdtVjeXRXJbwPUyK1mGsRb4iLnGtQDTa+pPDl+lZ+72l0TaYsxXbUrEe4/
wp7PzIdiL9TiOtm6qbM8NmVspfqe/Rp5p6Db0in0wJzmDrMcFyJpKRCS0IoaufPmKDpYVWF8I4Ua
jvLSasuzn7t0r7p4JHuRxF0vf02V15cvsedibN/2qCgmbTuSTdK2e9wvs94ek9gmP7qQORGX7wR4
qphvLheBbee0PIgYNJraui6gMraTHsGKAv1zxJ3w6CWRsyUlA+xIVo2SXGRyMayqKQC5+h3UHjj0
Qb5oJn0P2yA+ZomGUE0eXRnNfc4mWlW2cYx7deEQLAMa5YGbVlerWZoQpP0evnB0IkebHTtrXzQt
eZhAJASKl9nRNukCaFz0ucdlh0kk2kXD/IRfoj028NY5bjXyrik0/VjbVrbrosY4+RoTfbqi7bbV
ILcU1pSeLMTCu9GrSMbI5+WoNzyahpMbL/5sfC87j1waERNxmHQa6BM57KrS7UgYBmV+RHfzwckr
P629pXOD92SzLIW+JSFjj0GKENC631l0XjMsZJu00MowbjRfg8chkzBOkk97ab5B3SLqBX8JeESd
JqqlCArRLQ8EfT/Hd6U9ldAC5noPd/qpS7U2EFUqAowkUWgpKe559/Is7VkjypWDyBELb/8JB3be
eInJxeFhOzT1AKQMCUQZL0S4NQ10FPuJI/Fj5qV3i4j2vup1kreW59Tp9pXe+ieSgB9bH7DsUhgb
Mle2seTqx04SeoP10jbN3puniyS8Bw58T0lV5912iJY2iCPr1QF/E4x0gDeiyD+J81WQcEcHblvS
P7EHX7yGutbvANuC+GcRTL2LVQNVksWEV8jzBWcj9B46sUjbYlIl9rdh5N6qW045EpMNypY21BK/
P3gq/7G4M30mQ/dPDsvlqVd4oqbIlNeEw8cBF3yy4akQD3HSPAyy3ZK+u/GWqrxOniXf83U1y/rI
JcuYgMxzXRvWY2o0zqmq1yBRIRGt0N8HhpN807UWwYox/Uq6Qhxit0WEljZ5AKB+Dm2saSe4BHQ1
WdYfOnOEdb04/jGT7mPkqAeMjvqOZcI7V1Ib3bAlUf0r60q/MegO0nIwO3mVzHXCpsu6vc4XtdOr
psezZCeP5jT5FzXp+Fc10sJl8QZg3QipqcD6FLuSiLZgkrUbLGX72DolqwugEgicckdQi8nbq+g1
WSlQ/2RtEEYhLC5/n8ruOadlvTOKJXoas/FSaw2tdtHJF6YgLzZRBUGuDe/t4n+jTjwC8OU8RjQU
iWk5eUXGuGtHdawcufcNyTmXXsjVEHGzHz31o7Rne2urpT3onfFcRy6RzkOGV6VI8uFsNyNppsJ8
7P2aHNfk1ckMGPFER+iVRQY1KGW4bN8tf8RcZ9lhtq6ltebde625b1M5PU58dXB8hphmj7N437Mo
Ft9y23M2ynR51DQLTaI7XGDfbIcmO6F/7Hb20BhnRShV0Aw1sbRkvSVhNucex5l+OSZVd+hqeRrS
KNvDMk7D2Ncol0kcYjPjsECePPHr9HKDyuqtH5bG90WzR/OutFJQZBQrbttVzYU8Hy1kvlFtyUJL
PurJscLR6O+mtGFPGPMXYQ2HkkQmf1jYWKVPa1V1TwNKd4AaxY9hKg++N3+TbpZvBz4PrYAqCy3b
Tc/DzDFJFWLHTMQzwti2l+sE/JykhKipNz06u7Od2vGOmN45aPvYfIuqvn5kvJeVgYb9rt56GSvT
UJjlfawNQHcqBRC/Y1+rSQY8zJUtaVaLelf2dc/YpozoqBnI03qdYBtTo8Qe1+2ZOIzK8Ym1tq8j
qNZX7LjlFz2mWbSx5pzRSDAvsn8speYd/TZbTtNgvliTXn9oatDiQ1Tgft3Z7mi2gZmLUQWWVZEt
wD5rbIfO/1Fow71IXDov1tg9tnZ5P5aahkRQeyjQC3yBxvq1Vaba9ZNTnQhR++q1Vv5M2vXJ0LA3
I00fNgaJF99ZXq3DCBDpXS5CbXG6q6M5acZWVkOyd4BlB55XZ2GRWXzYdnjz47jdlrqnXWL86K9Q
DMfAH1rvl9MTdtZj1AzsxMzfK8+dn9xRwyrce29Eftdh4RXuK2c5MuIjRw+h+Eni30sdORDyeBKE
gVGZsB0na32I+MLWtpQJehyHI881by9Go7Yt5M9aZR+zrrmPnNGGr2bLoBGv5RXuIVHwA1u2K5GM
hF6qrATZo7KCWlf5GZ5RBY6dbGV8k/FFECnfZVEWEiMCurr3q0fsryS5Q87rH0iK8w6L6zRftcU/
VN08PQ+AD3fCT/009Emluiu77meTeT9YnXOAnI6/QaXXv6RSnJ3S9Pe1D9TNxsa/hXHHBoF8ctMZ
UOwT20Bgq1XSwEtr4rc27OaO1irnsK6d7wpr9A9jJSYyoJofeVyIsJ/ylIQkDtxPLJAtLaHeJMnd
6cYk31sMd3ZWYWVsXq1WvjWY084xDeJdTi1IK0eZMxwvhjuQq2bzqUhM8YFk1vmw0pIT5dLFfhAl
wNswRmxRNtO6pUlC3xPsmlUMJ7dfNFD0YKtM40vEQcXkuS0V2aEJZsyCygNqYDrEjCcjgfL8rHDB
7rJiiJ98jUJUXCi0woKgCuUvRzhSPzEqOftWNB/IZCFx4ooCBBivFuTKCBYO8MyG9D3f3MmWRIKT
7lZv8qqS5FH034fOAne31PRJSVfd2Dk0OxU17IFZRSJqyaQpqrsAmkF+MDvDChIlQX3p4zZS5lUm
0sQM7qh9XjveOU1ooZORXcC+Y/i6JLt8aNSjSgZrr4uPPk8omnC9bmURvaAtLoK8MTaRZpkgK+t6
09oKdJmMsOjN5dZt8sNScu8VcBgD7FMirLSyBuo7bHCRNywpqR0whR+ClnGxt2TJ99Hv7hyK/J3u
cZlJX3mBkFRtYWXj/06L8+iA6JPCA5UwUR5CMCAuKnZr9sW8OlaV9ehjId6TlPUjL/sXvNPEcDrL
Q1dwVjE6G8Y7tItQ1d2mtuYkMGtbXTQ1DYQGaMYr1irGETT9X6auRSZLSgBBFxpjZ6FI1KlwACfY
5gJDVuini+UFwie+d9z4NOOi9GemxEZM7gLIkDt9yp1g1i3iTScvenFFfgdb0LoqC9xp35S/KIAB
+CftdlW3hImWGXylA0CLNtkteV+8KEummxwa6Y4Zgr+1LAoeo/FsZrcyvxANagQzQN4d6cvN1fGi
D71V8cbPJiBYYzY9NDPAC791RDjnLpWPgFSm1/JaTnPPZLEKC/qd4dKqVRmrz1cweSdNeDrdr8oM
3WHAZum74x3evp8VZw6y9N4Mb3mPa2fvira/46hLeLzM8E8vDPCzYQt7YJ8nvzSv6QPhrJ2bVtaH
JlP3TWqeyylhiUyIiceiqu/qmiMuyARzTzLt3qhsgSZZngm9YhOVOlxT7wW5gRmY6fI+uf0PhHYf
VZVx/1QmwqWLW0Uv1bB0xAiU8XdNI8anJx+CXu4SxqZ7t/jeN6+GDOn71T5jgyTp3iOilfiHQCt1
cWdZ9YMcqdA0OsIhQkHC8zJClAA6VkyCF+2e5LjBC7JiWtgWZMTHZTdoaG/XyW72vPaouIO/zyr5
NDMoZWY0zkFiGi3iDQu+K3kdxVteyaLapqkormxbFlwEWsEUeRUkUCNR5cPYGd1h0CbEitLJ9jLV
YhXWBhFGYQX1843pKjAGJO4cdOrmZey9HDl7MhyprDNgxkm5t/zS2qFQic+j3js7VfbPM708DCn+
F9/r5X3JbJ7M9rY/L0nqnGrTo7Wfz9mpZ867s0dLPVsllD9PGe+c4+UlKy0O+bH+BfTdQO5EFd+Z
6LLDHsnphS4cSYjLNO3NCrSxHDgxDeTp7jp0UxuVojIwS5z9pWltYugQYG8ZraRtF2/ob2iYmHRi
b3sgMrU0t0aSR18cYDAHN58/yB31g8JwQbPkXDEK20vZ5+VByfloqwE4xThcgSxQWrQJuJHM/w4s
L900ngvdo0hAr9R2SSmkls2Y8eNbH6wmz07sTJR8nPx3lkE2VDcZIU4ZuUvISz1SOx7dooTHkxfD
juXK3rKiz3z1drllzAg5s/7Cgcp77BEp7DkO03Whnf+GtMNfg5D07MJ2zU40cmK4zq1/LtvSC+pM
EmsVuXbQZ0WoYWwIKmE0iFNaHYJYnh4QW4hQqZpheNfq5y5rulNbmb+ahXBYzPbBer4wlvQqWN23
E/lN91LxNVZIbaSfEeyc52OowQ5A65J2mwxqz3m05H1qgLDIquISO+5r5fkISDLRhFPN7d9O064U
+j4e6Xnknc15xk7mNU+RH+X1oFHS7nOpangR3WXGpRGoOcLHYEJ+aThrGWYZFmSpBGOX8PFIayGj
JYQgw6ps69EhqXKoP1ltU7jMp5EnNezXjEW971gjbaFIgx0+Bld+EFJ39KzmHuHRdGSob2w4Rp5Z
ol/raCh3Vj9tOW5xJyNjCruhBfgoUv26iN7Ye0j9HH9h40XZD5tHPKIgOXqy3y6Dk4VNA0OXw85S
fm0sjdbJOI7ejub9M2vnozHHM59o6LaZM3L68ka4dBwJacHToieeh64AIr10PCEvoZazyo+yq/wH
GWt8kZ69b8Ym2cCVWF48Yd27i0+wcC0MApj0XdfabmApJZ2QYlkjpcudCUB35TMSsU9PNNd2Mc6Z
57wjQMf78N6JYt933i81zDVH3RS4q1hk2Bb+ppFlKGQtadMPv+pOZWGuZd+TRku2zWrwWLm6zFAq
Gise/ZJF+vGmLOkHJGKhdIHPKyt5rxIW6LDtlTOFNRkNX0ivMU4adX3N1CWH6jRwMB8a5Fptz04O
1ogwS71utmU7Id5JOjcYG+fM1OzMrDV05IS6YcryfkcnB5913tsBgwe0Z1LMTQ+qelF7C/qrzxAA
nVeaN9hcWNW6AIeYsgvKY8ZFwURV3j1rYD3bXeHB9NgpLRtVaGKkqs4O5wR0QI3RQ422fNEQhcY1
sqOavgOZV/pdD+jso80mN+uAPPstXYvg/0vPfv9ZXd+Lz/Z/rcOAHxQXrHNJ97//+tv29+/jz2r1
OPzlNzC6025+6D/V/PjZ9jn/lB/0x9/8f/3D//q8/ZR/141fTYT/qht//Rz/6/Be1Lgu1OdfOvK/
/+UfHXlX/5sjBFl79OINZKF/2C1c42+2DSUBXsNq/IcS8X/AdPbfMM8COEBYKf7Bc2GsYDr+Oi1+
AQ1EN/+Tbvw/mGcJy6C2J4cSuTXvgsHAX1vxPO9TzJawQDFhdTMXBIyGE7/+6aL8X7wWf1W+whdY
XwQTKBAFPuc/mfG7atBqlAXkQWV40Sa3XeD5DG5YZ1a3/dcv9Vep/O+XsrgsGON1V/8nC34F7B95
pbkckMrA+8lR6jGbhcJKRAKxcWl3KKhSiW+1LdLX5urfvPw/XU7WON6E73KsxyjzT94K1hZ7dIzm
QOjRs1G4X7203fzrT/hX4TI/fH0J2zdc/DgIG51/GJ4opc09EuXmYIvxGX7Xa+uTW9zDIQnID/z8
1y+G5P6vs5r15TCLw6bAwgs8RV/1+n8yqkN7tpiMtO3BGoltZbopQDz7WnHK7Kg45fQzGUmDgkbT
s2KhTao4/M4+KCgUcKCjW0p+BvyxwBoKyP7IQQ/M9FANPnvsDT/d3lDURiNquP8AqhWutyMFiPlh
yHEfD233q7RWxJ7qdOOVkgGrIvaDYkPzxbwyPvIJ387MDXzf6XWWBIqnTjwimkDzDE4OScmzY+fx
V8IQK3KHlfkQxaQzo5HNHh2bqmuwOKTBzYqv6B5EEBcAqFaKNW51u9kN/bIcKXcvVDTDziyKX5ab
P1ap9YN+2UOnEP6Ollecan36Hg+Qln0SDck45WeSP71ssnpp9lmzhguUYmO3cvxUid8cXQJoaxKM
Nik5PFvLIBh1rEbnOtHCCH3NiU5GbL66mohOMkmhp7a0WNNhwE2q+eQatOlmFlJeF7+JnzuHYULv
ZaHuDzEwrZiDzBgNJBPm0VaCX7qULUmDCaVFBCjlbMe6k21HOqEzQdNz7B876oGJsZjrPzcuOoXE
s0mC93B61iD6GNXVIhLEqyrlvFilq31NsgGZY8WshfCQyXiuRDacc5X2B90kGDFVCmMvAJXkHBWN
ulQEnROc2WS7YqTxB/VE3jcVWW1yLAX2p97A5pHrr1ZFVDW88YmKJDX6tz7VmSOE+izuoMLFz2nS
QFlP4WJHTgGIqmGAHYypgAgFdf2OKFP1UC+lui9Uexcx5XprFq97tmhSHKgFxEVMpnMoSu4FdtR0
13fltC8L8y0h+o9CNuUgiYRiAiCb+g86+O89WF51QZNe3a95AEbbzxeUiXWD2D3Xd2qEwFg5doxv
wUFeIVAJ75Vv9WdivIkgWhLnHhLbLopMfPxR54rAF/F3QlITmr7212mIT1YRNVRF4wMJ4S/0dciA
HZBXWXRAzojfMsBlA7LJPh4fwOmJPR4u/SBgKRxmTpdHu26b81zpSED02K6+FDP7Bnc0JAik87H+
YEbN/N5qlb4y+cq7AfnIuYsdA0SyT3GWawR2yAKxRhY17qbRG14tzkyKJV/TTNpNQEOiOkE/qnnR
m5d1ZRh5JLHEUTSeJyjoIeS9MXR8Ldm3g07+dlZoAeFTjLWifgpJ9/YR+OTjaTEScTehEdlFEq5j
RYuGswlpn46bvJuR+dUXC/OSrtMf02nWD8ZgfmdIeKd5efyUVboVCJcrzVn31FkVIucoU4Rb0tGP
SFbkdAPxzlnkRWsbDq1NlG9wV/8EQsdEDfYSYu4oHo6RFmMQ0PQHzvi7bqrig0RHFFR+Pe4XogDC
OHKaF4y8bhG07ahtalI+dr1Rme/tAEyuSmpn2047okvMZxuxGz6FTJXH0h3a+16rzXfWbe+YFqNJ
TyjJQwwEhKYnFPdUyPVyjfIMZb8Z1fNLJbz8jgVpOQoQhHgR7DdVjczSfPSDoxdVSJYiyn09uYu9
cp+wATC/04cuiNdw0bwQ5bUtvGM+GC9Zgb0AnRunOE+dyKfQmKtp0SbKNO8SR9lnNPnErjTt1u0N
673XieuVvTl8qS1KaAJLePZYEpwv6SynO0g2+ZFMGvRLKN5RgC7jtwpaIdJBxSvrvpzRUzk8QPQJ
JvnLR+T0VcAueSbkx3rAzu9soPmJUOSFRKxm5+bezZNu6+Aj5zlxpp8FIucvKJPx7LVlmClXvtpE
UhxmP6WP1Kh81QZMVggnxt7m6F73/eJad2QGjw19qWX4UrSedqAd43COcX+4woy7YJUkbZrIlhxy
PPc5byexx/xdbJVhzbRsZmgLmcWR0PGTQ09U7bmaevtgd7b9xUkFsHItjr979hYq/bzP54TLPyTT
i2Dl2hhE5+64SPmzCZYxtHVRQ/ToMuPJapytA03hazdn1vdpIDTFUc7ytS3NDUxXBtiyVurai7qj
1ym58xjAHyyAg4RMcpOxef4qs9Yg814hTIuj9kg8w3gcpMma8TtFgQPQmqlgrPkKt63+fyQ3/67I
x431byQ3bZvyX12nfynxf/+7v4tuIEljFES9Q2CaTeHHj/yjzPchSd9K+LX0/0NtY/LLPzzUpv43
ANOuIEQINp2D5fE/qedR8vxDwUaRjbEZu6Zjmj6PBW/kzwUbuo/GRjCeHQtZLRc3Jk+ZsFwOwEuB
8MvuEv3QNTbpQ6CP6TYJQmWtYKiMErBmNb8sUd80CEtbws7pnZAX7IsZRkQW4VFgXJ9t3HkVSteZ
WnApy7RfzlGK1I0DcG1sTXxDF98lL5x3SSdjTqwpuw5JOXy6EvNs2KQEuavE9AEnW6bzCGXXDZUk
OdUbEURj4lh2tZnMexdQ0QnLA4WfUxIBzNskhT0ay/rd9MtlB+yPkFQCjo4o7yVdncSicX5A+xv3
6gl5aq+dPFqpgkYwwLyfQ2zGzm70XVrY+hDF6bbo4wn5Gmlh9lui+wS5rFm7uMSqzoSjEow0rsf7
xnD7JHBjb4yptbTE21XZLOLHkRIKXE9WNFaQ4hmiZdIyoN5oCfXPUVjr34wJlHa/TSqryz0aBeBE
OK7twJkT2hORaKEDi9FbTI9kJkfEKTnUDipE0NNl/FEsc/xlcDmjVGQpIwVx56YOGAx735Z+6jRa
H+O0hR7i7ntn2XT8bgWpEPIqm+Hq0htuw0yPzUMOroZmO/FwY0Rmlsof8J/m+0IV+gUXFVQOf1er
wZPhALjsrGj9NVaDqw1ULjdM7eqEKiCTpuqOHgZnnl7oWGXf9GTOAjcvOTZCMQ67NLM/133gEXUl
eWr+1GxKX/N3CVnalJe++SbttVYDOLFJXXbL1C+7kxWRXSFE/ohzInsYJqimgavFLoL1Zq+J0aHL
Vx4nf3526WioQPP99sNec6MLsuA36I3TYxY7BNCNXXEGf9Zu29pC7UDpS9ubwOoGu9Wegs3/4cQZ
YgMVKXmPZaN5x55DkQtnXb/6s0cXqJNCO5G2zr+a9VLHh4sgZWya5dU08mep1cabg5kgRoGf/UgN
R7w6Hg8VRyNrR98OoSwzLNQoSJCVOX5GUeu9L8gEtn5d6XMwJHH3zix/Kxc0tCIZrSCrx/NgJfaX
nPChnTkshMmw8lcHBVfkCEvZQazsijfsqt5VuOXI+XzsjkhtSc+2Zp9WftU+t8DSv5ijXR0yszDP
I16DKxBiBGz42h4IfcGGNNTyW1Mm8o1vNN9PU2+e+2rJD31Z1tdssfIfddw5URih0T+lylzuG7sb
mF7AykP8jqMiqj2X1mFXsN9p6GM05KQXb+ZA5S+6Q6QHj8Qhn1SETsdL01PJhOlLz/TxblBm+hUi
DvHJiNf1S50N6aVLsua5J4zmKaVwPgG8LrfalPpvlTXLVzU43bmzOWpuUaXIk764i7ETRVLcIzCM
jjUxcftu0WMQS2zIqhnsX/ZA6BUe1fnrJMnfRnVwLLO6OHZ2dIEiXW5InUP1ftOqlfHR8OvzbOsz
+gWTDrT13+yd2XLcxrZtf+X+AByZ6PFafRVZxVaUqBcEJUrogUSXaL7+DFDW3pK8j3V23Fc/2BG2
RFYVCshcudacY/avfTlQlWVlfhCAy1alw1hEylbvm6T0dlgSx808uvUnFTr9FaaPBD0x4UJuaQ93
acV8Kc786VA1PWfMaZg+9OTQfQYGr++4IOENh4b+PXIbueaciPev7bpNVYzpYQDkv1d26jLa7Kvs
nUpwNPG187QYQ70LvEy9WgbyotkvGBOOobC2lE82x6imu/UksDtkCJOLDEnHpLU75lcKbfRSAvQ9
tzITi8AkIXzM9JmwxlvcA8HFrMzog+nz/M9OUO9Ga4ImQ2a2OLtJJs5BlwUXA5ncHfZXimOJQfu6
qiQBbfl4k9c9ZY/kQT3hhSNDCTVHsQ6Hju40RKWTqpgdRL7LqRfTwrmvmcl6FksN0gY86vBjzNqW
D+6Ekm0tOiNct7U7fQZjPjIUMvwGj0KbpoeWALpPyAJR0KXZib0EbmRdmRyfdHLMWwdQn50kj7JJ
2/vI67yLyeB9ZfQQvjA5ZPW7tuwDdB3efNZ0gF9U1aPHlHK4z/ExLKq71rsuh2F6nRivT2t4T+TW
lc5wMqJC78NW6ovuGutk5uaCTq7rp4E8ttvRodE/2VB7rGSM79jZsBkFffXJ70rv6wS3CVVTx0EO
LvgrY8Z0yTRnaE463UBv4WoaW2dD5HLHVJ/3yYG/pSUvs3RYiTbXL4qQrxxIPREBnGcMcDuxXT+F
fdltKw/Mte8USbh23DSjOQJKqg10/d6PStfd2lVUfLKiyN+X9Rieexn6V9ovCYoa5+YYBz76k4y0
sclkf2Ns3uWXzhbBTeoX7TmTU7ft/RYVSGWQddaBDErtDGFK7jEy0mX/3rcRMJkKEQc6PQNBbGsN
/Z2KWv96NoLpi7D6vF8S/tiuA67xVT50xmMcO+4zeTwsPRlKKprbWHWWRVsR6jWHIdYqv7pBtGhd
EsSSLEskhmZ+PslVGjr+3uuYhHNPDAlZYIFBpIKMqzXJYv5LJma1E4n1YvdtdTai0nnwUZ2spBit
66ELbJbBybyFQyY42JVYB50WiLIl93PHCXIqkw0WMvNMqFx6jDjk4Rktq9sqMq13nt/p7egZ6DXq
ytkbbopaIMBmhT3MhLxNe8+oLHVEuNTeeU5kf+7iJu9WslPzph908CAd1L8lZuydiBu8K2Ea2wyF
lH3LYZtYd1OPwV0eld4eAl+1HoR17YfNwNde2ALJMloIOnCnAHP4FnRX/SXuE7MjdgzNR9jV3gGV
mVq3eTuty3Bqb9Wcq9tsUvQgY9M8jBZTPkwixnoY5mDeh7Lx3lMLmI+jxQEO56rlffULo38uKt/Z
hZn64NS5tzXS4M7CBZXy+URH3UHM6sFkyYtWaZeS1KYa4+iWZktWBdqIkE27nj8nqilIeKbzcTL7
ceNUbG8TzTNuTZu5RZo5tyG16U4mbNa9m9npDpWbl24sujQpijq7v1hRXzPdap5K0RQ3etC2wg4h
7D37XbnThEkximP+YSTSO5hV7t940hvZFbzkmQLNRdaRolypp/DQqzRELpoF5sqTjcyO9AHlmjsb
xnqlEAQ3OBQdENcV5atugb8zU7l3G5z/w2wNR1dMoOGzGiViDvORmyPw0C/MMTKDzNxngmUFlTvF
9EilioXMFMODFnn0TmRV/s42qQFtlMH2Gk1ZfaOyLriaM5dqJXLCI6Z4BOO44i1EzRU7GLqQ8Eh6
EiNZyPTpKe3QUtPzk0lPiRlUBwY8UfvFIoi2DUDaAyZFE2zVuJa1k23GjkM/tqUaTktrnVFC4OSo
UVvgbiHcKKrHU1wO8zai8P8wI2VJbfcxcong683kAqZV8intU5F58mMCz5FhZs4hPES3vPIKQMGz
No+T4ZUrPcTWZoE1bZU1vzTxxHzSuPMVU/sAK/sGMkmMXgUZVtWVw15YBkmReOdGjghXSS4xF6bR
O74WzI0EtK0ZR/W0CihujDy50ZCAzq1jP8sW9eGou55mVJZvssxn4F/kXBh6iHQ+mAFihFAr4Gvl
CXkqFqXe32Htn06oi27iyTafrAb6/9ofadMKt2x2koHMejZGgkmy3trM1cSgzS7gR+NImpPUep4M
c0RdgPq4CPx9EDrezejG2Vq5Jeg6br8Xo/W2RKGEjwXNuYMihPWESkWc4yJPNjoa7PXsN2xzjI2w
onlQ7NtuXivs0lh8eno8Fb3mkkiSHY7/6cYRfLjUz7fJ3BWcE1TTMfFHTv33vfyfQR2YQRZokQUQ
xCaGiInTcnD8oZMfh8wIk95PjmmBp3tlYAA7NcwrSkIjMvfBFmX9WVFLlWzZIvvN1ILz7Q+UkG8v
7gqTaZXvWO5b3NOPL45lo3GnWSU0uarm85w25bVK8pjMzSC7//vP+esMhs8JrYh/ltMvg6BfPmeC
5cEl74aXUmZdbnlGJuI1pqj6zWzkL2mHywvZnh1w6BcM936dnWXVhLcy86JjD3tqF/vNwj0YzW1e
Jt0tLRz4NhrEDmZ4u3hRSxghq0oU3xhhvByuEdCV27//6H/9ihdLjS0JXVsg8N4vZ/9edH7ccco4
1mM5n0XRTHsrRU+4svMAOpaI4uYzebR8z7IJv2XL/dM/+m3/iFnsD1/TX6B856rsXspfDFtvP/Nn
74jG0R/CZJjHUE8IgsrwS30n8kn3D8HUjVHfkvNom3yj/zZsYSDlj+jio6Dkif5XS8m2/yDLEM4b
8Q2gysiL+G9aSrb1M5OLKZfLLJqn1rKYGzAqXp64H1YOhYjGDMMpvvEQo0l0FQVTMxjGztqp3Ww6
eCQtlahiophM5cRS5wigzjpn7v/ahlgF6J4UploTnVSPx3iuEcRQdruf58bEKFMmvo1qVE3XFRK4
/H0y2/V11c7iNYUAEawkfLV+JUB0TRuEzNraJ1gk33ld52F6qgOtT6hWm+HcsEJvY4CpnN4RbWEU
crOzYplYyz7sVsiSrkU/KQaJyo/QipSzuUHI8VH3Jmk4yKuOth45Dk4p2cVQrVFqTIQ87QKfB3ZL
54kJue3GyTkHuXukyPUORtM3R10VKTqLpBzvdG3sTUz/m8oM3g/laO1jI+9Qd0bV8q6Qcb8fnVat
UeMiMQd/EWMXbg6LllpKdFgkC276Kk855EG1cKgjS5YKipymZdMKEY4wRkHwyKi3l7eJmTgnYpPb
21YNqXs1QDH7zBWZrjJmqmHzOLtqPnaN3Rr2lddguN+mjVwpe3BHtW98FedbczSHc5XaeWLni7BM
SlHumGwWmjBdO44765BywgFejd9C6d67ovlEpsq8ltirTRpQcdZDJVkFUTOa+igLXBEMAoeAKHkw
oPTYmfrC1fU8tWG4YT9ry5T3bQsOAQ2rMb4GpaeW4YFsv04htAHrYjKsLOSDhzh453bJAkAGvet9
UEOOFht+i74eqAhOLrp6LlSThTHizT49Jgj8rC3AkjspGaqKBFdMGGfDTTuh619CPrktUThuJpVF
xJlJefLTrNpGkZh3c5Jk+6zC+J6o8b4DMpIg281NBrScB9Z53UUn3+88e21bXG2AVX54oEuENCq3
JudYjKLZUWK3L5Wp8s9mV0uLDb51ESTWS3PJD310uF3aYCZiaH9qLbTwthXl1DNJKg922X+MU1vD
2als59bgCjrUJir6GDW2wKxtFzscicZeWzaONl7uTGtP7eUsx7uy6uQiaPXTGyBNHlogfyAg2BQI
IOgZogejPQluyC2PehDOJSFAGyltl9vXMJ7nU0mJjQpKcOjq4xfeI0Y5gTuiz6OLG7cU3b3tXpP6
QcjamIUfY4bYO4LU9B5tor2FD1ieeqBC72BPQzzxnLvlzr6hySk2nrBwv9XyPKfou+KEEHbfUg7H
aeSbXAElvlZyEjeVk0UfIpWQ2lPbBD3pjDzuHOXVxER/n6Y625P6ETIfUbjTiXHfK7cJHiIbwpNL
zODCnXqaTXFTWineQlwD19msHSqN2jiQ3z28d+pqiFf41Ac8JJb5XDgTfZ6eSDj25lxY965pMxmE
7fLV8Hw03h1XY7cwaY59l39GRxNgvqSttzH6qQ5WmXbtB2UNY7zGJVN9tv0pekSBHgma543zCUk1
VATkE/wOZRzpyZFLRbjhqu51fhwEbotsxPfnM0PdEjU27qwy8g+jgw5nUCWi2t5Fe9k5keRG77vk
SgZx/8gZE3kb1+exHes7bmucCOZ0DbiJcMYsDA6GFysSsq3aO/mNQchTYOf+6+iW8W2Q+8kBXlX5
6iUi2OSCsLaVgtrrbqfKFnSL5DF00/sOz/4RC+64ybi7H6SxKGjkMJm0D6xwPXQI+kRKJuXoYPPz
YMBdUlIXVjRYrI9VHi1ijh5X7yDtdDMK13kmghiphlTzfTViibC9ZniPspv600qrs5mrjBm3N342
xhKzkWl1XyPUwhwcmPhXedzuR9u0Ppi46m5mmQQ3evTn26l0qt2C3Lg1UYdehcYgHjjrzRkNpSar
d1XVRtu2qsULZOpmY499dZ/CdezwFcX4cNPeWNkciL4iGRWHUpfes2V2M4NTbq3tzJKzjkmHdVd+
FIMNqlj5fXQTK8/X7tms5wgqmGFxypPmOyIP1JU/OPGpChp1W0tUo7BONFc2iKcvydR0Dw5Wq3Rd
m2HMSHfKQXNLRPSoluD2Sc5XczNN/do26y9FgRWOcpnJuWNWZ7xp6dqw6uaa6L/hLveMLY2j4Fzj
Z0RhMyVxeEQakp1jIesN4tn0Y95q4FKAns54/vF4DrKlN+bGwb0dgEbQPt26agwTujGhPax1nIib
RqvsfUHf5j3T5uYWTXEIJy5MrvqRJLKYacU72djTNhZVup/QGG7DqatpNJakuNl8WpoyHIO7Y5nP
GgOf17+zbUHzO7HbcmPQFFq7jl1tQeaJWzQtaGU9htyncjAwaRTZMF05KRRIop+lufUr2+I6dsMH
e0Qc7Gjci7j1OLkz259PMpHuZ5Pfb6yrsExuoy5GhZCK4P00O1jm7JmN3i+hXK6g5yQ7Gpvutcek
jwm1blBZEBiRYbr0E3vjD+N1X1fNjvEBeWhvFd8/xfHvimMyM/62OL58+dS8tNnP1fG3H/qzOg6Q
QiKBtN/OkIJCl9/3vTpeCmeHmtn1oRMsXIJ/FccWzGrLtAAsM1tFqsQh8DuzWvw3xTBO2Z9PsoL2
JrWmDfKSotzhjf1cDOdWb4gpjPW1VcyBjs9z1pgmd5Fl1+mEtsZL7ImZAxlLMa06PB5oirLh0fEb
99jOXfiQF344r0re/rmRqXtDk829HhG94T8nrwHufE45ZYKy2pGa0H9AmlGQCuvV6UabQb8LOj+5
mKOP7RZDN7YlPZtbRYjPGq+odemiwlkDzq93QvvFbZaJ8rYbhv4+WPgtcAej7Alv/HBawur61UhS
2AdGGSD4RGxAm/Sr4D6P/eK+MTvGW9l8bH05YmXxolu3duZ7IfPmfklO3NFAdG+AQo1buJPdKVNU
hehDoPi4ctzasU0PI2Hk9thjNX3xvKI+gCgJ6brPkPRrdvFb13Pj93WR9dOaBUVtrEibuyD2qP6c
Or53RjfdamFrnlVRjtdNNLDL1+07Oi3Q6SlAMbTaVJRrgRrksex6JHBy/JSNIyYlS2csAoZOruuk
TDPcX077kYBfSoCa7/BdnqXFxR90jJ4jnk9NwUl/FVPzb3Ltewu4Hz9bGhrJrRm06cHIoxusEukO
NkQGAsFBeA6A8yDQ7V2Pcdlfl4Yk1lwW6K46MkQfWBn7XUawxLqjXXzj4/E6TDQlzl4thmsWxOlA
Y8F6YRJenXAsdg8oPnP0UvQht6WpsMU2MeCEgiXpDPRf7GrpGRswceWdAYvsAcZk9wzOI/8KM1A8
mpDnNi4HIGQxjnGxEo8MRtF94FqpaU1TIGDJ9YsPVpPoHb3DclOyVjNDzkibEY4BhaEZX+uhbW9o
YBO8MXbjOrB0Uq9SbhymGYxfP+Pg75t13Ugc08ZskR07Ynrb2lQXdyXyr2zlBnVHfFkxrwpR4RMh
7AhvG+BmU/tXb8l7kEjUxW5Q9vWlwChgzkTHttG4G6URjFtN8XutZuIg8kj5B7bQ/EtaRumtUDQj
kyyabzL66grUaWh8xujkI62LWkSm9eDiqqYt1F+VieuxfsXxKeFcuQLxlG6QKDkf8BiJ982IxMkN
MrGN7bY/g8VxmJ+rWt81RjQ/1zmHFdqRarxSYD8fgaA6Nz6zfo5N0V5rr7xNRNvdM3Azt5ljdbTS
9YwZQMrSWznYzudVTL7uxm07L1u1GG6HFVA5Nuk0DZk9yuboTGzOK+z89E2pADjl0kgvnlhGFHUN
49syqsVW94WzTQwlzl4s6aYyyVVryi1/S+O1voFXGt00sW1u3BqIaJ7ktIZ5tsf3bRh7dKb9fnpw
3cyK1qrMje2cyvhAfVmc+lkzbC8MbwjX2qgdvSsZhRM5S4IbHtcyKy4GvfsnT0LPxJ1QhWpt13XI
SpIw3ZiL6jWXyMqpUYvxbM1ewS6fOUjF0kkbTyh3W3BUiNxDWgbRSLqWTKs1IS+1uRvxM+A799V4
Z+ZCvm/asER2x3lA1bvcrRwxnpF5+yOaCCsqaKvtqEyQ5i5yVdePmAf2rXgIccJM7rvIg2V031lx
r0E0EKhXnmZlwvVYI2stRrWxtZkND006Rv5nO+K8WK5jLxeD864gnqL2tr7Csrgz+r5LXyfaHDJD
FSGbho0LWM8/dcDv6gAL0cvfNckuX/TL689VwLcf+d4jk2z18LotYtPIkLN/gBrRff33vm+y73sW
0YYmZEayBigWvuusHP4IwCs3JG20t5Lgu3PkTwsDppNvTpL/YGn4K8SIFIPlZei3WoFLt/+XNnPc
2aMuG2WdvbD1niZIkZyWJCgRZ87FZoqLepH0Viea4bVcVbLGdD7jhSdSCRWj2dbXTih68wM57Nml
8vImvqrx9UONUTXLRk+R/WRpW38ACdhsumhiPVHE+a0D7bMdqg6gNnOJUu/7YZL3PSC951KH+mYm
CWkk1qFczv9z40EVYp64S/B7H7wmxY7UZLoHozp1ezfgLa5UzIa2jiLSaTbGBKzQnibP3cUjmqcD
7e+53xCpLZCKMmVcYYfMXmvGfTdJ5OgC2Ucx3oQh56wVOdF89kIVKIPISM+8YzU1Nq0V2dNw4lnl
T60Wz/+JzMkJgZFTT0fSx+EkoAQdEWzxBkkFC2cDNkQNKvjOxJp6F9hpdD+nmb6pc8YnKbbCzRAX
FPdhW+l9OjTeoQjyskYoWs3RgewZxGp+n3HigG7YqbOVme86pTpvVqigRNXVh1A6Sb8vQmT23p4x
SBbtvIaASrEhM7wpxRqW3HixiHku5ZojoHG0W1n1HJajGsxD6tp+WWbbxM+NnMVW5TYh0Rp88aqh
l8poyklCPV6yWtsB8dl50gRMfjCE71j2fIjvFvq3CK5InIb0SSZjx6lctsPaaTuLrh8tAq+7bqlf
4g37gOtVB9EOMrwyG5ygm9pu9XLj4N2ZGWIixxlT9OZZ4Q65PnVd3ytxkVORdhZgp7bVAwtuBjOu
lR8iGprm/MziOpXNazfUXYHPjFD0PLz7Z8H7v1nH5JIW8b+D3Bbr2PnLmHyufhKVwjLjx74vemI5
xoDxImCHKMWfFj1BKg+TNDSnBIJ47rL8fNeWevyQZcGjxfNDUPVyQvm+Bso/LCoLjktL8g3YuP9K
a+r8MmkTAbmebMJEAHHACnBc/XwUqukaz0NUptcNvsPpxaZrSfKi7XX2VqA+KulcDNgjpkMCiLsw
jpUZgxIAw+2VB0LrxJ459fTaMPCnAhTKWcP91PPVWLreF7Tf3oYCzm3m+lBiVqCRusryYbIfmKvO
fk9Kbg9MBXgzwkCMDxOoLgd89JzGGPgTo/PudNVr2HHK7QBLPVgl/LG1OyDSfCa1irCWxTiAMLbB
2lwWp8Q3hvXoexgXNH1BYuyj2cnG+NoFQ6v8h9j05oXWJXxLoB3HTIvJCTlIgf6Oaavc+pTxuXif
1F439/tSad8s1q0oAN0lpAFitxU1JNS22Xm1mm4dYKIeSPUh5UfdyZg/qhINw/mfB/D/+AC68ncP
4HPVZL88fssP/fn4efIPygTTx/eGQtvl9vlX58EL/vAYZ9ts/N+mb9QZ3+dy1BnLQ0FXArcBDQie
53+1Hv5/QIq8+k8jdf9t/MxEn34E5spfjYBSA10QIqqOmrSBhN0qcm6sZlCXOR/8zQ+X5j+UO0sx
8++QD0yHvBb1LjNljmmIy3+xiWp2ITKTZXn0rIEcET0BUO6t4OktYAR97O9SQ38dZPN6BLOYzEOZ
eQZ/SQ1tFhqg8gWvV0j4x4NQGE4gMoKKHUlVLruFdG2NwJ2BnZiPf/9h/2J5dBjuYbYmVZbEpWWR
/GncCf6+JVoAgfLcAOwp8oKVJ5fav36LWnpLOghN8buP/B8uMUlqvgUCYLnXfp3ddy2DocH3UA4X
crzN8Mm86rKAJRwsOYmR+G+TWZfkFm5SXo6WGtX5rwVsKgwYB20T4HYJiTxYhMxT3DGQ9S3joxV+
Z7r+7yXzX66r59Ay89mvAi4ug+Sfr+vUSgrgcNSHvhrrjFNjSCblPNMgX0EDW9jbfSIvfl5C8J0y
eY+kt3wqlfIGuIjZXNJMbr17SJJmv2q000N8U3F7jW1q/AAG7jd3geP9h/dLA4ln3+bb5GH/5f2W
yH+itOj6g+MxBn40CsCBV22U01qLqkUVXUdyOMkqnsDwQhSWjzyD0z38YKAhAhX5KWFjOCJTgkZu
tY27it2ce6kNTdKcZl9exiQu4pMWJrh11O1QpuE8FXC5ljBqzgj4M4wmATowmbO/o0EhL0bjEazQ
L4FQyoDvLTtaaWGy4J/nRlfOJ19bAAzZNke99bPaTK8ayxlvXVYJd5P4gDgO5Isa78EJBuF93ZgN
t1yY1qDFycY1IvAvoM/kF+7SEbGfZLo0IkEMtH03ltNwXYoYBD0K3gGflY1K7G0haGjZ02vQ7Xhr
IAK+DbKaGJuRSd1zv9DfZzCBx2/prKPW6tkvLH0r2hZZVlDDxlqj712aBQ1pFg1hT9/CRAsdqmeL
Nsq9gYr/0el6n4i3hNDUgBy5YzkF47NbdezhaCCYEr8FUvQ2COUNem4mUHkL+P8ttQAAD6G2PdOZ
l7znOr4liYaNDd4/4Eub/Tp4GurZeXnLqkoiWhc1inprhy2k8wmfNUDutxrM/rd7NcZlTssKIxq9
o2ykDCFKAaGNw4c1J63afTtoePhkbmfxKfDCpDhmtVEX3crF2tdvO9SB72M9BE++Yj3dMGmE3P4N
165Lclaq1iepNlI8/G+RJVNDYg9OOtqnZcKdMWYQLd5SCBqambRJVAVmHoHDsNGuySXl6VbPI4eZ
Yh1VGVl7mpMfPTyAgcceqYZixLjkuQ02xGt/CUZ4u/722DkIFHx7G2eet8GGSGu5LgNxefs7XRgC
NSGDgXVjjg8Gn/Uu9jq9GaIg2PV1yw2MXAByeJcN6tC2aRheoaEXCjzO0ANeGf0Aih5DOouZuEX+
EjEyIr10WHmVs/KLzBwfkHIIBjQh4ym9yxlLL7y8ZXAO1kwcB9l5esSpbRAV27awPfeT6ElZqiMi
TO9BvDv5Kia8CGJq3HfhtTkHE/psQGJ6Mmq9HphSJ7cDUr+Bk5uesK0SbrtvTQSSqxnxJjA+zVBJ
ZAlDIu1wndtHZYXxdkwgYoVlMO0CpNn1omjBGA9VyE+ti+MvllQ9HDAejzhsq/HRRdAPehMTvGsa
08V2Mnfd0sj70Aqz3qh4clco1iUArri7H+KaU3SHmvMjqR8IV2KrHSzwicl4pT1DH2wfcfeqFyhC
VqKaL37TR691y7LpFol3KpPYvShRBuGqn+3pmnZhwRdONFDFbD9aAP1z9xrgoR42rdFHyYabO8CD
040l8a+6RW3jeeGTVbZduSHb4R1MGYNRXP1SSg+4JiZu+1APFks2IY/cdI3Q3FJvqTWx5D9WrMvj
Pdsc97IZloTsugZ5asNMzAYqSPXsyC54WqCDBLlES0Cso/V4P49x+LSYtS7KlqQLAiohZyobXsaK
BmTquCyYlZlhwRHp+7SZebAChh3HUJCSlHgQ730ViBi1fVhu2EYrLP/FFjlnuWn5GNFOWoXvII6d
mQ3OrZIfi8Yw5uMc271/tIoGte9aKiy9ViMblCWmZX2CeuO426bMTnmgwmvyQaJbBNExapbg0Yvj
+invmpepGJfVP5FPWGj7TYpZ5YLLlnXeUTI5BZUyP/ZGiD06jxfrSzB4D0i6Mk43ejg6jJP0xhpq
iK6x9Gh9VI2/C0qzvBl7kj12MxrWIvbVphpb2sSaiK6NzQzBozdtO0R0WWF5wY9vf8qlxd9X7FjN
O3JYzPATYR4J6fO1CqvdDKk3h+yV9Uhx28y4piHRc+kKEDEz+oIPk+dXh8QukVPHloDSTDqBJyEn
riczbJ8BWFGLqCWo0xpQk2dyYfnXAckTCSxnFgs7jxrmVO1EHyz1L8aSNtEU8CA2pL61rxCGA1pe
TFxXmTtz09RLLEobCWj0o7HcSn1U0umIK3nhEMtaWrsma3oa8Hu0ybtxuyXXbuCrAT+1ZFsVb5EX
oJ3prOOeiVZxhhxnNVqEqLi5InEgMjPWe3xjhynWrIPaieA3I+z0rzHvG+vUr3jllM2kWFtIgG+V
xcu7zoDT2JvYx6uGF7ZCwkbnKWXBf1sCPYzczRaX2nLrDyKPGbCVPmnmarCvh74X2Jwdwriazmhf
Sytj55AWUz521tp5oXk13raJwzpdvCVSTzXqhgUv5VEx0EN099/elnyLzK7jlEoiNJZMdq8hN6PO
iQsBmDDedpra9y1CUc45omdzMBnDI2cB0HyWwGattWiC6nkwaxXfmI7mXSeF4rMOeuYlywYmxr1d
qxwVP6dkoNiECUV1lq8GX2jPW0ej7Z76rEVOg610egjJZ3h2Y8nCOjVGeo0LYEw4lvcpgNleRo8D
Z2TYkSJ3r+3Z8lvWRWZ5eWWIk+pj42vX1ME+7odgXPGeqXISg2wLcxy4LfycPgIBGp18tJqa7Slq
RpgEjbck10RjslzRGkcV7CwGa+te+UDHwTx05UO4fKMpQqSXuS+WvKiWr9GQNaeGzpxFQyIf7p8E
CzlN1ydpTIybuU6Ulg+ulRj9A/h3hEbrZIij2L/HBx+4bFUMNJGX+1E9JbspAzgn36U+1XK0H4cO
34AkywNjGeMZYcMFhdiebLoB2+vgTua+MAJqEA/b2Cmzm/hiFZ0mRCGetvxDcxgF5ylPZwUbI67v
K5+VJdOx8WE0guRkdDA8dLskG05+cYDlgJF1BFWY98ObFd7dlAL7iPCCK3tqw3VNszTyWdItiE87
KSLi6WdZrBpGLcdKMy2NulzelzZLDBo6aO+pxlEjMyqSzi2yr8S/I8nSVXgI5qpIVl2tqw1P4ACM
svxaNvVXQN83wWgPR+5rCoO+FjdBp8SNU0x6oxnjue1UHLDS11tq4/BhdPtpl7KJbtI6BoJu2ze2
6OwzZsbyjm+bfbkc8xM7XwHrIkNUA/xz7RfuNgryc5/ZjHC5VDcCTy+Rj24PGcG0LpXG2rwmxIkC
cqz3OY3fjatvrULeU/mVWxMN0FcmXM7JooGeJGDyglSUq9KD4u8TETR/QbfKF2L3PMI7oEVDvCl6
QVIkFYEGL8MO3K4mLGasIPGC1WC/YjXs6E33tYnvxcKKe27JYlKonFhtErfhjpz1Am8LmYa2t1M2
pAmDcFAqf386XU4dPx3FfRoRnuXQWJC0IH499uPBSAN2PHVQb5kvM5JVnBohd+Lfv85fTj8kjEkJ
zdjh2G9zcPv5tBaEZDCnVYejunRZjHvPk4/Et5GvZY9yIY4tR5e35fDvX/cvR39eF0kHsmVOpjYn
xZ9flyN5jhxsVIe3rLrOAOhftGM+7gYvZv2qinK6d914sZIz1Et+E/BM3+bXq4sMm1MxDzhv4i3d
9gep89SmdE+kWx0gGyMGwMdhPjK2h/jqtaz2zNH5t1ANxxIsxVemvSRxvV2Af2aEv50RAkn74V75
i5D+wmYb/7/1S1PlyS96etqrP/TtnD84ZrkeHY4Fr/bWG/9TMeSjjOexQXBGpMjihOHu+942d/9g
nkwHxvGR3vBj3PDf2+bWH/xVAvZIRoHnsQj0fxkV/t3oEAzZLzcZ80uKlICZoemTIu4t+Sg/3GTe
Ivkk2D494NhaaoNgcbLPLSrdjakb5A+dVqIif8OLIRxDYLSPFIQBHNC5RZpmDlAFd9Y8Ftm2cqqo
RplSSajfioaRWAkODa9FQqGGTMk+YjaSF9gr9rGzoZIijYdXBMnYOn6L1R5S5lds4difEDRRF8Uh
g8Tl7KnEzAMH8n85KZbSv5Yx0JhvfYpgyWSoysh1V33FjG5v5l7cbCkslx+xQmqtDMnIrVlT7vcI
CmhiqCWls2uJvnrLmCoSOd43MDKPS7gcAWBq9JqbyCyzCu5DU/lAK732tfUFEXXkadKLWEIpZQkO
dK1s9OMTuOqe8IGl+aGIf6DAMqPmIKQlH5fJxYtnjiR0VkZ/sHRsvZsHKrzS4qDbWoLSEpYieVcm
kbvoywkhTd0lupJ0bYXYlhIefTFy7te0SbgCpY1nMllSM6EpvVWZDX/tbS0slpjcKVpKlj7iDTiS
bDP0xLwaUbJIMMOYPkdvuchgmLjyqe2M1/QzSz1ztuWzB2/1Yj8Ii4g6EM5l7FEvZFRYWAIJZxuS
8ZyGiT5aVZAdy6VsZ7Ncrie01qUSHgt6HtzX/J9vXygBTRSM0RLyZ/bLN/xWMfKVtu0HkjixHgy4
lv6HvTNZjhvJ0vWrtPUeaXDHvOjFDSAGBskQSVEUlRsYRSUxzzOe/n4ebHVLVCbVta8yq6ysTFKB
ABzu5/znHwSDXazWAjTHWXILwsVXqJaUPwV1JH91u5xWy8oH7suUalRg8ayp+maBcw3D2qGnZHho
4TWvvIc+t3ZnGru8WDU8i6f1JQ5VuLA+lkDF+XTXr521WzBYMEkUJEpylV16i9GHZyJOJgitFoW8
LylQvpx7QaLbWOjZTGjmjhKAP2kNJX/lIODaYly/HyBBqRRFpXECg2A1yLbjyXpGTzDduUUE3B/M
69xxOKARKbP4NEntG44MozbOVPffkHgRe4zIVZxizB6mwPFmHnAFAC2hLUUU7llKdtyxxEgWoN3D
/HYL1MZ6E7yWV1XNKXYgS8e40FJ4yzCLDa47WQdq1UIlMxrEr5FCOhWsmFAMxNhTRUXbEmE3Yyy1
TkCyQMpUUe8amLQWFnpyV3T8YVBqEzoWlDKoHGmiR0JSz00yXrjhw3kJn2voJSMFvFIvu2L8fglt
2uoJncngT5JZ+4yhwU2xgjyaMcS2nQSixdVC9Vk9AYWGX+euAsgUsPh64p9fiYE2ao+fODfvXAMx
hzYumGY1X1aHNqSx6gIDscEW9+ZUkQ2qoMVNTZNcbdImKvy8VUm855jMFTc5bK+tadycE0EdPTGx
slUpkIqNx/tArDMacxUmTSgZ9+cMz51bv0Vf2UHAaY2Lc1zdpJKB1wZD9U2fLPwJFUEjNAYYB2Cb
7XSxcZM2Y+QEWovQZNtHqxfoee0cbKvVcW1RrWgzazTeMYyNucq4DcYMu3C3dqS2bUni4A0DGuWC
aGPmu0IiHLhbuhlxUzp422Rp6AsRD9xlKjnPLTMCXAuR8+dg0UqcZkbhl/ZsGbrKk++tmjxs1Zfd
1Sx0oozirPmS6eSdeti97cM+lvfn2YrNjDPcuTEgx8fOY+hKPc0Waax84TnLWFGaJ3lQuQQQDfV1
rY9R5dAIGWVBYiEcN0yYVT78YErapnHiKeUqYLRLJFuzCBfWVEjBR1a0vfJY2470WH3yeMPnkhDL
ZiBhkVCcCSVIS7SFovCxXkTHaKAqWaUTyn8boxqy8RIMSu4LRjREvhc1GaCjp2pFXNyrBWGSqokl
NlbfogwZRBJbrG68F+6RMAENoDdOL01I+Qd0I2Dq5zVvEkmJwXfPd8bFXa3/wbFxL1FZyUyhVbal
rra9cRJNj9yKAS3S/479jT6QrNrYUOvRW0i9rRsSc/Ep4UG+bmlpJyjo6flYSlYIdHaRul2DFgM3
jhYGrSZuTJu3K89JqvSHidtrUHee37hidM2Hqexn/GIaq4135521qmK69Yms9weRYOX9MEXRkn22
4MAmfm6qXUqMU7I3Y/IGPTRR23RoilsRDxIkofxWxrN30da1OgwaXR3O+BLhL0BjfJpWFf4LwY43
2K3cWmzmGCsd+vglXg5sP0ZB1miEG3K8ifD/F8Q1r95lAXSHqYATgkq1WBjmt2sKd1JPcocg4F6L
Hs7R1GVP03Ykg423JlN4OPN4aEaEISRgn5OE24rUwP5WlcUDKa/tEU7RQJzlAk2eOsRo7yl98adR
BxFhOfk99NCaTJXBvYH/qIe8u6OBKwsRVo0Q/YnJUHWJm2/kjwgpPiVOA0K7lOGfTS+3miQTvtM9
y297x9cdzG2mzVCIQpsOfb9cdPFQE7nj4Tp3o8dm5Xte/7mEWlvXXbPTbMe7qc1xkxbOXQgvTP+8
gP5onBMVdkoXSMEKdlVEc0zCSHEEcZZBzUQxkLZcSUdidBNh2mOmfl3J4iBEE5HPbtYkAJmZsctK
OXoEbK07fcBJ2yIijggQZyJxVJYAuLvFJjng4LEsWz/CFXrm9sfeZW+Y6wd37p1jR4b1rZPM0J9n
rSZ+axKfTDHiVYFs4kOyZu7RkSGrV9Dx2rGLIM1Na3r7ema8kjnDJeEL0D9peY1Np1nzU25W6afF
KT6ZKQkSV3nTmbdNRt6T1neT65twwGjljfGlY2rwNXZxI+kmXBBWFtm2If4mcNulJdomhb48NmOw
zD1JKdAxkTiaUKWhk6XXbhunyzX3y/6W9m65Wwdo4ojI9W2UTJ88FWuX4eS0d8LpTyYjvpWkzlds
Bpa72FrAjwm+2BmZk25kb7W3HfJjyp/S3lpzMT+ng7zXyKJDU9R1124Sr7c4Xll+5QzFriJPYh96
o3NVe4m5jZruvvEGVKetTWW07Yqmuu7XkC2KgAnfmuJ6G1E3HAfSo48MNTXsx6ruIvMG86oy8P3g
ppXbERtWQAlsLeemcbcaoSzAi7aGO3CR3cDfxznVPWprJj5wCCyUfFirI120L3ISUW4j8h6M0igP
Eg7H3lUnhLEQDzZHJGnhuYblQbJoXzqovEFatx5yN+t2SMgAw9RKv8va1L2qlrz/hOZSu1qKGvWP
5jr83kTt+rUfc8w4Q4hZR+D4BguCvnpMlVcAQGcx4h5YgIDLFgjDmQztpNsNqYPQFLFJMXeDQ25H
WmUFqjLHedKyAhxJIXmCnBx/bNtupxFxR6qiMyHyWvthr4dZ7FvMCH02/yhYMccgQC/uL8bS+lbH
kbmVmIoBi+u52q3ExYIs8ClscTsPoPvNj1TEW6rrlkow0ctgyfRs2+MXfB827Cjs/G2xxamVEUoi
HchryGGJrVqCTmIcaU0kFV2hkHBQpBoDOVxsJLTaTdBb+h1ZQbnAJSNvF2pxMhTSuyQUMKRFWiih
6tqN0Tc2/2gXp8xRGKbWiDVHklOimGRiDOyMcN/bscbG1Cb2wcVn6kHLOuly7IXSJp1GxEELa7hN
42YLzai6TjreiwRR5kMNR/NixaZtQyJPtlvXft1iHcX/TR1URNAYP03R7LLEjaIytWOCjfBIisBQ
JN4zUZrRFSO7Uzz23WcVs3aJlO7azkowUqqBj8Ug9Udv6ux2Q4hQiHCiAWD83Nn1oF8UGRGAR60R
qySezUg9VBbG0EzMRjUqJ1JFDNiCvTdRzeKivJnJ/3W/hE2etYcwTaeaEPppwSFrY6GCM/YOEe+r
5cucVMNN1Gn6FJF1pQ/GF+SNnLoqy9Am+cg1oD9OoVVcNsClzQ6vVdBZ3SoYfo6tBOa3BmpQZJ9U
W+XUUYjYo8nZlAAfL0ddrPPdIidxD56b+0WDlx8UsO/gyD+SCN6iQ7TOFo29pIGWDm30G24GDsZg
bn2SHsLKI4C7qCpj/rya69A9mgtcAmKNPKqRigEgwQ9TxuH7A+TwN0yYX10fIIQgSOJCHNfgKt7g
U1Nsi2qVfXSwZvgBjAI7MNfBE6E8CZhpEcVmWO8TI4mjy74O1xL+WReeohJY29VJL8bhmKry/av6
m9sCSwYmEGU7Rt1vySOlMYRVjOz0UGqUftg+zTDkE6IUqciIZ+5RihfBUKwUR9oY1V/e//QzKvYj
JsnN4ONt9V9KcNjZPwMa5eJk+DVBvLWWnFYoFc2CO1jXuEXKA4kXizw3Y3KN+8wJtQuhyu/SxPPs
cmT4ID+Y9jJm60bP+ig+9KqDrhtohS/ncf5Uqmzu31yw/AWBge4hgFHB+pg0v71foxclmoGnMOFx
IxpxprVDp0gmKh4bbkHjQ+tDsjx3zRO06eWu6cEqmphePqnm9q6AafybK1KYz8+3ENKRYvwapmMI
juGfb6FmNdo6UDcQ4KJRNp5ZCD2Q1EMHxEMy1HnYNEnZfYOwYlzUI/1FOUGT2Atseoh67WrVg3Fn
378w4+8uTJlJ4G8C3vwLIuowuMfHvYkPtY3GlVKT3gt7rwnO9UxVZHTlR3wEXPNiqdQ8Z4bqmR1H
U453gzni8nmmOCAApVvGJ5G6WPS0sVpCExWZK+V7orgWeYgpE9oasB6YBrzZGgkglKZMvMh3ARj8
9tqUYqk83w2rQgHKpZ7v4lBRIcaUuHVVxz2RIc/aWjs3yzaktNEBvX875FtYHPasI3G0EuAGpu29
JYfFQmuShVn83ogt9kBZrVAQ3EG1OuXM1Z+5GrCRRu1jKdWcei5iLmvBJ/Xj7NncrcjAdNO3Vo2g
LDjjbK+m5K8z5gsRGbG0lIZUKPNElA+S1Ikx/aGKQMB8NEpjtI3Gpj2si6KGWRIFG4KvhXEFvjvF
t/OX/TcS/Tsk2rTe545+aP+ipfqJOfr6K9+J29i2sDjIucYQjFdaHVPfNavS/EORKV1o057LoOEH
5qj9Bx2Hx+9Be2QbleDG35mj4g/P89jY2WGxHLJ1719BoA35hmwIS0MNkCzJgYGniy7fbNhZN6zZ
NHjJTZp51BikyOhzQ1RMZn/wwto0b027abs9pv1YZoWhBya+mcbExgYY75P51ADIg57h+qCoD1lv
3MWvMgiLhZ/pvg10oODo7BCt5Ojd9Hmjfyv0eqKFdDocX/xWxC5e5YOo6AqqWGbuuK88M9oWcZMe
i7QULwZ8ABzoOUa+amrSM6P7OjqZ2WyqKuLF6slhwFMg3EdrtQaGl+sfAEiq0S8Nexg2DfBNtsEN
r7U4fUztk6NrX10kM4zd6SQIXHRwtsBGkiC0FGzFTC4c2Ct/TnQmWxOhob1pSzu+ax03Q6xfzcsN
WRChh4vJVLRbo+Ybb9xh7d1th1owgH8SXzZhtovGs93aZH9NIJt/6jACT08W+dEBSLrzIWl1xsIL
pipgBIQu+j1cEjhF3uwR8qeDZ6F97eHf8CSWx3CpSBsl1gEfzzmMPjqmEXqbrlqYNy9c/kVih/Hl
Os2U40kirL1tzvpFVBrj1oMzXyKHTbHxcKiFaYgx5/m8tDN9Ki4Ene86Y3HUupJhg2bhj0Ac4+ri
yTU5A0GiJksCp1pEww5xe2uQWl3XnjOavvS4XxBr0LKyfJmNxRx4eTwHCXXlttPZ6nEIil+cNocX
EiXZoUvMYTdFhh1YTTJgcRM7t81qglGU1JOBXPrqNrOL9ogFBc7yRSNuNcubMOUr4D6YDmFobWvZ
3yb8h4KZl+bEdHStN/FSFTFE/cVzxa4ptfoK6w16Vr0cdKc+4vI+uTWCA+YZuCfSOmDqhhl1fWNm
TVxdrOQ/mRvdALwoN7HLFBfYoYPDEWaYFm+AW1wXvY8gvzIoVu7e7dBFKuhSjM5HiBRY5zkaufEP
UEwc8kIqzE6W2MO8o9UV5E/msNMFNqZ9yHursIWWUkfxt6JxlprN38mcTe4uhXY1IjHtgOXm6tRp
5EqPJTbUdlhOT7JQ0VMZzLntAnNjuZijBVJAh2E3Zsi5rccknOeyAn8wCTLt8e/EuIe0iv6AfaKz
K6MkuUlmqMt+3IxEpFZITHmzQ5fWG6YoUWhIrmAn1SE1xdWK4rwJJGmVfhXzNIN6VE5Aeqm16yZF
0hHdwMxLOr+lJ3Wu57WYTtiw6vsWmCKI8dhGyI359einDoTiXHMSTGSrfETcFOYxTYluU7bn7vQo
0YLve2yio6Opd1DA+nS9pcl/1lav5J3C5AkZG2YQ1qmvjG7d9U1c9LtoWKrHOayIgnDp0u/X1ZXV
3gzrtiR9W7GAVFp5f2AnWj6ajTdXF9KyOZ6TPJf2PtcJiyV8BbDeqOr2BduJT9YAe8RIrG79OGZy
rA9TFosKVuwyB26tiUujw91vxTDn1qTmwoXc9NJim0bsZtYAsyBbmnS/zoZ7JKJ3yfCS0Ob5ahYT
vGoKpDXgkxCUumG3zUUUwqjjWVW7qF7TQK6mcashvCVcZojzwPZSeVnZRFkabkoBryUKYjfjGf/e
FUsiMEnJc87MKP3aNk76lOq99slo8/FLp89ju20r0+RdM+cxgOpggErbWn/RRhFDF/rsboudT9Re
8gMm7bSmwEemqfUCBubSIBxxi7IQriymY9X6JiWAGIhjILxcdjaBHpbdRvAwx3o8EHRtVNsQqTs2
BAxrmLNUZT1gPINC/V4skfHAEOgzHQBOUK9Iv1fq8mC7k3NrW4kIoh4Mp5cxcTjYQOlMRIADiSMJ
I0IHqfTKsDNPeSHhehctWoDrqa2qa9px0rLdpjIem35+ZLIBQNfbCeWnSMKcimrUe3hQ+OkM16gR
USwsoruDNUJUKQ4uc3QrZshQgGsm2fXLoTCwDgbyNElLCY+AaZN7Mt1M7P5dT/2ftDgMumkr/lkM
d/NXWSoLrqcyefqpqnr9xe96HJPkMybmSG4Qt+FEx8j/+1xf/8MSjA48CiiUaNRO/zPXNyVVFYoK
nVJHINa1KLi+z/VR8QjFFBDM/ZnRoUj4F+b6r9SbH3s410GgbDhCl6YjUNm9gQbygl2qqPUFwUCZ
LQG1DUvcypWjWYiPj5oqCcMvigQN6NTb+EcBVbYXkHqFvlsbpHJ+nOvk5DZdn1tBDE9R20A7GYLW
e67HPvww2fZyWSxCD8wE1H6zwmoVHLYdnvJiwYbbzmXNCA3S69ZZF7BmGcNj2QJyrXtNyOqBeRin
LHysEx2ODolxXT+FUgOnN5ngb1uP7NstZ1fzkfkx8el648HlFrPuPK2pYRPSguCBU8Q2bKyqazIY
EOeHwRCXh4So7r80IaLnadWS65nfebSWKh0CbCPMK9xRQ2zEnQ7GN405zgckgAMgapN1A5KSX474
iXxIqri/HqdO24swxaRVDwkvrvpx3lLpZUQzRenoW9wUf54ROGtMnHGCLeATwtHVGaZaxie35TYT
3gP6OSj2HUb0+Pui+DlI4rq30uPOm4kpjjgiFze9Zti73l6LW2IWqpt0cNsPRMKjbMDKojxCMeGs
dtfQz6YYE3gQhd5v3eK6dESkbxFKYydCwgMxlCWjB/jT/dVQmY+dFfUfBbE27t5tQ2KvJcNe6GKD
m+2JwjYe5jyTO8QT7p7RWTr7Iy7Y14BD5HoZOgnqFRaeljV2dzgvuOnWPhPaFLWNk7HcmoW4c8Yb
pXoOusnE9x4+nDmonAZqA0NhUcMXoYhzDPHmD2OXWr4Hs07r3N63zmS7GNqdoQh4IGkhfNi0vMUs
xLwmGuczogA7AAPMgkWR+EpF51sUsc/WrOIwwfXTK9H7GXYodySG6B8wA3aCUJEDI5sY4dRwt8SS
o9wZ9CoIz4RCT3ELUwx1dxhGZC9ACM8i9LQd5xWUxLiHncgih0ytGIud4i4y9MQCy7UmPMikGdil
dVux2nzkepfEXcWbwm1sEje6xxXCy2ZV/MhYMSUtxZmcFHsyGuBRigEmdq64lbRY0UWt+JZWXtfX
8EC9o8MUEGMQeJktxwJzO8XVHBvWzZnAOSsuZ72QnTbAZw/SM9WzJr5+6yr+56KYoGOUYLtO7V0s
cETdMJ+THRZ/E+xRS6wmXNL0lVmK86LimS4aEpCPEnby9NHiWIWNajG/EQ8Cu790q1tpcmm3unPL
dC+MP8/mCktzEGmOxbGndCY5M3k+f0xOpBjKzx7iD32To98Y/TY0YOKgh9GsR5K2yvRiUsLbTV6t
aHZmhsNmuW+B7cePY5KY08ee0DMIvVGkIWHI4PanX7Ksb9cyWJGz4x8QW530l5oM2WDs5MzONiRR
9KUQSaTCvgVlMJ7uBXzLqVr07bysgqZOJLMiz04LKSd5WlKAQ1Hts+iw9K75ZajKqX92Mo/kE0QB
q8cRnw99dUz6Er3SpgzpKvkfO8wuUii2GgW6jpTjvswGmxqzoen1Zd/KkBcLt6F/n9T/p5PaQWb+
3kl9F1ff/vqPiy5/KgGTXlNUL77913+ig1W/+P2kFn/gygHRzuDkla/Jpv99UitRLbIwHWzkvyW1
33WzWHdIAbiucEbzNSj1f9EPYP8z8U6BIv/CGc085Q3OCvCCpsgkGomYTrh3b3DWBnJ0W5B0jkUi
zoPpElcfSYfuE0auHtMqaT1OxTheY8TFwG2oH/PI0i70iWCJasBIvFjjLKg7s7j1xqK8yQf9AUZ5
BF8qb1J2MpS3q8okahm7wdzWnB0g3gSPyjnV+Zht5CxuUtjuT55RXOPUcG1oE+yPOgx6gGdIByhi
8pESGm72y6APyangPvqNUyMvKKtmo2ukF8+WRPKgr5eVp9/YojOYU01PqmLGxaHdLib+GwgXXjoy
dYKCnmzLYPPkGPN+AkOEBlW+eBlBCGK8C2cr5jAcSPvOrjHCvDHT5VKP+CmAaCgHyRNVRBVUmPtb
PUqYUTxXjv3YLN2uyhkttEVsfA4b85C0LgMXHSy36pS/mUZeTW88ZmP+5DBK2unRdKe32bW6Az2n
YEDw2Qu0Ksg+eKLujJyQEigNjJ4jJ4bfMd5HxnTnljPTKSJpL9rce6YC8PYiNg/QLC4z8vguVsXY
06aOG6PrpJknR6nIFXOG8ipe7qbafIyN7BjN+VPbpE+Mwk7IWwAobLPbmnyhyUxeqn65MWlVd4vR
7xqvZixrZscV2hkGqXGxwYOXGXbFjSKIHoK31ZJmgsJzm2Re7yPgqZj0sB9HmrqXcfE0CCQpurIQ
6NkRESdilG/yA0Qk3EydftNLbJzi9VK4UKS0Ub+snUrzxyx+MbAl2Foiuc6y+ZKq0Trgx0aCecI3
rMzlAbc1Mv96O8eV1tCCrOODxsRNKRbN9aolV6Va1ofWbEJ27fm+0K1gXsrJL+OWiMQqeSpRHG5z
OWOatV6OMkrYwNsElxLnMZn1r25jfPCI0/TtSewW2R9WC4IOxjT3K8Eo8CB7FqpxiAqekaa7uZ/1
JBEOhIDB8Yq3EzZXvofJBYpHVsK89j04XEG8Tqc/lJF49owJ/sPckpWA761wxvumHe7NOX8pwG18
DFExQC7meyMkQSBLiEsB28CH09ZiX6BF9c/3XZT2Cbj0sWrKdMfw4lRbprPr1e/xPWEGOixFw36E
nLAcYEhCmhLzqZZa/Sd2bp5P9uoStFo43hpwIYN8jkJ/aUzs+b1+PIDOjMSfWONFV9juxTxqZBQi
8t02a118AGRadmhgxyNIZedLLTeee9H9uYytfSVcRkismippzKBF+JMGXtEYAalm01PoVBiHRrXM
UfiYTfmQleFDMaNrID6n85ROAZAzDk9mmf0J4WD0UcFt55jjbjWSoO6XdtuYc4ywA/I8Vn4Q1o5u
1acb22lOuRbflES4bUE0HioNZzWoKBbuYdYTut32uSyRTZfAcltCvjBII6y+Xj17VyTFAABXhTei
x3A6Kln+ayqfKyKTGeEVgGwjgO4sxc5wwD64CqUuZBk2IX3IDA8IVYcz7GfJolsy59HR7NNAVMhF
OLYv2tRemnb2ajb/j2PgN/g1qcR4pWN6wCQYGNt5S9PH4d9E7plVBxO4ecN8vFfg2SmxGmAaYW9+
OOL+Zub7lq+tPs3jQDOwODGF+1ZygYpnKO0F05KIVz0g6pM0IAMui8GG/v4nvZ3j8knKZN3hw3RG
B+fT6wdm+OQ4s5GGdXWQffbkqfxYtR2nYlp8A3lzdcHf6a+oxD/ey18lD3ymywFuuALPGEfd6x8+
MzJKL3axX6Mus+Kt1Y33aP1yXzPMw6QR2qG+Lyzgy7Zjd3v/6/4yXDx/X0/ZLdCII7R/M85nzDWt
6eKWh65ojSCtCvdmCe1YbReXoDXZQffm56mbx1024fOejh3vrVeqhB7CosBZo3K9HCJmoathHTxY
6T7ehFvpTpeTzfbNvLr2MyDlpkqvS7uFZDjezUX0oFsxg7PZPA2g+MQIVd7eIq3mS4RPgo+oYwne
/6Z/s4TIZdAl81OhW/LtwEXmiYeA1SwPsex2ZqXf6N4KHbdtfnNHVVbAT3NkdUdNgc0CQZIMed46
dXiTYMThqrXqQfmnlbpZBAwqHXCCYtpLA0aj130kitt8XG6cXi9uY0WoN9fopRnZl1WpkmYUEELO
l5GG3bY3DfeaZ5+MdtzHLtu9hbSSCQJevM0swd8sueyLSNZKHI1RsN52d2U2P8wtxz7RMuaxT9wC
47Me8nGZvIQJAVJllvMUZ7faz1r6Elbrg4tsbe3pNObaOMAZOEB3TPyoWM/SgMuMECZfDusNMYgG
RH/+bKTpf7ZWRqSroMZ6/4H9zQ7DJF4luWN6IpmR/fxWrI5WNSZc5MM6QfmknJjZ2XAus6HXGIf3
P4tC+ZdnZumcUyifHKjc6t//8Aa2ckmgZi0lJLLxzuySY1H9bsM8v0k/YVN8FRs3C+LvBBjFW2wK
yTeRZLqO8ZI31rsumaWPzRpJLPI5WY1l3xMIkknz4GnyNIVevHXK/KjN4WdS2L66WCBtZDG2aDRT
44BlIoesx+5UL8U1gM/Lak/4OIdMeshJYlCApA6V+tpd5Ym9Hd36kwvAsrE7N7ogMI/UYPjFOGWi
9gNeqneylfHG8Bq5H2YwK10mL1bJEmyS7Hqcs2NmMVZw7ZQCVdDCWmTQl/TiPjDvXVVK4piM9fI3
z+Rv3lieBQN+nX3YRFD080MpZU0w9FKUB5HTKIxxkfgJ9rIbCbXumuxGEG3KrSBf3FNh0dKHXYuB
vig+MMZ4cBkgbYFpGHqF6wQ2LSogMv1xSmsjcImN2uAcfwrhNvtDaJ1ikMHAatmJaugVgZMuD7qc
ntdO35Dn+hFOBVVVwxdutXmfxfrDQiG2qcO43pOatCe2+i6y7GGTtqxPKNWKkztODEIw9CvC3NtL
a33w6nZ8NZf6x6Pjb14Szgz1H/BTurc392iKGsTM01geJrhwlDgQQiYuxwThC+voN09ECPDdt++J
yynMtoZeyP3lnWxMYwEGGspDK7tyK+yuCtwwPYacVJ7g+WDPxcCXJM8NRrP9Jk2pAKMc5h0F4FCF
9qYqPTS+xdgwG8UNL8EeBBqJ+7XLxJU2uh9yr4AG5ClzjbIyAqPunot0vZtzQFdHHcYss8jInsg5
pEqdpJ+uRLQNhKfPlfQpV7djn7q7nkd6bi+ZcBpBYvGDnjIV0Hp+o57GXR0O/SZf+/hiRvtxboLC
ciaftUf7VMI8T3oaSRfkl7BuWj1rne7bPoK3aWLlb4z3MhM3yAgQuFKtCSZv8F6WQP2NVvBPMO9h
QdYDJr9m223Va9TNFmaB073NyAUBdabxPuEfkjdUS3qYXuPI4wZOzU+34EZNavGK9WFz5VnzMzZI
wQS3kZFlcp1gx4odCqU4DK7HNB5RmZi2b1TWAfnZkeD644r3JWQCXuC+z480xfsi5GRJopGFydth
T/11Lqw/Y1xxj5mwTiPRFIZsF181RqQUJoSuttUlVtynvDcfJTr135zH9t+83tQ6luWhNGVF6W8q
jxyPggaueHHonOUZ1+K7TufcG2mzQovXWtVf51a76j2x6z0qvfM7X8b9bpm6aYPZ93MJoBVkfZlu
vcwL3LE1HGT8EaIH6ZZbbx6WQy46jQaNlOBNZCZbks6jZ/Rm3jX84DhYccDY9iu2BiV7ub86TAo0
9pi0Xx5Gg3JLb43at/Vk8OcIM+jcpbKOaAxxJY6NigeCZpBh5nDfI2fatBI6q0tL6g359TgMd6aF
bLnK7XmbtBmJbdN6iX8EerQC9yKhQSCqlme7Iz6xhQnr0B0cssQ+jRwiNJnDvYG3kKrme+f7+fpv
btFvuEVCV+zIfx6F/b/8rR3+6298ZxZJ7w/PkXAtXQcY65z69IqswTX6A1xN6J60OOChEf3PCAzM
zYC0qsMcggVmCWX19d/QmsW/snROOYPBlcmI7F8agb1JilKXI6SwTIpcqE0YIb7pJeCTLAVKevOv
mEzO9AUhYIiXyDRJrQE46FO5PKR5lPS7bjGgpZMCZFnPc5jX5ZWA54heoNZM6J5Z42oVhu0e8x8C
bfMsnj+1OqSSxW/N2l7hb0NxxaEHjUNjjr6RA12x1aYDlmKMYGps4SO91qZPqNiRPeXpECEPIjA5
kbS3A8FxewPibmNt5iS1vNbPp1lzw12J3LUmsa2LQ5CMHx7kzWux9R/lUNxUSdl3//Wf4mfsEaqX
7in1Mb6cBAfAHX5zd6qOMqDvVuuvuiMZlLBvkK4cpI6hYnbtRZbHR84iKYuXxmbLuzehl3FpIFot
34e472j+9P4lnfuO/y0LuSQKTniwlJ6vDn9vLslJ5VzgdRd9E1j7ZNegVNEZ+cJTaB9rZENmm8JJ
YqFi0mviArJ0rmGtpHpdZQCO3cJO7wzwqY65jktgvF3DCLvgNZ95FNuevW19iFs71OYtpi+NfVpR
V/BjhWd2VrPR0cs43m9K95/LaRPqnFqDHuw6ZsIQ6t5UJQQ+zYmW5eVf+qQt9kerTLTqjuFjtd68
f/d+7pzVB9GsK48CS7jYI77tEZa8aDySDMJvHDBSGY3mYUaCjtQJvJgNJzU/TLB3QQoW28q1Hnlr
5Ix3JMDDbX7/Sn4+zc5XQjSboYwnDQfM/U0HIYB46ZRT+9vYua19smpiuvtNW2iGYxwRsK50XO9/
4i832aLHZCtR427cKN5SvsGXNKfKHeM5HziqlwDGt8YhOTIopbR//7PUIvxhkXKf2bhMhvcseBda
3psHKhMiPOvEkt9mQYqL+ZdEbxXHFxQ4rDus+NQtzplTQil+/4N//ZKsIaZv+Gy4FpvumyIBUk3X
ErXePc+6N1BWYjztApmjsubuvv9R4tdHSBFNkKRN/8fm/Rb6SYnWBuOQxbcOX6fCOWDpV37KmUw0
iiEYhVH9YfbWUC+uqqQtbX1LGE62PqQdbvUGTndsiDDnONq9WwpfbIH9eCxlfpWNUUso+TCZJlYa
71/0Lw/GYsQJLdXl6ehq2vNzj4RxgYuWSS+fy6VvuYpWI9D0ZcTL2nqsEN9RQ4fFWFFxvv+54tcH
o+o2CauDlpap0ZsPDjX4qvA6ta+rBasBMzAHL+/Ox8QybnVfQJHq8gOvSeY8LXGOU0fQtG1L8V9o
hNTdJ8U6UZDGLgD1V5RNSmVDOgrRQ/jvEe71/tXyXrxZwFygA8bFawLAhuXDGzDBivBJKoa2QonH
hAk431369aaz55ZFtS56tIx7r6s7+6QZYcLb1GHTw2EA6riwWXqQvZZnFmCRvtid8k7h+MMUCehf
IAR8ed2AocCxu1jzENmPHV58mB2PhZOxUse873g6ZQvnpA9KQ0Al2cRIhdmikazEfKBc5ty9paHs
5y+o8CghNs28htwLia0SmzySYpsJlzQb1bpj55NglkUUYfGXPTFdFxujD7v1htffsx5L2hGmEGuV
co2CUNkSplk5iEc06tAMtgNT8PVh7Q3w/7FtbKrvlH8ywbhM2UE2cQz3D/OheEaPvymMOAHkSY1a
40UPCSfny1R6msbRbolLWAGIG1GBNRsb+hc/ktgOyP3eGue4v+0np+AwW5o5ZQvuWhiC/5+9M9uu
E8nS8BORCwgg4PbMmmVNTvuGJU/McxAMT99fWM6qlNxld/Z13VQtp2VxDgQ7dvz7HxaoexGXtrIp
4sdXxtZczUoYcV8LJP7dhy7M8DSIPd2R9ogn2nI02Vn1RdpZy3g+ziOkz+1MTje3LsNHY7kI8Wpi
s7RjZfbMLoxd3rY27Ayg1Xh1WxSnH1/AzwmbmXAjsqMg3yEII8p749s1y2+YE1PEygqqcrXvhjjg
/5jY4eK+Hdoix6Hx5SZ0bYcLqMhiP0sZj4Vw2jYiXX3uwQiblUvPbUpxXOA4BmiPvt9Vrygm7pwh
+vID06TS4rwu+xFczUmRr1Z7YZkoxqXFXRcMdpEdX49Cb5ZLE3HO+SaKpmbR5ATEVXdoiLGfP+RC
mOXS+rnLO4XVQ8SqSVxSGAGtZ+hE3wSAd8x8hiNMKM4tD5jwc1dB2mth+WkiWbY+hdGJ78MSG/R8
t0pQWcYHQa2hfcMgN71b7syCv0O9V5ovkUd4V151+NTWCRwiQ3rYSFdTBfbI3jRfpiGzlE/SC3A8
ArcJwxP6PBq0x29p4BnzKozQVPiTlSjJ3tW7HPbgZvDt+Y/TiO9avvOi1BxvA3gjy+cl7ApWilgD
uEQ6CI2chezG0PRtMWyh7Hpg6kzAzOjxBwZhi+Rj5R6sVrwiGRjn35AQw2LAWEiaNVfSAqKXUrPH
/UnswCxR01rrhzZEffrQOWHJCyxzRW2gdVzpMjxmuPpu6ZfVFI+0oBHLO9GbV9qLzC+FX+7wJHxk
0/wfthYABjIrXO5C2sh2QD0+20NeXekSr2exh+mPrdOWcIrRrGqRZcwK2yJaHf/EJMCfUffbDxF6
l0jvYI1xTmSeWKb5eghs6+DjgNCKgyrwqbF3rG3cNRJUQ+utvywzyz8cmOJ4+6iaiBugUZiaAIs9
Xxc9lA6jDNgGcS6ym8ZJiVaExYLpBNUq04vtHJj/DEQvZINtDNvnvlPNQN7QMFjTRUHyBp8xtgae
TeeFWeM/14NDsva2jnMSn+8ZvsVefd0MTWRk6zhOTOWeQky52SuR5EtH5szYRBHkmiCc9QZpqEpP
scjhpiU4tFBmyamdfMtjJu14C985yudizThtpwjyk0sSQ0dH4ktNiDmLJ8tNSZFqWsA1iyU26xLd
+MAaikXWFclFg1qBv+sIa+phpvqCUjl0NXdpR3aqg+PCbFvO2F0PU+BScsnLGXlKNWpI9gIgSahZ
oIG2qYIjN5+Va2dtrPTBVu3ET3KE6fg7EF1Tlwobev67SOWmI0y9MaE8td4ccP9UalEdNHeRd8Fx
1cCC0nB6lwbl9Not/gVxlqz0sBwwbLxIZ2vk0p6DV0t7oFyyHemF0bUAZPRb3rzQK80mS/hEx3Kc
ofgCXEqk5tSHJUwt74Z83R6RHSUKZ4u2U7gJE/LXNz1URte0WLY1FctneF2cRpjAm3MIVd/cnKnp
cL85Fj1VFe1YmiOCPhvzde1hGSFf3XVE9MZ7wMe4u49RIC8XkAlLqr1eJsknlvlkcZdQDEhe7Hxc
aadPIUI0A+68LOsqm8zfLR6Ec2Lis9k0zkFjOP5biPlsWo7FqsR7XPZQLjZ0oonN+2mhJ1RbLyQs
3iEZ2ZHttZtRdncDalSFsd3qLMFHIlnK/t6u5vIhcvGkYw3hc9iRY9vq4hA0emw/Q/burIsea1vv
KuaTwsOvyS/9mFFz10MhAYq+eHm59ndVg2DieVqdcrpZI6u0NxNZw9hCC3+CLRLmdQSIB2jqDcDQ
E3z4a2R88dxsgsqunEtRsq3u41DB7++MHQBFfg67NWcX1r03Y7lYaNPSr/204PqGH6ZLgklvLepD
5Dqjdx+U5I8lRDF6xWzhWuEu8PgwOE2dmHUaJ+pMpexk5VZiqrauuyjDfxU9kbtCjJ95OQi8UsXV
ZNtOe9CRTMTOp0FbH5LcTRs2vsCYJ5CHGWLdoFxnu6BDbZYNGOYQ7azGlaQxIIZFzoJ2/SRdoXZd
Y4NyxfDM7aMz4Vh1iNvZqfE4lOWabdNY+NZtWzSV9zgOHdKHo92ixgARbuyZKY+ahbqyBlVbd57l
DeuTqlnVG8x+gv5xlTqpG8O/kH17DEk+XWfcjWQb7KJ5LU08rcL5Z228sEK5VDTCTbeyX42Eyany
sP6Sum1jIlUDtXRfI+Yk47gdZdtIAv8GX9lHFdedH+7GwvahCcSVVUB1IPStKI6AurS1pAqGtQCV
3DaI2t1m5/hqWYN9IJSwkmuGSW2XY3r1vfu2lzIOnLspQSg9bKYmMxtqW4mq9R+nxW9bb9fGUx/j
dkSUAD0K0kYmpENsT7ww/byYXhPtBx5gx16gLmBbiSgkvNxdaNrHng2c1yH1AlPhKqZclJIME2Yn
hvlUTgmes4J06vBixZuZltRHhcLWw/g1Z5dRNRTg9bhAmlXxYfQb0/0FQ2FODjJ3jDH44umKCcbY
VVnwJ0Kemo/itJB7oyMiF7CGdux8yiTiJDr7sLC4S0fP9emCsWY1XXS0TC21LA/xiZlMQmzMjEWQ
kEe2GkySVZBx5Ja0RDXDB2oKyhabL0pfEoI3+X7Vm4JYlS57NCJmj9ZkgijCDWpraXbOsJtmPmmf
pJJrj3KVDUoSD0lvSS5pZNguNvIf3qXBbzBlOZLObepk4UmcuQiSdiI+UR23gwMxrGcIgeNTjHv4
k6vGPvg0TV3dYDuQy/oyaXLNtqja1vRSdStNy5JGytwj1dSBcr5BxV3Ao/FX0Cb41KnBDTayjYnL
3UQ2Q6vqihq+mBbpO9wTDJXZpX7sYBBHuY9Qfw1iEUST+fSOiC1uZJt4edQclwxX32/laHFjKTO5
+QTjYGGLcvrrTqwdrxB+uGKlI5V1ym9sKlxGvV3hMHCBl23BhmOiRn49Z5Zqjv0/S9IAi/OXx8iG
6TikT8L4fAi7GGHtQSAJ5BmNg5ZOf10nOESlt+uU23H0QReoN4pTikS5ms482lH4StI1XSwqMQM+
9T1unukZ3timqbBVntGCTwxe2RTDoGOxVOB1zowDrN1LBTnNpUtJ3Nh08xr5Tu+fbOzDdHjL2MZt
sssgljafZ1k98x4IgWlCh2U1TeYDfsjmFSGIzgBedd7xA7GG2v2c4xBFe9g5ZoGJeMwYeXauxC7J
mCCb3TXVOmHTHJuJRnXLfIcuELsd028qgroXTGZzxvMoshKO2vFqlAbERy/mp+lKeghmZSjZLh2i
jdnD0lSa1rAIxsQ086I1n/bl9SiUz3PBT7bhofYDha+6FLPQyUdN8Bex9L6DQo23umMtlNtsoSdA
z997Zu2WtRvVVzjZJFrtkpKM0PGcX1AJmlo4bzxbeHEV16rXnq9gtzozYAXMBShRuuHIl8go6591
P2aiQuUwtoriQo6auPQmRxWorHyXdVYxCeXO5q3PiY1sT/NABi+iveTgyXNWi78uFwJp/HKBE9Ay
a5hIoiuedergXryNXzofjKY1vcbQhDgiHzMyOWkMfpyIw7WG93WYiYHn9EXoouBPCWcWqJSWZc2f
hR5h7tkw9eytSNuU44hOe9w0TgzRxPgQrCYWFh4ilhu3OH6YQzcqFtOF9bNjDvky6k0jn7QN6yMe
4oSnZnRTtOtziOANj3XSLuhRIh8qBHfdVFwSPznunRny54QFv65YToHP5YH24tWUypaaHJxa/L9U
isJhZumfELtAjlmKkD7q5dWrdWlaq9KqorraGLtpCO9K68EsjHoy+JEVi8UsSWmHU31jezMONNyQ
1Zy4/chS3MjJkeYV57SctFcESnpGVjXleMak9Ty+C2ZMWc5CVCnlKRxczhRsbJZHfyBmpSmdQVk0
/JrIU1A5j3lXm07UhVtJnZleTo14wRW8pV2u0Wpe0fCPmOWDXLnlPkq0OQW+HCzKeDUfulnnaUkw
bAyYh5MlgJ3euafDnIXOIclm9U9pXfNIM2c0H32sZ3ZCGHVjrNSemHGvIBkbcIQfRCyz3hKFbgqW
4jHCN5yLIctqrBiyYWUykIq6eBbNbE7oy0vliDCI4B5igGZW5a9Ro/8FM8KIFLMYBjrS/8lTAyko
ghc8wz7NsTLnTNQLmOftLG/pSgTAOA7wSH99ybeoGjAV9CEfdp3HfJ3G6TWch760Dm0VqE9+MJnp
zcvSKEPLILv/9FKIruhx4Zy5gOdvx68uuRarBp34lHmxqU9N4AlotDPFmtr162u9sScxWizCoR3h
49sggp+nUoPtDOVUFuLTLCr8KC/GtHJZib7yUl7DtGcUSlhA0FA0xtrzmQGPuuzgwLUKzeM1KISZ
bEQceU3teanMP2YfdU9IGC2S9Af2BBl0E3/69cf/6akIYGEaW5zeOI67tvn7v7GDZvS6Kpmk/0zG
wMznYIMyx0I2V45Qv77UT2tOAAxHjIKw4YO3+Rbvpo3K3JoG6hlGoGB6HS9hPj05qzSvSBAnpL//
5su9HaE4PBiTogmtDoSdufjrL9d3gwgT8Pvn1ktNjVIzL9vtmFHZ7xI3MntWHNHv00ws/PlrSWRU
f2NY2f7Zr7/729vM1NRHfWymqrxusL5ef5IJbz+o0Yn4CCbB0XFJU1CqsJbmOP/rK729y64vbL6t
wOSBZArxFrwuaAxxGMqdjxD6JWS8tjRH8yznpHYiTdh0jb++4GvPEoYmuLcAOzPk9SNe8bcrCErK
SjFZ+o89+USsoJ5AA8ocRXHhucZ9VyIlTDOE5VCjCz9lZ/z1B/gelfT3CQ6tFl6itsB1JySOXbiv
by6nxLR0Wll/7FKC+uo9s6y12IN6pBHC6e9ti+5T0xoH2M/x0H+A4pavDORVBXjGpGfTy82pct9A
PED/C29xgzURp4W1DGu2hKGYmnDYhUJZIRIJp1BUazn5ZrPEnbCBv5vGNi/+Bg9og78qOQIeOVM/
T7hKFkB0+5Bm3lVnGaPlEOl2YZneakBBR7GweqwVgZGzzmznQZvR28hBmC2+bfuWjyVfAPqB1p6q
WRSuaZryUH3v+FzHNMtxXpmoTntIJu4/IVM9yKSrZ6JULtK6AJb99e3/acGRYIWixofOiAb2p6U9
crJILXtdPjRpJ+hZk1aZI1AE25LS+wOy/vUlzdvy6oFTaomHZEZDzBhc1DcDGgZlWMYO4fQhSrDu
Fvsxw43iCuazW+BcN9h8AgSnRAi0JH7Hpim0yFnjP/76Y7z95kIgJaJyEhnM/4Rvabd10NUTzzL9
UDTAn+dYXKrqkShot790B3X964u9rSBEbuIoBVIUiJB55VvGIMTfJEvbYfiouxaWk59LsyzyvDWd
1a8v5b55pfntoYT9TsYgkzfxInP626aQTLNdlrV2H7H7JEElBr5UySEBRuWkm+UTuwPhSaiRBeDU
oliXs09eH4c1vw83LbAuEAxHHjO/bydsTsERVs806hkqlj8xWeStSJs8NbDWbBkYAApnw0uow8DA
xEXFdORBW47gy1mFz16EgNBMihxdmXrNgQCf8zPLoo6Wh7qxE+837MM395t7gNxb2LynWGb9PDH1
EdiiaB3nRyI/zM5MLod55awJI6qnX99v4wv/9/VsninFC+unKGBbxDzndQGbmhZM1fHih9Brvl8L
xWRwXWhYtWxNlHpK0MvsvYSkw12o59qgpD/+1OvRIASod7m5vofi1Aw0ypZK51ZDDKJgFflorZcD
ryr8dzwfium4iJED0x6ZCMfjbKWo6cOPwR/TIjNEssrc5d1ZQ3vl73RTmQe++jlXsb5Px+ULNKEd
EFC1Q59kniQy0YR/LDWFv9kpEubMyehlhMYbydrNmXmw78UxKIfYLE41AYH8+paGrx8fybQek3xI
o/i6shf69puhaMc30KHdxp9LLeSfeV/77sFlPHoKirD1wPih2iXeHF0sYUbeceshUcABs3xCbGvr
TR2ONUNTvCgiawmNb6rqHmPOr8NtOQ863UJVd08ZzqsVo7bPuvWGdhP0yHy3zHKCG+2TephiZXLF
jpQSkl2luthZQy7er8yR9Tmh2bmPri+yvR2oYfFkrZbicFDiTb4dov7WY1cqDgjHxJVcer1T7dLt
mYmXTykzfDQTLlOCvFXAeU0xMcJTTvkR1oR/scwJGt5x7WwHkmkvH1z25+eW6CN/E2NxCoSR4D7v
5nVNoo4YnzIhsJ0Jbcsj0Rrc7gOm90TOWW1/j7hsoC2KxxNuF/mBMcFiqJsMl7fzFGXWZvQqfV7W
zV7h3Axgk+b5+5E8UVBz3NnJq+mbhzUfgcQ8x0pB+ywPHZb9zlOL/QlnnuGjI1fvMR198u7moIKJ
P2R75GzZbwi+r4s1C4KxMsWMRFNm+jQKbxZEA/wjOz/BFlna8y0BVqRrB+V3fVNvB4+/WX6vXuiX
i0mIcmabp4d725GQ6ERrh5TkS2DLCo7QbD84NfjqpqrgnHtYsUC5bKp3jAhl8Zt+7KeV//1rwtVh
ZEMRf0ubGP0hakgEqr50dc3BVZQtNniVcH7rc/j9N/17G/7+LU2KKn0fFo1oXt/c0tklTE/DlfmC
FQ3vjHDZLnAAQrm9m9NS3tVuFd9lQ2y1G7v0o3YndJuVR535wW4uFbQvyHrBTR/00XltdfKR/Xag
TxpL9VRVNC+uqlGIucrx3qEbr79V+Blc1sCz77S7oEtHjaOw13VI/8O//0ZUEevYklUAelMwi3Om
CGCtj5YveZMoRgljf3AS3362ZyW2K8/vN73QGxIet8S0AbRB3BfBHv22JcAWYpi9cFm/QCTn5qeZ
SI+iycvTvM6k3EXlB2FF827ENL/cdAQKnbx68evdr5efb+78qycjDVnT8EEQXbGNv9lQnCKuGB+k
8ksyMjgATuuLzRz6MsIkDGb4TnvVfJKVwvI2s9qKaU9TnRpwqyvdBpDbS5lYN+jsvZNYF4AzLCY+
Vmjn8dAurKtsqeXlgqwD80zxAAZa3pCCUdKxMhiDaKxmxi45Qt2tbCN5R9uom4ORwi5BnpF5j+l/
AVJ8ypKmval8VapdEw/jp6VMx0f0TcU7qw7ZIAI8jg7CVThxiD5LHiYsjDEx6Wy+AI5F0QY/B0YA
Mu9yBiHsifeeb4WXWbp47x1QbQRcRYHa/9c319y7t/cWZaCxaeQ0K9/qaUYgYZ67jL90medfW53I
n9pMLLhFd7V97UycJX5zxTfSBFaV5JgF6xY+kgk3fCtkQ/lV9hVb59e8zb1zYDOr2sTjYl0AVOYH
BhGKSu8n/ZdW2OVTlszqMssi+52lI3H4zbf/eWnRalI+XQjuMHHfkgF7NOQIber6azIzYODc3sQf
m35N9a6rFp+wBbcA4ahM8h2htUjd8jRAbWV8bMFJoggjeQvLqb4J0ASrUhvoFwi9tob0qgiy4dQJ
MV8HY5qcJb5MvE0jSdbcDIsDBz1p7Yp4XidsCPJa/fZocVsOeaGsqyhwND8wSesyGNLlFmE821nu
Z+0hmdi9t1hFF5cVY146SlHpZFN2ZQ2lhAj5vWbo+eRrjqb0IsO9cuf6DEcZ0W/whZI2K5Fx0TYA
9bsVUVYzcoVRNzPRZK6EXBrj+QHuw9XURsOwabI2gFeLcZhzBjll6o82aXnvVd9kf474UnzzMMwF
6tF5/Dvg6+f6w0p50RU5pIf/hOsJl0loMU/FV5KubIm4Lso/wfJYmBryyDhTyS/rMMZnQW19WlBa
1bBHdVv9PxassS/Gsxfmqgc28LqhhSk1VMMqy69xFSzj7vsDCVYMyC6zMlAHe9XRQ9cjYMJkMN63
2P9/SMMebzScAJ2HX6/YNwDd97cHsSLYMqUDruVbxu5ajZNu5iL/mkg7uO9wNLhzS8vaSYDdC/bF
8XosO3XeenV1RuaPc6Vq3F4335MUM5mGEJLrSV8S5Ce+wZzvSJFF83L/m0/5+gxgPmUA3xUfCqTH
mE29RYh0FS9V1HnjV1DvLnmks/CHLUjishkHW1+7xBszUxrWAOlO7zff0tWW6JFit52OSKeHJz8q
k0sbIdGj23sjExJ2gUOf9yW3O8nl1usY97486P/qLH6js2CDd3iA/1locd+MpIntnotGvfIc+/EP
f+gtIoxcPQxJfGS1nGH/preAYur9gWiTga+hwL7EjP3lZeL/EUH5jlBVRGZh0+n+ZWWCSAOgk/1e
AMVBMAn+iZ0JDO9XW51PLjkGZvAjqPM4HzCQe/0aR/aASiuGMeJ5jn6H5yxAttf7Z1UJvibh5Ox4
k907UQb6GDbeunf0Ep2FTghHq2imhwXXTewN8fsjTyU8FZysOILkeb0lUSTfyqBO94VK7mB4nbxC
QZDyeoxNPKJOxuJ2cj21KaaEpIyC2u+QS4YO0mjUqprJs1fgF9h5pXuv6g5CYetKnAyS6tqb9PCA
ASuJCVJ5u2Xsyy+2hcNpKB6RfX8TLQctGY/vlmhRd3kT+EeAdY/5VD5Wd1m+juekM3UXi0xpheau
ghwhVryZynq+XKZAnlXJjEFjvqpzj87ooIZRbPOiWQOYibZ93QeWOxO7sMQ7Pc9UVzl3tDML4+ET
FBV7b3Pc3LZ+51/afXjiKHfX2o6E5Bo5V7C0Lup4rlD9EVqQhFgWgtktmw7W50HZbbVlwTT7sHYI
302oCRlm/Ukh+i0Pq7pYlVccpG/J8wqi9pbdmURnTwKEuQmGazP8XH/rQwXdF+V63/l1t5uW9Cli
e31kaw/O2NX1h5ox/SYdOnKNGKPE122/uPa+bNKsxz/OSh37QtexWO/rXhTFuM/ARa3PxLxxmNvg
4G2tuHANOYandTOsW9tvSFCxCN+BKYPn5h2bcHgdJdBC91PY4cTUL7pDyOcOhNszbzzKqmZvxj9V
3sxVre4sqWBCLRmtA+DPOgiNxUfmX8oCRnbO3LbYW8VKfVM6qsjcHb3i2loyBpw7q5oZNR6Zsq99
f0UvTkgqkXQNcmmovUIPMtq2eq7X+lzGtQr6D3A7/bt+bSd26YjJi0VkSa+aPp/exaqojnXXhJLj
hly1ng5kWdrjevTWtld30cDwLnicbIr2vaUXTIX3VpSXVURWEV527gFxUDgTlgwLxbfnqynDabw7
wMatxy0yGec9aTzzu2nukJAusPMMbOGQSFpYCRa4EObjrTUO2J9gFG49pYWfFbh8ymrZwICYr9C/
2CHSpu6LvyYdAHPnxnd1CRdvSyXpWhJf2vQp9uuiukbwBO2pahf7ZtVTQBQ6wTPxdsS8FlYGsSJY
+TnpqalLa58hH0y2Uzgu932cyoTs1H5+X2RlhBV6Fwiwd8/dlUmV3HTkz94EXRbulW4RGKYEhSP3
aTE5tQd/XyUdLl51uZ44R7S3wdDXT/i0chSRnUMINTRI3PvYIvsz2OHxWRoSsxO20oLHPCj2vETN
/o48JQWfjzggHvlaVEYVrhbgwdTdp/ag7kYt69subJOj7LxN6mj/Jsp18gDBd75oy9alV7WS9cP3
Kv/fDfF3GyJIKfvQf94QHzDh/ApW9PXvvl5Ay+Zf/dgNQ+cPpgg0rT82tR+eXpH9BzUJ4RFDJhzK
+d9/SQ9F8Ad+XkDvkFONRsQApz+2QuH9wQZp3M6ZOCLrASD8B85eQL6vt0IOfBEnCDAOOCQ26q83
HS0QHGHBk1+fAQIPTnvUMsYrcg/fa3I3qoJgzgYl3elSmfiZauigwwxE0qCtkaeu8jIIJ/FQ7V04
nNdD5wVYPhBow5Gi3iVJMPjbqWcUlQTzn9SrrsOm0RfPkQnGcU1Ezhj505aMCA8jBPllrFuCdNAY
Hv2sTnaBidlxTOAOYTLjcYFJAidEkMezQiI4wIojK68OcazMsTf22i4kaHOozkYKIwFnwWEcpNzZ
CisenWfJjWNigOolKx/cVJANpKEc8ca7QfNnCnf46GprPR++JwolbhB8wu6ZnKH5e+ZQhRfwVdMv
6rHIVXg5I2K/G6fe3dUlsM3oRFc2ko9dWCXJR6KMSb0RhT5Bytc7tBH4X+V2fyTXD9l/Rpg8fOF3
DQzGs56Q0kNgsROuo3ZuwNfOk7rY+XT2t2grOZKR3rjBGivclzhib8ai8+97W9T7qfPsLb6E3iXk
6uFsHFYLVvfqnHtFap3jv9DuC7fDwRpD492AHeAV0X+4laISxcl9msYHhwD4PbJAeZnElX/0Wqc6
uJ3w+a3D+q7V7nAlMwu6y+g+BDPxU0sxBgbzBuSWxfBuLfAmncgNOwRjM++slhArz8RZjeRatfXy
0a6y4ei0Ij+NOnGPNH/xk4ZxfqAABl+wDi8W3Cnc/CrBXBOhtknSmmdCtcKq1LssDcMTgT/9gVB7
DD45Y+xD3ydOw0Rzwb2NPoV9PX1LIBYeVruGrN7FJJDw3njvPATn5eWSt2CwTv4IM2R5toAA4Miv
vn2FUFZfhBZZlQ0O+8wOItKw2sRA4i6hYqmJF4ttgsbQ/TRXpBs/QuTGPgKDn+4Ujk3xbm466xxS
qb5BtEKceJcFM8A3AX7bDGqEPI3WmC2HfjDBNURqkX+2mig0HJdhp5t0tHXuxSE1kWnu9/S0zgSp
wdvFE3WNSFfDtcGut6U7VkQu0pASCE4444Bpw2Z21+rWsnDvwQFzk451d9UH7nNTdjK+7JhMpRet
U74Psl4CgvnH2Aod62xAYhG7x1IJ8tE2OoJA9HmFGoOPX7ysbJbzcDuMblh9xi0oXi89FEh1qMZH
v53FbR+OaT/uy0I+ePGAfL8fCZsq6+h8aqRbbaJ4IKaKSUx7184Ww1oQEJ2cWo9m5tEtJ/jOOx9z
WJXu6kA28rwe/HCwCBbIXZuuI+C+V7pdD+hkcB3aN0lsf1jTblJbRMnJdUd0m3xPn+F2ZOb6i/Ou
ppWMv+QxjmLEikQbKhw7IgzkvT0296xcvyCKlHMyTn+eU2xnbbLHbQV4IK14gYhWa7s585tysjZN
OALs67EnRSSG7eRdQXuKnqql9Z8LB/Mp2L6Lk5w5qTKDFEZEt7WS3pfFw5/ziOscx3xcdmS901ZG
96AcIiD2tV9wybVMeuz9YWQ+CHIXiPkdSvwy7AnIkNrHFVWB0/vGjQYwpCrJcoH/QVQ3NxKj0ibY
LjQvQl0Q8efbu6YhLjSRsyR/FSXXDWy2+eCbbFTbLjVxbz73eBuQWvlQTqF7Qd8+9HSGPaKRtYom
fNREcFVHXndWZBHv/ezHO78oPYVVkJBHAo/TYy11eGzSvrg1esg1gU4NQOU3l3Pqpxdx28pDMxlK
QOmFkpdKZwScjcjVNioP3POQhDvsR4HCQ0Wb6SRBtu+TRlgHm9ize1limBy4oCJbMRF0FFh1jcfg
2NyFWiLaCTr9wc9JcYYIzSwL9BBYq3d2xNomR9Wrddis6wh7HzgGFcvSfWKP6q8xrQiIPI/xitcZ
/aJrd/Z9skKrnu08fPS9ZHjn4VfO5lCXZ2Uih5tGhRYN4mKf69qOP68cWXHTcnaDxD6R0hmfSJGz
/ywk6P9QReEH7XSoARQAxSn3u/kC4vJ6BWYebpJuxuZyWvKPKVD6ud81+tpL5oOyag9PRBuzYyVS
IkByLbx9vsSwMaMc42hY2UNZtzDlG3UGcDUekSKtR19XqL1zB0PgdSAcYOKgcsOAEKeNfnbDC8Iz
W+yxhb9re9A/jGVm0nI8f+M6YLXQcNNbDOonPJLTYg8JGatdvsChJSeWRnTyUkrj6v0pRNezFzLI
eNahq6446zhfNST5AzwSBqlO7JyCoRPv4f61ezdqkl1L/Oohz9p239eqvC4gvj+NvIdXDC76WxhD
0SXqtXq7Ik28xIaAdC2R6uui8ckdxMnvVK76Yxd62eXipen7uBnt6zh2CL3Oh4BOoFohO4eNvW0q
YV8Pc1opw3oOb6EHzEcG3P0zbl04fgfFTiBHfdcPxCNuvCoMziokRcRiGKNIzq6fJhLCGd1X9r5Y
GvsstZP32KoEJGJXNs2DlBvLWgQepgUjftux/pzr2N5PadNdzXUER9ZitICPftLtZku0Ow8nTZxu
HPVouSPcSrItwEY9MlYjZuign3PAURJd65Zc8CXb1ImLX1MF6oxlTBE4Cb/NhhImQl7qHhpwg7PX
szuH9BSEDEN6RY7M7tYXER6aOlhSeS/6PEzY8pIqS9KHIVja7N1/+/v/i3Uv9cCluf7P/f2jek5f
tfYv/+AvYxE7+oMhPO64NignozGGlj/ae8cxQBewLGPL75lFgEx/AV2Y9jrsGBzE/93Xyz/wWrUZ
6TtYM8Lv/EeOvW9oAnwi+FsC6qNNxYN98XZY2nSQTpolXK4i4rLXYhsi5lgOVTCxoVWeOCtm5Hhb
nRA/O/je8MVZluw408HcLl3dn/oOoguiG2yWDHH3e+h8uiz+bcWbTwvVYNUdE/IiAAT0eqqqwIsn
wIwFAjQtvQY8f0Q0FVXtaayIwgmSSYNl2WVs3UQV2pRzUId+ADwgZzYEuZJEfZ0mLA9nfZZIpNHx
WSxnmMmRDDt932pu8r0F88/dw3l0CTfNp543XGIZQvQO7SYkdDMnae2A18TlnU+8FRisrzxC5Kcy
u46rKj120l0FxOkAS+zKJQeFkJQTXwr+PQ7EnyYMyx7C3OvJiazSnB6PGBXkk2crUTOHtInHZyDu
bMMhg843K/oMeWQutlGjcVfA4An9RH2ek2XEiGdDWtTs4u5KVuyFK9eqdrY4es/XKTIM62yeGpMW
Df6x3FuLg7Buh5goTw6x10LKPbpkHY1HHduN6k6wpGLH1CFDnpnvgtLO+quWTB9OP5uKgW2lX5gm
/z3x/+7ET7qX+6uK8PS1J0VAvSoKL//mR1HAOIhzNtEYKIQI0SBX419FQYo/4KMyoQq8FxybK/1V
FHyKAg+KjeBfSMG/4W/GpEy8PR/2gw3T6R+d+V+f+ClIbL842Aj8Vcw4nZL1d2Z06JDHRfopIs6Q
aVCVpuEGQyzxm1HZ67EPbPjAgflCJDkYBUXo7dgnHnXnCjr40wgdxyEUIiLghgCij7XS820Fo/qs
XDsTOrqq3yVrmuf1t1H2y8WxH8GEkNvGAOrNV0yZXM6iCKNTgvIR2LgfJhBrh+ty/rjLSfR4TqhN
CALqTOzoILOvswUuuA/6QOyQVK2bZcyzo9LQ2UVndecjguWbAXUoVqlljLcIgtz9kCTrFRBDfFcF
5bT726K6fRm8/9336H/9ElBQI6BPNgVcO14/J7v3WlGpNTqR4+vuZ69ZD5VVeWeZnJbHTth6GzuF
FHurwvPYOHuQMY9BuN8kJh0ti+bboHbn24YQL9SWBJxG/8PeeWzJjSRd+lXmzB51oMViNggtUmtu
cLIooJU7lOPp50NUVTeZVT85PevekUxGIqDcza5dESTzdgAtOZCZlm/9YTQey7THmo0AoSzUShIm
f34ObGd/uw8wLgMCv1ACux9ZIxJCUE9ycrAHsB5R2FPVoYZUO49pxc+PxJ799yOh/ODeY8r0NxjL
GQzJKs6RBuK+8eRtuXlIiY6is9o73cF87+fHW56gf5Ml/njCGCoD0PGIL3yoH2+OaciqKnGk20Or
E3esKPQjffyrGNF/uH4L3QUOJU5JVBcfiEiBYLmgNfX3wiSS1+eqNYzp97n0H39+OhfFwIfzcSAV
sjAt68LfFoWMkNJg5BncmyijD7MnQZsDnhmluHGqxNMHJz8XDkDd5fdqcPxzU1B725kR3YM+4JDn
OO2dUMh+QndwZNgYC90Qleu8j4smOtZFpXYpz+bTEHsVHhezbtPEZiOx03bMQabGNjeoX9K9NF35
Mrpzuv/5SVoXLtwPZ0meEbxpwmc8vODgHf941yIzKjCQF9N+zCwCgOIaG8A4kgciufJtnUszdK36
21QIbWmHmfIoL9sXZdZvB6PptjmCxusG1VIaErexbsl0ezHIWLx2AmV/8sayfGFkQB7KaD4YmChQ
xSMnXWHkBeCo58E2mdMKCRm2bElcgRzGqdrl8dYAv//Ecpbv3c5xbuIeOueQ1lRgbpBQnUTmxqJ/
3hMkp1a1k+JIYdrGTlq1/ygiJztkGoGmldEyQyJy5nMCoAxUm2Mbi17opiEyHJHl7NlnHALgqUWu
swHcs1curqcrt3drwo6NuN7nos6fO+IPCywXQ3LztBu6QvVFKfLEfailm5h8kZ0T2ZkMMzdB7J+j
4tZgOt45iaU/MjotX7w4yb81RgKRJNcDUONAJHCW4NJROFbJ9Or5AJxeaaKVDILikKlsOs9t4N4g
dvPXnZ9WQWhhKnDTMwH9vcoK511vJdKzAJZUlH/Vcs2/0pjerO04ZQ7liSMVKN/aNVogz+CA+Tz2
FVETkRwBMSWMBRbymlehWs/Oy/Vc10XG4Agr5EWZJEOjtN6cxB1DjOLJgczL8owxkHrSirwz+ak+
Xxu9RlumljmMzv6Cg8lo7XDZ9w/00Na7iFx5m3GdqkNHKUr2hLQecxsBXMMTMWBY10MAeq+x/drm
ianBYJ38MlwCCZ8qJftVDb2FWzNlJPnU8X5U/TZJrDszKvsNa9tw6NC7hlCKOh8TDfMLPWGJpb3R
3ClRXOFpk0CUhos7xAVRkdFiE1J2/Uro+rExyfeDSW6HWTDFD1UWX0Wx+ylBqL5HFqnfR8aMu49w
XxQGniYjyvUoZLbSMjd47pzI31pCGGdv6scjeFYQ1sM8rUrdisM+azUGVXoELq8lLFFkIhrIQVbo
UaaT5sdYT2ABRHSPH71pTaL4MlO0JbkUp63cqmsyH9uBh2sYvTXbUL5NY9+F3zSm5IPHronEVmon
Z67rc6cBCIjJUe/ZKPW7nuR5JoIKPDDUzay5mQk3YpmSBiNuPA8OCCyLvWGl+t6reV1cjf6fwWdr
zkx2zZHRO2g4voZdEq2Ah6rPYrDj1ywy+i/Yp6hXaxDjsfT94ZAPAX5QcWOfha41uxawbkWAyXDo
Dd4vTeVN2BdKwarWM08ahyoNvLldG61bbko9LsNJm6cne9CrLZOj5KDncbOxi9peZQrb4cDqUeej
ujinE4YDlU5sEbaO1Tmr+rxZ05W1x6AhVcqte7XTXEDqVur5NsoG9W3oxFhfw8Yu1lFDUYBAUA9F
bYJEmRiWpjE7hzFHCxbWNxt9GM0NZyyOnssEfhTkLpqoi5iv6/JlDkb7xuRFvVap3vbrPCIANdQx
X/hqZGIkrlSfCc7MxOfEm2K8N1LvOYE+ea6Y/jxqOvVFUTcJgbIj1clAyUduICyzmEnxmngnGP49
pL/NpLv5fRHb7Ss2Wfk61+cR+wPqQs1p1K7IDesw2m2+beKgf8b8sTi05Ex+QV6q74vMZu0RnGTb
UH5BdY6OMzEee6Ws5ho7p+joSbxw1YiIbuVCQV9nmIGAVg+cOULZm0Avx7XTW+am7WZCa0EFb2aU
/jLM7ZnPmEEhX2LXdVa9sPgmsMb13TB0nBIDBKBaBuTxqsszZwMZw7kxWBhW8+Kw0HTmvNczt8Ba
rY+O1CoOCaEuhE6/EMfB5Xk1rER9owYentNBsK7XZnvE8gFAjtrG3BmkuO4w0XRO0Oq0e8UBCJ8v
2HnnyGv52ipxPo2RI8Co4e7f6x6+MBGWx/dCN9u18BLjVfedE97M2Q6pQr2TGcYhIfWidXImnDJa
FgVD9Nb1YLX2tkna6QDd2V0NRZZsayvCLKdiMhRpyHu7LiUaZ3Q2QLa3IqqI2s2TeNiJZlDJjsvv
5Z+F7bfJmYa4Jb1UkYXRTVXP0L4UOi5S5pKRxmypYWVVkuBa37ST62nEQHP+b8P6R1LULxtW6OPf
VULr9+79z4yp6/fy6//538+piNMPGZEMWZcP/dWxOr8h3eWfTCrbZRJNOfsnjOVbv+HShQcuZoBL
Zb1ofP7sWK3gNxpS5tPAVq67SFL+jWa5v/HbKMCoJ6EUMyv9TzpWz/jblJrDW7SsLlwOB6LHUo5/
J9zyB7eua0Li6FlVVeDgV5OFjUSG106153S0IF5En1TlOwtuHCdPrHXxytat+pQmcX9t1W7KDGiw
to6HycpGeGDJiQL9Em5VPNaVokChLT+0UfcYsQsv4Gz7rlsNEM9acIGfpNAqnEVAyJpyZJ8ZTE18
caKqPtUJhb+tJmy09HbJrjel8241VH3h0j08owDTvuaTNz2x4ZXTV0b7gZcdUwJTr7EW2wjs0/14
yk46HBZ/5w4R+hXLJt8pjHG3uO4x8TFYpWvtUbMdZpCg6sOm8dnUPQrXUJZLbg4+PtO1IaZiSdDx
PxV5weRH0sFyWWrT3Buo+M9ZY+Cck7sLFkd7jo8RFkdboyUWOJL573Y5Vyc2DPL3/NleO8LOX3Gx
YaJqRDZlHktiEVnjs2nCdWKsyDTMluxddVM2t1EAc3M3RYl9AMXT3li22cLJ0niCt5IwBM8KO2zn
ofWeG5kOHTS5iaTeGY51Q8BepLfbKFhCNagmO/OmTbFB2Wpkzj8KJgXvPbgfLjfF2LzZse2fF/Hi
4zRay1VmsYvDpA6MxyAHqgmVSWuLBoPNtGgcfn1nYbTLrtjBUUDV0q/QZjcytJqqYNZM92ii8MHm
AaVqizpprPr6ZIjCXKBC/liQIUiqJvRnDB57Or+VSko+41gk95ybit7bDOYSCltXRs+Z7aNac3ri
kbvBXmIHE0ZQWJU4wbNf51aP0CgKnikoIR8If6gZDzOefGQQz2mUWK7sRq+GejV1AXnLSee8N1PR
yp3d+QxqxCTnU1BBbAtVadAkxAZQbgZPS1KEcVEYj9rZqcuxlDsSrMwXGBlZxRtCQLm65RA1bwW9
CioCzHVKthRhZWt/8gp77Xu1a15jojNGW3SlenzoFguSEP+c7kuWYbGS4uIGl2lafi0zElHscFZZ
WOhaNciBOZ7OD2y/4tdP7nLyPtgCjntI0OaVwC46DecW8Md2gTImqu0hnCUIEGGjGknCDScR9aZ+
66eDe74c0fWQRG4HzWUrLmAshO2w5NpnYxw9jyLv/BVcU+bi9mgO845C1X7XqcP9FaO3+uTqonlr
iT0fwhZPvj2jVce+izNQ7dxa0sxTK8W+P3J7y1q1JlldYWwVnJai8jsnUeG+2F2mtOfLt8TLrI/3
hbLTagW5hy/rNC5Pmca87xqzkgoSQy6ZxUl35D7nhCbMDx2RS7SXxXJLoVEu1yRTurzuVFCfAvIY
TkrU/D1QKTNhP4glcSk1zXdeE34KKxQwwxsLVigUIWJvl7qhtmnbFN/m2eGJzFxteaYMs6jDGKFI
uav7AfzeM8oJ8RkyqdWEo+m47gLKE5jW4z0DqOl2yFTzBsUakqde94bPc1qVRhjYQXPufDqSxvEV
KddaO4TShJnXl1VsrZQg6wb9V3TKAhU8czPdZI1PunFPPhjctULI5q2zexnhHWdODwNP8S4b/XI7
k0C80ofYoXbv5OdMswzGumw6z0VQTA8+vp0rfMl4sE2Bvg6VS43oAZyAsyuxBQvnGiurFdq7As+z
oJItzoEx84eJVn8/GoH3GTEJkJhR1T6WjxHWbqEpc/sQx5l9sKrl+iqywp4FQrqz2zOg5YDleDMa
jr2xoajQTXYWDnWkdAUM/ezmYE2pRRqAnyQr4pPiu8poqvsCLx4kFnmR1aFHO/cU1LO3JbVLfbW9
0kIF2aX7bPCNL4XjzUtIz+RtMbfMzq1w069WO42P5IypQ1NW5UYBKa6gYz6JTBPP9PZyXSGRxTIt
8ClkDdg65qQVZ4Nmln+bqq3ul/jwxPr8NVVxzhswFvJE4quXhUPmKTtcLOTfVJ7JUzdSOBIA5xk0
qiQJMixw1s44LhXk1FH4pdghnZ24hd4ryq+OEyT2Zka0AFanWnXE4cG/BoS6N0rYv4Ssol1e5f4g
jXMBs6W9o/tF36wHoKXQEGa85deyzRGNwJENc62PbjHGYzVRHu6U6Gvvjap6tWI8kFZdIOd4N+Bl
dG5yMs6fosaqn8cEvz/oIreJM7T3uMvEjLalQZdqeA+V10E56OmCb1qU3sQnF3Q1caK/xuY4nezI
f5xj033pIazu6gnnsJ0zVnXA+wE5cj+IaXnxx/3UBMyFGvNWynjx9msSZ0PKvX4e67nAzbTt9DuZ
1PVmMklYLzJhEMJhiYlctw6mUDHqlY4pQjJ+wimvxAvW7p1si4qnh8LTFkW/0gy72FBkI+mZ9O7R
rHL/LUULJdkKLaJ/M4LkS9rJw+BaPNWjlX2a2N5PY9H3152pfxqF3141oNNoAcepcZGCRd0ZW/IM
nVtgPiiSahDFZsZdjo7922BP4pPC/KN9h2tQDHepK6KYPmLOD3GRV6umFa+mmqO7BKtBzPRy4BHf
mM5DR/BzATcV5oU49tLSboTo4HmZGKSHkG6+Elcznds5zTaRo8y7LO2GN8hb0TompP42aALnBmwg
9vBFSsjs0B2vuYZgk1/pUWtWa9KMtTub4f/as/txw+WCfGS707GRZfUJBNpekSL2FPWNfkRA99yx
JW6SjOcU1tqbYcaHbMzkGQmv/TqOMcZXXq4ExEBpQFRMkpOMaeEswIer3hOws4B8cs/EuFM3aK+9
upnsM1opmzP06e8S2yrWccP4ns1Pu3ZtHhU9Tc7l6JMhVxgvUWZ7YVy4ZYi7rb0CQqL3nopibTCI
ZC2ENYemN2CnCKJ5TR+Ll43LFr5F36BPoWk21p0f2+6tH4juoRb4h4aiwkVDZgnxz/O0hfc9wCbM
kUr38ZOrt5DjhZZiNTah+QTU2GJOVz6kWU2GVEb5sTWrRX5qFhmpmDrGkX3nQg4hciG5JRnS2uaW
rh51IYaTkpb+QlAxC5Qbw13DAmyfTjKV6w6bc6vTh11T9Ql/Ne3mZJVze5848O1WqpLjhohhyCPJ
WBvHHpO2uzR1aeQi9wCPxz/XGIA96RJ/xNAp++ekTwBMStAQx/ApKKYhfhqaABmCxL4KlMI6ug2S
zEmPzdAOEh+ioMt96OCcw4cqyXNb+V5PxJzKE4c3oezyVTM57ZZwVXbHglihsPXKYteMtv/cBJz4
0EziIcpqbyunNsoAWIxx7+P8tcbiCb5XhDnHJIz7BCdkGZLhTsC7iuWJIFAbgCZR/WkSNsJN05ys
LZ+ZrrxySvyVx3rzBS2t+w2ocySm1HXmPSaBxefG89p9IIJoUyylVVNKERIEB3ZkG2W9AiF2N6nW
NpsMGtTK7/0eyZxhriNVdCsUAFBA8Y065Vk5XM/Sb6wn9jc8bCoCEYcVMezlbdal1krmTn1PkGfs
3heBZsGV0QKBGjSjLKhG+/fcMPV4G7gV7PBBpxaET5LfxGyy8VBM5yqXcqP6PJhWmfSjO0kZcGWS
2M3Kq6z41SuHqibzD/A2soO3uDfq+zkiXQsoPNm2ea/OjnScawxmWgFQ1mrrvnZwqKuL7jQZrdr5
FQbmWGfKx2Qsj+3Ynhp/ntZtYLY3pazlZ8R7YCVdK44Q06OdiP1nCrVxCySzHjxh3wFZFRiDDnlO
LD2ZgsVRYslgbNNgnhXaEtFkK2YFdUaupzvfYxLR/D5hIxnz+JjFEDYVMggLXiLMSxiKeS+08rNa
iIsYK843GvA+bEZyD/rf/a4BkFYVVEfxB/Gx1FjcDtFEBF9iefc1DMnmwpWsLrxJq9Lfkfs3VxMy
gpB82LY/5GMaLdGeKt/4eZYsql/b0V/Skj+JkQj7KrpdbC62DtP5xdbSacaXObHrlW0JP/ZuSfhr
b9n9Dl3JDjr+Yqbxce61uAMxYTXwQ0KOaH8cEsakDCoEMGLvCWEfRotOFHNz83FWnvwSCOOXE72P
Iyl8GyzDJ20B4SGkNufD4KtI0H44uqz3FaTXc5dQuksW5vdc62AuEvf8OSl0276OB78n0Jl5aqRW
EouE8ipzsoKVjxd7A9Zpi5tSDMZ1qblzcxQIvp+HpAs2Q15TANpzFVG2la78ose6FdDQ2938YLoa
9oLQ7MQ+7XvKzCZz3smcHbsHaQSO3M6dYeD6V7nwYj7N9BP5EnFKwxZHjkWtH9OL5KwYj6VnMTAt
lPzCI1N98+eherCw5JYhDjz8f4aZzZteYul3jumNtGXt1GmwAPvuZk32EkdrGoedH9fYWfIfxY1d
N4a7E4lBcpREyvt26YVLtzX+I8sc4hB0rIFskBqUaTj1flSh5lTITBv0eu+A+tJpphm9QY/IJv4D
Uvsfk+qWEfP387LLgQLXpgxAsWd+fLoIRbG1tuBARcIMBnCiJHirark/vHv2u0x9euu4nmhCoC7+
aoz/96Mz0PWRJ/g2EUDBR/eYBlKMp6up3ousgX8+Eu6WtqmifizEvp40jorVMU2ANpa0bd9BZLd/
nOT343cDksaHc8fyCwP9wDQ8C0bh8u2+g5xwMdEQmYl6L42G3z6MMYxgL2/NxyqTtM2QHzj5wVbE
WMdEsoZYVfU0flXsFfAOpj/lvv/l4/wK3uRN49r/zwy9l6+y+1//iHH+8cm/ME7vNw8cEum2cWHq
LUDmXxiniUAH3amNEAZpOSjovzBOW/8N8orBpJ/AeAtxOevdX0oc7zcoOe4yM2dRvESH/QdKHKzs
PjxwqHqgBNqLUgiHCxb0Hx+4WOGyz2guOcjS60+1Xzmwqs1GniyFAzDkbHCGvLeMe1ZTkB8MIvR0
StdI68Z9ngiN4pxozK3oAvEQwPZnrFQEzylSiV0SaMhcLhUVLVG77S911rSUXJLuT2z7rI+WasOm
KkN3VDihnWNmMgSMh5ylgCMQ4AjVrAdEUzEpYaUfPxmVDCJ4wyJa4Qn3GoyYHl4qQ9QB6glrpXnF
KQFVDBoJB0stGS9VJX7LFJjTUmt2EYbGq1mL2nsHFQJw2Ww08EQ8KtRau0ujJpPrZMrGvaCPuppH
PDumpbpF8TicsqXiZUprbYEkklu480R0k7+wmKpTCm3M0k1RFlI7kzNDNZyMqnyIE8fZApU2lEj8
2Fsq78BIn2rak4WrPlz5toIbQ+GmkRaAdWqNpQL5Sd1DDrZwG9WGdRddyvz6UvLX2K1iyoYd7Rox
QkBG+ICmZukTXPrANd8ZirKkxbFrCL2mBuE4mqyXPs+bPTTts7d0H5gK3sTsQd3aVLpdrD3GzCvb
Ge2Q6MPZZvQplhRIjKpD3527EHPLPeqN7smWjOPCJp2NjTZg6U7wNe2RkJXD/XD68+yb+44mKl26
qX7pq5jpPUf4OR+DUTypXNk4fevVJ2yb1NFIKBVLMgegP6hNbHTOusji+F7alYWsgeiqKz8rSU2/
tHlBgdN+2OCoD2VBure5pUVrLfGGt0hE5h2OudkGQ3G0xXPztbs0k9XiuR61abx4UMvjFFAzZa61
wvB0OkMoIWTToK3sK3ZZw+peETxVgKpefkguzex4aWynS5OLHkt+gnjef0uzwbijhcetHCLbQ07A
DqZdVU81K1t31Q0ll2xsSnEFsvhpnOz+WmtMjRmw/hVzBJgbI/EYJZrhw7B05cXSn8PnNOQaF3P/
jYFC/zhrfb3KhqigeIFGgpBiafX1S9sfuWhJIZOP4yeg3lpfG6pP4YdprYQDsWAHqGzMjeOhbEqJ
zdTvhgVlyBe8oWkZfRBgp6K7AThidIy3WQZvusAPhMKHUYUOizZw0yZY2cyrxW5YoA0aKveF0fxj
HDVfdbOP1JKzBR9/AUWcYiCXNSnsBsWsD1aauOY+Zs255zcwNbBkglYvPUGSGQ/4/JcQe1w7mVZ9
LEfzSl5gGT+aRMwItHkrL7CNWBAcoctttmA6w4LuiAXnURfEZ8F+ekAgeqzkkF+AIXNGSbTvIwOR
MPra7ESLmuWbVIK6k9ZRO1fSsaKNZ9XJgVwlY9M23Ri6HhYWRuP6L3g9YbzSzadK97R93Mlkl/s0
ApFrkp8SKWBzXY3bys5SOs8if8WsT63LrB1PfuptbWTjpP3CrCWd28ZUUmTOXVKX+aZxc5BquL4r
f4CHkGE5fsxyC1ExNeVuwKtpNRhlfDUOzsgVICzjkSrIOTjg71dgOdrzGANqFIR25/G6LGRTENNa
+xsEAuU2a06uml4RBLlrfOvNA4lQ88bhf50KBxGeUVgtY1VbmxC6I2PWmUUjEz3k7kB77In2zgqE
9QjPDQ2P26BFw25mXOG0rJBxRTU04yLP3+YMGb09eeOJER3sPTEw8/GJoRj6ZAqxRBJbQrOMcJqH
62KO1TeYTwM/JXsocWLCGby06RnXyM925LZr18OAO0zcyljXMAUOUamw4acAwtmk/7RkLm9HXG32
1dyOvKVRTQ5q14wjRCMMlD6bFbvNxrM9eSaJMtgOsfEQYyq1x9JHP6WMqVei8rNd4WHxQ4+2l42v
h1gQ+xhw1wo1hjbsSULSD7piBB8FeXJwR5v8Qyx7Tm4Hi4CppL+VjW6ee88ITlPlpYBzxT0JH5jT
ydjbjdjU+FjBpd96TLBroCsfJLRh7R2NoVjD4msPbWCU2EvGebvWF02bUa+0ejJJLOAVvUqaOL1O
dcZ/eUHOr5pJBHDQqR9hFEbbsW9PU1m2G32e5BegRdI+ymbcZEUBYm5Bh5l7OzmIGV0i8A0+P+JL
G8T9ps/H36Hd9xvdUMam79luDJEcfCFjIuYAs8vIvx6g0sG9sq6t0iSIpB+cO7ylyq3Q5HWssvte
l9rdmGS3E9f1GE3oIIVeXMdeOW8nNw/YGlM8wKDfSXfrzDTcNhlDmFwNfbcSTGye7FzRYvdc1/u2
T2P3OGed6q+U1OMaXc+M8wKkc4txmW7h7hfaY630jVv5s75JIjyZHspUD7TXUZoTCV5g6DM5zfiZ
6UNeYZAw5UZRIOSlB1P71ogf8rz28FkcZkoZib7sesiZqkFhA/dHAw94rhtgzqo2JifEbKC9MXEc
TdZNJuYXq+mnl5J8kaPXZcapbyu5a5WGGnAovQkBj8qHI0SSkaW/qLgGtI97BVVrY2DouF8yLd5V
5pMmU/fZEYC6JwDL9Mp7f+7TI2EukqkF1AYvGLfK9OMvrdlrO9mNzq0ksorQipb8BNFlVVhWLK+E
FHCBcsUwChFR/IwNRkPcBlwd0eTkFQclTsSpmO0B9xCnh+/WE7vO7gb9oobLexJNXyabzhRoKEJT
9dBj2Ln0rYPENQp9lSD8lF7PgCxncqeIoIjxqJRDf7iAVkWSazAVW5fCL9LJO0b+EdwYjuZ2q7qb
23SbO0T81H4wi3Vi9e46x5HgTTpZYqynTM/u/ES091kAeyoM8AjCOQrxnyQCcSvQt+xnIyHLCXnB
oIe6Eh7dLnLnl4Ig83UkA+NMFkvphAU3/3W2UnuLuntndVHfhinybLVgVBafTyNco6yBURuEtBAf
+HhjTRr+JdikIWrVvLZYlajiD3Zq6y9RhPcZso0oWcXY4EH6UXbFwCnvdOz9u+6VxXveWFykEwPe
3xGT5rzYjl6G3FGgmSKnR2SAmuPx3fWZCkXvmKuuA1VY2W5S3lQtMQsrN0/6TeckV40zNttgLLvz
2HvOwU38Rq0qy3fuJKlu2Cs7VbGzF/1pwE07+r0EvisqW32ZIj/5FFBzP2GF4Z0iG+3lInH1zhJD
GXcdxUYcXJW6Y61M5b12pSVfFNwc+E+OjcQQ0pA5OfpBAMLjaoKNyZvV2AO2mH4DnkHoKHuJGVwV
0Ai/mlrEfKRNjXfW0/SYjpqxUa3tvhIuJBX68dKLtlqLRHqNsBBJNIQbiNyddQ+qZ20cFwusWnn5
JrfTYAfC2G+caRhOhPGM1zBxxnuJLHdxgAIsdHLErfhnvCtUrW1o1rW9NdK6I5/OaMBbzKFblfWU
0vZ37UZzE3drDlhumRDMzwzz52u/nZuHZkSPs2I9z74xaZePxAkVr7GhFzE4exYcYXBERwY2+hED
03aLaXZ70kkRubPmblyN8MwO5qxzgBlFqOHZzQZDPoPaX3c3jhMxkWT4k7M0l9V2dBtnlxVadZh0
IPcGz//HmrngVtPFpiPM5yaNBUaiC+SaLeAri8RA/Dz4e+0hpZb4Wl9Zi4AnWYDbfIFw1QXNzRdg
t14g3vwC9qbUKEWptxRQQMHJBRX2LgDxAhUPXT1+waAE/BjT0+lquKDK4wIwX5ra//b/v+z/mU3+
tP9XdYkZxA96HPfymX+J9FDiORYCS1r7RXj3b3aTYRj8CCsN61+WU9/LceDA+K7t2ejGF7jgLzmO
/htLnrcYzmAhvWj1/hNy00Jd+g5jQ6TiLBR/ZIKmTSqytcAC3+FMUT8aqRO143VffollsU6K37+7
Gv+AZC2k9p8d4AOuICYyw5uJA/iZS3grtknBezpcp8EqKb/8/FAX9PeHY6H0QO9koiEgEQOm1o8n
oyDfFg75iGC9hdKXwQLMCN1VgAomvhWfSBCMfRyyyU/TIWObUptB+x2VVkekkW1cfkG56ONBBNiW
6IG3i0Ss75Rf9V9TX/fT8twLWzL21N1mPhQkQkUCvR78VZDKOnpUbbfNzNQ5SkqG24wONMVsKGor
lO1kpoS+JWAomgM5fgR7DVbABJA86iR/YIQRDwJGfEWbSx6az76eugpdR9WbRwEG+ETYa38qorZH
2ssUY9wiDC+s8uRh/bR2JpdV0Mid8RM0ZZfBN2LdEJcrsQLNRaRoa14zn7IuSLSHERKIXW0IDYoC
DIygknZTtPMKgVvGf1eN/yddrwtq/N3D+zdS5EsqP9dwcqsf143Lp/5cN3z3N8oeE39lE994Hxnb
vxDDwPzN93GiDBjoLsqmBZv+a+FAyAtWjv0dP8GQ2eJr/LVwYGNHpgq8RCB1kGW+4X+CGP7wXpOI
CqkFC3AmMfy2v8dIw8dM8h7Rwgk0BMVuibzNMdDuzkrBB+sEJMTvLtA/LCTLQvHvl/uPAwKh6hhf
IjB2L/HS361UJKeZjdmUzonMGJKyBojlc9AjMyt8Nkfq1V+MOX4ERP88no2fJ6utBS31w2ISZC5A
CHa1J69O3Pcs4ABWlhmP0oEh9/NTW8D8D6fGreZeO8gGGWwti/R3pyaSEZZobtinvByd99TLkKZ0
M7C/C7vuupvn4NnLM+Matc10//ND/8NZ8iThlIiGHIbSR9h3bKk3dE3YJ2nCUap85sYh4NVihRIz
h/r5wT5MNS7XdEn1CZbWH0v+5R35/kQnQqxonlL7NNYuB/IaoQ8hcXCMkYbOozyvrKxJjlg1QaBT
IhnkK9F2ZNNO2MutdNr888+/0d9PHwQd33SMpOAKM2n68Qvhwxb1RRzZJ38EiltdyG66lqe7/89j
sf2zQfEI8+B8eKDIedALVOw21o2jcd3bmvwCIjfd95n5q9nVch1/fKBcdvVFsOvpzmLQ+uNppV2D
B3bd26chSr79QZ4zS+0Xd/Ofrh2LEGpeDsYq9eFmYh1ue51Z2Kc5h0SY+QMDKaLVtBURkLAMf36j
jOXqfDwliiiUqPApmQF/uFN+hBPSTHLFiQ2W+Zc1cExkApAVL4w/Qp6dd9tVvKRoT+9V0lmHeIis
X4wk/+EJhvHHsqcvryp25B++RmQy/IzIUTtNbK5HK6/A+9soQJCoSZ7QNmBGSX4Mw0E198pYX15e
mJrpjhVE7H9+Uf7pDtiLRTyuKgxuPtY7eRFgi5U3vLxwxu8hymNluxCG7UYEm//8UEytffwh2Fr+
NnifGp+8X6+1TqnD5Q0uTGmtWFwc/IVC+vOD/bjUs3wjAWX4G9jsLABsHx9fwvJwkmob7RhRxc04
pIACVzjuv80X4iiCNf8Xz/JiM/vd47UcEpGrtygJeJqRvC5f6bsluMlntLYG7mc6AN4OBjHcTSkk
XgejNi1u+9xXy5mnW2AS8zGN4aOWE8G9nlahHoWN1u7nxbrisoJgFsokX80mXOUowRONORB6yp9f
JBQNP35nNn7c5lAkMAC0EE+4HxYUvBwyewL2OcpCL7EjRv9Up662jQ2SGcNaL4msWBWQB2v4nSTa
uBuDX3Yn4IlcWJ98R8hTrL0RqSxfZuTeXyZ8aJjBJTPvlUmoVbLWRWYMoWOMIAkADPZ7m/jTfeFC
BdYzPkbKg3XwoEkK6GUmJGkza986qtgTFDTrKDIuYAgVVN1iPaOJjYsL23M3Y21EAmrUGntDOvxq
6SUovEgacPHVF2lkhTG8THdXVC3H8LnSF7frtkVjG9qDjXyOGQd8evJuiHGyjeZN0Z/POy2aA/c4
wuREfhCXYv1/uTuT5raRJAr/FcfcycC+HKYjRqQWa/PutnxB0BJNgMRGbATw6+crAnQLlOxuuxwx
iMGtW3SRVajKzMp872WTqbF/SU6reNisw+0djRm19JJuCpTyqfu8nmjFBBQ4NfTgs9q4vDK71S3S
PDt6+X3cwii7i4uNtaC/FLvdoJK1aFQaeXSFeauqzEXUbLT7FNHoC+gF27eZVUTAPsG92sEKhVYt
dxHopWkCHoYMLFQ1yolXRg3C2/A2k5leG6yoF3gfG0MLzj1dzx+yHHEfuiWr7yGJsT4uONq3gEVp
L1vBRUtdg/e0F1RR6yx/2EQrTdCHQbC0uQeg0mky5IzShk8hNaa/dGnMAbp/3aiIjrBuaLsBXdh7
uRhPjSqTFdI0JvKztYAPoPbT2DY72/AtoyED2bT2pS8CkwkSSK9X28i9VoBXv90kDXiTUJlMrDmp
K/WW3tjsGmot5sK2NqwmFcKUpGkCdWYGU9O2LlNhLyeVDacgN+hnc67BWdnOIE5volM6b+cPVkLj
RHbwqlmdRq2j3vqTKORVmhF4ey9xoKIBMxbMir1uGd1y2cvVeuJ+zMF8AospkCKgHAJbRnXwRQU1
vPqs4WqIqiQ9a/RZihDaDVLqZMXUIDIXVbI1F5Zfuhp1zswNSRmp2buV3moXbQu2dK6tLONzXFXx
e6cNmptwS0qf+lqiip7DqkPCSskugzBBQCYU5Ig8rGvoG21SzpXcs96HdLLenSC6CbaLxrfNLRdK
5Soy/IRr6gYBf1LZFOIoggOEbJv3G2QZQEP6aQooVQg5sSf9k5ZU35sizR1gmV4ZLRMzK746RouK
nGaXt65llrBdobNQTNtgmWZtiOEitwVar5g06Sc4zll+hnyddY9aDDpj6E5cJ7mSrc5Aw9hI1ZUp
OFA4i+dVUia3LsXNHYKAuf95pU9M0KwFNTdScOfbuPGu1Kawt+dOvrPu0iASWg5p+xm5neRSNyLg
u3QLaD8Db9uQQdNakFgVr5GO69UMkmb8eU1Nu5jHFWhQkLf2uQhGyfvW21ybZ1k0Od0SA9K5RIvO
kLAqhGHyqMQo3tuSnPfLeLNNX64zPz9rzLJZejDqT/1JMEGCOok+BZvKmIUkJUHtBZuTNW3pQe5m
C9SrOR9BO5l7WuTPyipTzyKSf+vMmdwKBjbmX/fgBm8y5NIoTYV6AmxWFErNk4yK0Iobel6nu2si
XSQLdLUx53FQQd/2PL6IFmneHMwtFRageTNalfrzNmko+EZJ+SGF/pTOqjg/K6lyz2JfuQ/tPPnk
hoGGDKRan+X0dZ2XIb/D9YroDV6pRZEe835tGdvdSbpSeKP2Sltf08Mhfq0UZfo6zKlwzyZkk4pF
48EzmkBJzk/ynBvDaQIxdH1l1Z7If9PYdUueH2u4yhQMUtLCW2qUli2rFJULN6GErENLWDptQ1et
45Mi2SrVCQlfKDSaOUnuPNWo6de0nczsBixUQcHWocRqenCNNANGWhaK0dQ6zc83QYEJwhoTmAlB
p0nNPSqnLV80t4BbvK9Sg6Nf+ub2wqiNdU3/4k16l6ZsW5EpFaCTMA7vtGRL44rKR0tRhbSaCD2I
PI0+U11w0q9NWhlIn9kFqVK7oH3x2tgtI2e3Xc3MzcT807U892Xmu/kFJHYqS3G9Cqizq2v/S14V
i3VqkrKmrfZq5gG9zz+FVNsn74KWxr8XjuZTHMvWSC2FyGH7u932Yg1o8Iy0UPqhdVeRfeLaxu4D
SJTorbVKv2ph+6lGIeEV5P3iArtKPw/NRbrSAPD/sCr81UMbBLt3q9LmzXHi16dbugi6CFHYOzoe
+oHQJQ9z+9Iyg5xew7sQefIc7CGJd/TedheFWytXxjZpbrY5KXerrWkZlUWbEtQHbwH6O/mEj1Ci
6vgUqbjwpgae+QrmVPhqC1PgbRQ421mWqBRfq0l4SvlG/5K4VnVVkNeCV+ZpgXWSO3owA9njU7Nr
d9BRtiHmwvXM+TpyjMtmV33x0snu3a5Ybd6oZanc0EzG/LzZWZvVLAM6ja8ENH6yBft76xpNcAN5
Xr+c0DyDRGC1yhdasEuvQEIiUwlg9grJIsRejSKPsnMVkwehJUa+tlY1zTuh5axN5SuM9ffWJoVJ
ESOTnga+d600Zfum8JXkxK1Wuzsa5mypdOa5EVzWQV2bM4T8JnTC83bO5taqEb08d/0yv+CWO7le
223yATErzUUNH4KRqA8pNB1m89zu8PBf1Wqb35RpSoNqHOEV4LsonKeu74FZoAciLP9we74xUMea
pUQWk9mqsqs3K62iFhWvPZjHCPpmd5u6oK10E5rXdaBhRsEOuejypVW8m2tRVnrANxLtprCb1jxp
3K3qnDqhbWAQ1d0y0azSO3Mn2/ZsRTv3l4axhbodWrCpSjt4m0fq9kOpNvlHOpIYp1WN4Fq7plxC
R2rjxFDgW1CGX9toPuzsAN5C6z/A8ccPFQraPd6EPOLcYKleVy33FCTE7QxGhBe80hRYo0q2m9yY
QUF9OdC3+pkz0TMQ3Wlsnm1zG/nkRAvc/Lxk7371Qr/+M3X04n5noqe8sworOFNSq8xneaiayFYk
oZ2deA46J60oGs4zv23KC7tIv5p+vXqdryMk/dsgLy71Xe0nMPiR0kfBcducGICMUS6Ns1eTcLc+
1RTLK+YuHckvV21T12DrE5vG1yU8xatNqTQo49vVJ99qEgiXq3b9CtKYrZx44D9exW5IYyXqR5M3
Pn1/ZvjsXDUQO9mFdfmxhpbuGd0N9v+mgtJPRKQqT/c5zjflMmveLnNOTH5IFIq/vk6CuHif/NqH
fjxQTxz/m5oMNXGubwNI5v437X/wj4YIabdclA+Q0g11SvoS/XNaw+wf8LdhguJN9+eJrU07UXSN
Ozff9Ghxvjf9H8+sW8cff+ZHP73j4r98+Pe/yJ45ENSlpq9TQ0LKjZwj2Zv9M5y+q07pJg113hHZ
Tx5yO2NbBaN7Mx2a/Nu+/Ik9gJa9BuhGoMu7SVK6erwHRHXOsmgUQ379sEf+J4twn5RxIY7iKkgG
BQNKdv9sIxyN8Nc5QETBhMNB41+yR+JhZz1eAxeBURVosMgx7Z8RbgSTsyt3Ggx2Ow39oEx3k8S6
DBaBwomOEB4KFN0ijc8m7F+c3CJg8djtosDSTfJoJ4hylEGeSUNTtnvGZhLgBiMBIrcI9hQNEnKA
ar8IR24BROCU+xZpaKM3nGNbBCh4QlJTbhUgJNCZwzFcIa7Cc7QKiLKAFUC9kwzF/unc0Yh8JJ26
SJbKLYIDzAKFJMHC2T9Hi4AQ6tQUSWNrdLMn42DJ2kRDm0J6orrLgT+848c20TanoFloPH1wnt16
j2gPOI4uuwh4R6qDKIeKXrz7Z+gYWAQ4j5agJHZ/Hp1jgJpJVUD6IChsdAR1j2YP1ECAEKgKdbMf
X2ygKkIaVWr6mjM1hWYxjR6G03dEV0DwFUTj304I3zSiE0AF+Al37acvSsoUZJhKfbG/CRzFRo47
5WssaMB/HZGxrcJe0EtqExjGlE2u2KxEt9WPVgHKHBw+inEUK/f7bUS7gB5eDjcbqfnrOEMKCJjB
4RmwramtoM377XowOl/I5nRkTQBugIAQXbT+CIgw87EvJDTmEgmCx+2TCeMzhAihy+4BIgIFLCp3
ReObvXu8Cq7OVZKUAq0Qur+PLiIQXWKlvaE+pdruAkzoY+Pja5LCXZLAmORBZylGtwrEhpp0YOTg
+wy6AgjQiXiOgmPXwV6SOCC10K1Ct/nGZBVVXLq8VYQ0TVJgL0LJKjDg4EQQIexVI4HX7Z8R7gVC
BNlVsKfCNaDgeeQUHWQ9HTYIuiDd9MdnFsHAyk7fMKd08SFN+GirP94EljsFHguvHw3T/TO6VQDL
ZnR++9dzqTgH0iKkBOw+GD4yCDQlsWAa6EAIRhcfYam7gykxfTKIzJ1uQM/HhxwFFkYoq47VK2j4
Rll7aFgcBSQsILPsncITr2AIyQqknkWzkXFdEhA3FdZbLkgmgwqu3v52EzoOE8kdmiRNQI12yzM6
dwBH6YmW809fGDnpdBFyDz5PlOoe20MsAWJsBMsUVvbP6K4MAnPKq5PaCwa5EWqLIOqfD5ZRqybH
SggCmnl0Z0FDeEF2/rxlsuSIZnelsyehkTul/kgAeTAV47s2Y6e6H/XrboGLI0hig9jg+eSJqtJp
2zRxihwI8XRx+ZjCZOG1ZPcCGu4OiWLIhZ3dO7oyCYvAPkF7tC+6jM476AD+pfeCSf2M/U6Y3Nm9
I7tIEoGOaETR0D33z/jsItJV0nuBdCId2URXum6WvOuBdyCPhgOFJ9st0viABxRXpHPKIA9IIECE
evSuH6+CqlhTFRqfSx5hbN5BJFHYunLekfnr3Ik49t1rZlsN569MIeYSS/bhyKgsoqV2L0XCL1A6
1AV14+AXjuZvk1SHyAwvrbcF44sU4Zt0gcuvrwIxEqkBnT2u94f96S4gdcBt4WAMxnYWNINdKnsW
lCmEVpOL0/MIHMpMUFCpr4x5FVzZ/IHOiXDo/Id4a/cc5Q9ckkwYRPQOeovRBagjsgt6J/ogZxcp
usOmhGjW342OYgQi5imlSAJKpQ8oR3ciuODK7gVELx0XDE6fRHiSXLbtqQMhW+SeO7vRuaMR7QU0
mOUBGBQa8ACUVvvs6VE2AaAPe4E6Q49yGNH0dWIE6XCZLsYAC9AxeB6DBDBRB5vCJujhaKPbBM/1
dv/ZZIq4QJJV5XLU28WjcHkPUbX7FlcjS6lx2+vzfBIhAtI5tpD5No/vjEDUsJOIM/exw+jyB32L
Myl/oGPuVc1xqTJ9s3SP42TbmQoziQhIHyGNbxWeEUL52UMA+AL8MVdGoKndM4wTgaBQfgKj444V
iEP0ZsjeGUS0vG8ejBT0/jm6M3T+ANzmoRo5vpsjuW/ZmyNAFDDKAq/+vFtwEMzmYs3N+a/yPEfw
HznHf/ChbzyYmR+ED3sGTLDMnyPKfO8DBwbI07/37A9B8RC4/sEHBSGm++6OByL++4/FA8Jjc6hQ
WXBf7Kf46I+HKe+/p//n/QSffvXguw6zOvzPi2CZLWipSkcn2DNN/zO73o7/CRdfFtHisYgR646t
/uuX/Ptfg9/56Lb0NwPnm6NxRalWetwsaJN4ODDiGb9j4M0izhf5YaSOqSOoCbI/ebYIg69JdtRB
swO7S49N27ds8ZAcfqX41R12Wn7kOF7eF8F9WQwG31O3ZAefL8PFbpEtH4/cwX2lR+6P04vk6wuk
38roSzDYLB2eVvZbaEOcBQ+DgQlzRVpRduTzZUK31eHIVBtJ1ciOfMGKB8FhnP321vfCY7IDv3xY
+IMNqBp7wKb0uGEYxEkwPJEdIlZ66PghWBxZkQ5nKD1yshu+vA64Jzvs1VPb1KHApAdmgPJ+0wz2
hQhCDv/jWSrnt6D4Ry7gOimD/Mkyd+RH2Z99swjigfUAl/A73MvNAg73In44zH7vzDv8rfxPzvPF
PcT0ZVEM9nQP35EeP7j3g9ViyC/soDHyQ+ML8qQY7OwecCI/dk7ruDxI04Ft6vEcv2P0pMyOhxZI
Gemhk7g4siE98EB25Nvll2xxFD3BchU1ffmhq8XQb5EAF2Vy+YF3Ly4WUZr7wdCtM74oQP+O8S+X
Wb4cWCpqeaKi+TsGv1nWwf3AjfWFwt8x+B2tGA8/c29SOoKX9NBJVvgvZosswVMODyfVOfXwjb9u
wm/3XzBfbI7Pflc9kv39r/xguOJdOUZ62E1IRDK81VDpETUO6aGz5eqYwr1PFcsO/HoZx3kTVouj
awJCmyIfLzv8Wz95WL54mT/xbR1gTHb4d0n5nY3YQ/Z/zxc83Yh9MVt2+Pes/jLPl4OQogeNyI9d
D2+VfXZddtwPxcI/bAxhU/p0teywH5dZhGcbjNwlgqVHDrjZHG3vPskqO/SfC/xOvKL11/B377N2
0oP/XYO47wtK/6M4+YdS0rJjf1/c/ocjP5dp+paFe5p/OoijPPfPhsk18Yn7cLnI/vgvAAAA//8=
</cx:binary>
              </cx:geoCache>
            </cx:geography>
          </cx:layoutPr>
          <cx:valueColors>
            <cx:minColor>
              <a:schemeClr val="accent6">
                <a:lumMod val="60000"/>
                <a:lumOff val="40000"/>
              </a:schemeClr>
            </cx:minColor>
            <cx:midColor>
              <a:schemeClr val="accent6">
                <a:lumMod val="75000"/>
              </a:schemeClr>
            </cx:mid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bg1"/>
              </a:solidFill>
            </a:defRPr>
          </a:pPr>
          <a:endParaRPr lang="en-US" sz="900" b="1" i="0" u="none" strike="noStrike" baseline="0">
            <a:solidFill>
              <a:schemeClr val="bg1"/>
            </a:solidFill>
            <a:latin typeface="Calibri"/>
            <a:ea typeface="Calibri"/>
            <a:cs typeface="Calibri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13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image" Target="../media/image3.emf"/><Relationship Id="rId12" Type="http://schemas.microsoft.com/office/2014/relationships/chartEx" Target="../charts/chartEx3.xml"/><Relationship Id="rId2" Type="http://schemas.openxmlformats.org/officeDocument/2006/relationships/image" Target="../media/image2.emf"/><Relationship Id="rId1" Type="http://schemas.openxmlformats.org/officeDocument/2006/relationships/chart" Target="../charts/chart9.xml"/><Relationship Id="rId6" Type="http://schemas.openxmlformats.org/officeDocument/2006/relationships/chart" Target="../charts/chart13.xml"/><Relationship Id="rId11" Type="http://schemas.openxmlformats.org/officeDocument/2006/relationships/chart" Target="../charts/chart14.xml"/><Relationship Id="rId5" Type="http://schemas.openxmlformats.org/officeDocument/2006/relationships/chart" Target="../charts/chart12.xml"/><Relationship Id="rId15" Type="http://schemas.openxmlformats.org/officeDocument/2006/relationships/chart" Target="../charts/chart16.xml"/><Relationship Id="rId10" Type="http://schemas.openxmlformats.org/officeDocument/2006/relationships/image" Target="../media/image6.emf"/><Relationship Id="rId4" Type="http://schemas.openxmlformats.org/officeDocument/2006/relationships/chart" Target="../charts/chart11.xml"/><Relationship Id="rId9" Type="http://schemas.openxmlformats.org/officeDocument/2006/relationships/image" Target="../media/image5.emf"/><Relationship Id="rId14" Type="http://schemas.microsoft.com/office/2014/relationships/chartEx" Target="../charts/chartEx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0</xdr:row>
      <xdr:rowOff>111125</xdr:rowOff>
    </xdr:from>
    <xdr:to>
      <xdr:col>7</xdr:col>
      <xdr:colOff>615950</xdr:colOff>
      <xdr:row>15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44203-684C-E780-E345-BB56FF4ED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422275</xdr:colOff>
      <xdr:row>0</xdr:row>
      <xdr:rowOff>177800</xdr:rowOff>
    </xdr:from>
    <xdr:to>
      <xdr:col>14</xdr:col>
      <xdr:colOff>117475</xdr:colOff>
      <xdr:row>15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A6E426-7EFC-F759-D460-862EC36E53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3975" y="177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2</xdr:row>
      <xdr:rowOff>85725</xdr:rowOff>
    </xdr:from>
    <xdr:to>
      <xdr:col>9</xdr:col>
      <xdr:colOff>514350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EBBC2-2CC0-24FB-6ACD-5FC88024E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1019175</xdr:colOff>
      <xdr:row>0</xdr:row>
      <xdr:rowOff>139700</xdr:rowOff>
    </xdr:from>
    <xdr:to>
      <xdr:col>11</xdr:col>
      <xdr:colOff>111125</xdr:colOff>
      <xdr:row>15</xdr:row>
      <xdr:rowOff>120650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9EF402-376D-C9EB-E9E8-8BDC4B0479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67125" y="139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2</xdr:row>
      <xdr:rowOff>136525</xdr:rowOff>
    </xdr:from>
    <xdr:to>
      <xdr:col>11</xdr:col>
      <xdr:colOff>101600</xdr:colOff>
      <xdr:row>17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97ADB-83FE-D3FE-18B0-9CC41BBFE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18</xdr:row>
      <xdr:rowOff>19051</xdr:rowOff>
    </xdr:from>
    <xdr:to>
      <xdr:col>1</xdr:col>
      <xdr:colOff>736600</xdr:colOff>
      <xdr:row>20</xdr:row>
      <xdr:rowOff>101601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47519-E5F2-E16C-E31D-CCD505E20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120650</xdr:colOff>
      <xdr:row>18</xdr:row>
      <xdr:rowOff>9525</xdr:rowOff>
    </xdr:from>
    <xdr:to>
      <xdr:col>4</xdr:col>
      <xdr:colOff>768350</xdr:colOff>
      <xdr:row>20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AFCDC3-AA86-7A1A-06B4-46A605B39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285750</xdr:colOff>
      <xdr:row>18</xdr:row>
      <xdr:rowOff>12700</xdr:rowOff>
    </xdr:from>
    <xdr:to>
      <xdr:col>7</xdr:col>
      <xdr:colOff>876300</xdr:colOff>
      <xdr:row>20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8715AD-1781-C4C6-4AD0-C5C1AFD9F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209550</xdr:colOff>
      <xdr:row>17</xdr:row>
      <xdr:rowOff>180975</xdr:rowOff>
    </xdr:from>
    <xdr:to>
      <xdr:col>10</xdr:col>
      <xdr:colOff>857250</xdr:colOff>
      <xdr:row>20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6414EFC-DBAB-5FD0-4AAF-72BB63EEA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196849</xdr:colOff>
      <xdr:row>18</xdr:row>
      <xdr:rowOff>28575</xdr:rowOff>
    </xdr:from>
    <xdr:to>
      <xdr:col>13</xdr:col>
      <xdr:colOff>749300</xdr:colOff>
      <xdr:row>20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A87DFD-BA75-2A45-D963-8430D6A8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10</xdr:row>
      <xdr:rowOff>12700</xdr:rowOff>
    </xdr:from>
    <xdr:to>
      <xdr:col>19</xdr:col>
      <xdr:colOff>298450</xdr:colOff>
      <xdr:row>21</xdr:row>
      <xdr:rowOff>171450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65E2CE18-DA2A-CC4F-41A1-7A62996EEF61}"/>
            </a:ext>
          </a:extLst>
        </xdr:cNvPr>
        <xdr:cNvGrpSpPr/>
      </xdr:nvGrpSpPr>
      <xdr:grpSpPr>
        <a:xfrm>
          <a:off x="50800" y="1854200"/>
          <a:ext cx="11830050" cy="2184400"/>
          <a:chOff x="50800" y="1854200"/>
          <a:chExt cx="11830050" cy="1727200"/>
        </a:xfrm>
      </xdr:grpSpPr>
      <xdr:sp macro="" textlink="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94379DB1-D277-E924-AD5F-7FC03399DD24}"/>
              </a:ext>
            </a:extLst>
          </xdr:cNvPr>
          <xdr:cNvSpPr/>
        </xdr:nvSpPr>
        <xdr:spPr>
          <a:xfrm>
            <a:off x="4718050" y="1854200"/>
            <a:ext cx="4603750" cy="1714500"/>
          </a:xfrm>
          <a:prstGeom prst="roundRect">
            <a:avLst>
              <a:gd name="adj" fmla="val 5217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E1AED8EE-0FBD-DFD3-C553-6CC3ACB24C8A}"/>
              </a:ext>
            </a:extLst>
          </xdr:cNvPr>
          <xdr:cNvSpPr/>
        </xdr:nvSpPr>
        <xdr:spPr>
          <a:xfrm>
            <a:off x="9391650" y="1854200"/>
            <a:ext cx="2489200" cy="1714500"/>
          </a:xfrm>
          <a:prstGeom prst="roundRect">
            <a:avLst>
              <a:gd name="adj" fmla="val 4105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1A36DB0F-A7DE-878C-0252-3D8A83CC7F3D}"/>
              </a:ext>
            </a:extLst>
          </xdr:cNvPr>
          <xdr:cNvSpPr/>
        </xdr:nvSpPr>
        <xdr:spPr>
          <a:xfrm>
            <a:off x="50800" y="1866900"/>
            <a:ext cx="4603750" cy="1714500"/>
          </a:xfrm>
          <a:prstGeom prst="roundRect">
            <a:avLst>
              <a:gd name="adj" fmla="val 8550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6" name="Rectangle: Rounded Corners 55">
            <a:extLst>
              <a:ext uri="{FF2B5EF4-FFF2-40B4-BE49-F238E27FC236}">
                <a16:creationId xmlns:a16="http://schemas.microsoft.com/office/drawing/2014/main" id="{69630B2A-FAE8-8009-2C17-FA6F02FA0170}"/>
              </a:ext>
            </a:extLst>
          </xdr:cNvPr>
          <xdr:cNvSpPr/>
        </xdr:nvSpPr>
        <xdr:spPr>
          <a:xfrm>
            <a:off x="120650" y="1873250"/>
            <a:ext cx="2711450" cy="311150"/>
          </a:xfrm>
          <a:prstGeom prst="roundRect">
            <a:avLst/>
          </a:prstGeom>
          <a:gradFill>
            <a:gsLst>
              <a:gs pos="0">
                <a:schemeClr val="tx1">
                  <a:lumMod val="50000"/>
                  <a:lumOff val="5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7" name="Rectangle: Rounded Corners 56">
            <a:extLst>
              <a:ext uri="{FF2B5EF4-FFF2-40B4-BE49-F238E27FC236}">
                <a16:creationId xmlns:a16="http://schemas.microsoft.com/office/drawing/2014/main" id="{68AF7607-87E7-ECDF-A374-4A62DA9CC790}"/>
              </a:ext>
            </a:extLst>
          </xdr:cNvPr>
          <xdr:cNvSpPr/>
        </xdr:nvSpPr>
        <xdr:spPr>
          <a:xfrm>
            <a:off x="4781550" y="1911350"/>
            <a:ext cx="2838450" cy="266700"/>
          </a:xfrm>
          <a:prstGeom prst="roundRect">
            <a:avLst/>
          </a:prstGeom>
          <a:gradFill>
            <a:gsLst>
              <a:gs pos="0">
                <a:schemeClr val="tx1">
                  <a:lumMod val="50000"/>
                  <a:lumOff val="5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kern="120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CATEGORY WISE PROFIT</a:t>
            </a:r>
            <a:r>
              <a:rPr lang="en-IN" sz="1100" kern="1200"/>
              <a:t>	</a:t>
            </a:r>
          </a:p>
        </xdr:txBody>
      </xdr:sp>
      <xdr:sp macro="" textlink="">
        <xdr:nvSpPr>
          <xdr:cNvPr id="58" name="Rectangle: Rounded Corners 57">
            <a:extLst>
              <a:ext uri="{FF2B5EF4-FFF2-40B4-BE49-F238E27FC236}">
                <a16:creationId xmlns:a16="http://schemas.microsoft.com/office/drawing/2014/main" id="{08BD1EF7-60BF-C950-E410-2B9A03C3ADBE}"/>
              </a:ext>
            </a:extLst>
          </xdr:cNvPr>
          <xdr:cNvSpPr/>
        </xdr:nvSpPr>
        <xdr:spPr>
          <a:xfrm>
            <a:off x="9436100" y="1912678"/>
            <a:ext cx="1993900" cy="266700"/>
          </a:xfrm>
          <a:prstGeom prst="roundRect">
            <a:avLst/>
          </a:prstGeom>
          <a:gradFill>
            <a:gsLst>
              <a:gs pos="0">
                <a:schemeClr val="tx1">
                  <a:lumMod val="50000"/>
                  <a:lumOff val="5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kern="120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CATEGORY</a:t>
            </a:r>
            <a:r>
              <a:rPr lang="en-IN" sz="1100" kern="1200" baseline="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 WISE SALES %</a:t>
            </a:r>
            <a:endParaRPr lang="en-IN" sz="1100" kern="120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</xdr:grpSp>
    <xdr:clientData/>
  </xdr:twoCellAnchor>
  <xdr:twoCellAnchor>
    <xdr:from>
      <xdr:col>0</xdr:col>
      <xdr:colOff>57150</xdr:colOff>
      <xdr:row>22</xdr:row>
      <xdr:rowOff>88900</xdr:rowOff>
    </xdr:from>
    <xdr:to>
      <xdr:col>7</xdr:col>
      <xdr:colOff>463550</xdr:colOff>
      <xdr:row>31</xdr:row>
      <xdr:rowOff>133350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F77D5BA5-BE9F-65F2-3A70-5EDFC7AC53E4}"/>
            </a:ext>
          </a:extLst>
        </xdr:cNvPr>
        <xdr:cNvSpPr/>
      </xdr:nvSpPr>
      <xdr:spPr>
        <a:xfrm>
          <a:off x="57150" y="4140200"/>
          <a:ext cx="4673600" cy="1701800"/>
        </a:xfrm>
        <a:prstGeom prst="roundRect">
          <a:avLst>
            <a:gd name="adj" fmla="val 8550"/>
          </a:avLst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0</xdr:col>
      <xdr:colOff>50800</xdr:colOff>
      <xdr:row>22</xdr:row>
      <xdr:rowOff>63500</xdr:rowOff>
    </xdr:from>
    <xdr:to>
      <xdr:col>19</xdr:col>
      <xdr:colOff>158750</xdr:colOff>
      <xdr:row>35</xdr:row>
      <xdr:rowOff>69850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693314BA-7CF7-6723-5469-97944761A26A}"/>
            </a:ext>
          </a:extLst>
        </xdr:cNvPr>
        <xdr:cNvGrpSpPr/>
      </xdr:nvGrpSpPr>
      <xdr:grpSpPr>
        <a:xfrm>
          <a:off x="50800" y="4114800"/>
          <a:ext cx="11690350" cy="2400300"/>
          <a:chOff x="50800" y="3619500"/>
          <a:chExt cx="11690350" cy="1727200"/>
        </a:xfrm>
      </xdr:grpSpPr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A26E9A42-0CAB-C2CC-F986-D59C94E79522}"/>
              </a:ext>
            </a:extLst>
          </xdr:cNvPr>
          <xdr:cNvSpPr/>
        </xdr:nvSpPr>
        <xdr:spPr>
          <a:xfrm>
            <a:off x="50800" y="3619500"/>
            <a:ext cx="4711700" cy="1714500"/>
          </a:xfrm>
          <a:prstGeom prst="roundRect">
            <a:avLst>
              <a:gd name="adj" fmla="val 8550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DBBC2B10-8745-165B-C2D2-363E200F8D8C}"/>
              </a:ext>
            </a:extLst>
          </xdr:cNvPr>
          <xdr:cNvSpPr/>
        </xdr:nvSpPr>
        <xdr:spPr>
          <a:xfrm>
            <a:off x="4857750" y="3632200"/>
            <a:ext cx="3771900" cy="1714500"/>
          </a:xfrm>
          <a:prstGeom prst="roundRect">
            <a:avLst>
              <a:gd name="adj" fmla="val 5217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6136C8AB-A1BB-884E-AEDB-45BA972741DE}"/>
              </a:ext>
            </a:extLst>
          </xdr:cNvPr>
          <xdr:cNvSpPr/>
        </xdr:nvSpPr>
        <xdr:spPr>
          <a:xfrm>
            <a:off x="8788400" y="3632200"/>
            <a:ext cx="2952750" cy="1714500"/>
          </a:xfrm>
          <a:prstGeom prst="roundRect">
            <a:avLst>
              <a:gd name="adj" fmla="val 4105"/>
            </a:avLst>
          </a:prstGeom>
          <a:gradFill>
            <a:gsLst>
              <a:gs pos="0">
                <a:schemeClr val="tx1">
                  <a:lumMod val="85000"/>
                  <a:lumOff val="15000"/>
                  <a:alpha val="8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sp macro="" textlink="">
        <xdr:nvSpPr>
          <xdr:cNvPr id="59" name="Rectangle: Rounded Corners 58">
            <a:extLst>
              <a:ext uri="{FF2B5EF4-FFF2-40B4-BE49-F238E27FC236}">
                <a16:creationId xmlns:a16="http://schemas.microsoft.com/office/drawing/2014/main" id="{E5BDE88C-39B1-EB99-12D0-2117915C81DD}"/>
              </a:ext>
            </a:extLst>
          </xdr:cNvPr>
          <xdr:cNvSpPr/>
        </xdr:nvSpPr>
        <xdr:spPr>
          <a:xfrm>
            <a:off x="127000" y="3650006"/>
            <a:ext cx="2381250" cy="266700"/>
          </a:xfrm>
          <a:prstGeom prst="roundRect">
            <a:avLst/>
          </a:prstGeom>
          <a:gradFill>
            <a:gsLst>
              <a:gs pos="0">
                <a:schemeClr val="tx1">
                  <a:lumMod val="50000"/>
                  <a:lumOff val="5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kern="120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SALES</a:t>
            </a:r>
            <a:r>
              <a:rPr lang="en-IN" sz="1200" kern="1200" baseline="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 BY STATE</a:t>
            </a:r>
            <a:endParaRPr lang="en-IN" sz="1200" kern="120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endParaRPr>
          </a:p>
        </xdr:txBody>
      </xdr:sp>
      <xdr:sp macro="" textlink="">
        <xdr:nvSpPr>
          <xdr:cNvPr id="60" name="Rectangle: Rounded Corners 59">
            <a:extLst>
              <a:ext uri="{FF2B5EF4-FFF2-40B4-BE49-F238E27FC236}">
                <a16:creationId xmlns:a16="http://schemas.microsoft.com/office/drawing/2014/main" id="{0CFCB05C-96A0-371A-FF31-3448F0E85717}"/>
              </a:ext>
            </a:extLst>
          </xdr:cNvPr>
          <xdr:cNvSpPr/>
        </xdr:nvSpPr>
        <xdr:spPr>
          <a:xfrm>
            <a:off x="4959350" y="3674635"/>
            <a:ext cx="2165350" cy="237302"/>
          </a:xfrm>
          <a:prstGeom prst="roundRect">
            <a:avLst/>
          </a:prstGeom>
          <a:gradFill>
            <a:gsLst>
              <a:gs pos="0">
                <a:schemeClr val="tx1">
                  <a:lumMod val="50000"/>
                  <a:lumOff val="50000"/>
                </a:schemeClr>
              </a:gs>
              <a:gs pos="100000">
                <a:schemeClr val="tx1">
                  <a:lumMod val="65000"/>
                  <a:lumOff val="35000"/>
                  <a:alpha val="75000"/>
                </a:schemeClr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50" kern="1200"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rPr>
              <a:t>TOP 10 CATEGORIES</a:t>
            </a:r>
          </a:p>
        </xdr:txBody>
      </xdr:sp>
    </xdr:grpSp>
    <xdr:clientData/>
  </xdr:twoCellAnchor>
  <xdr:twoCellAnchor>
    <xdr:from>
      <xdr:col>0</xdr:col>
      <xdr:colOff>57150</xdr:colOff>
      <xdr:row>2</xdr:row>
      <xdr:rowOff>19050</xdr:rowOff>
    </xdr:from>
    <xdr:to>
      <xdr:col>19</xdr:col>
      <xdr:colOff>311150</xdr:colOff>
      <xdr:row>9</xdr:row>
      <xdr:rowOff>171641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80C7C6E9-FEB2-712B-D11D-5CA07DA2BBEC}"/>
            </a:ext>
          </a:extLst>
        </xdr:cNvPr>
        <xdr:cNvGrpSpPr/>
      </xdr:nvGrpSpPr>
      <xdr:grpSpPr>
        <a:xfrm>
          <a:off x="57150" y="387350"/>
          <a:ext cx="11836400" cy="1441641"/>
          <a:chOff x="57150" y="387350"/>
          <a:chExt cx="11696700" cy="1486492"/>
        </a:xfrm>
      </xdr:grpSpPr>
      <xdr:grpSp>
        <xdr:nvGrpSpPr>
          <xdr:cNvPr id="11" name="Group 10">
            <a:extLst>
              <a:ext uri="{FF2B5EF4-FFF2-40B4-BE49-F238E27FC236}">
                <a16:creationId xmlns:a16="http://schemas.microsoft.com/office/drawing/2014/main" id="{C9F2E180-9A44-7094-3178-518AF99A0B27}"/>
              </a:ext>
            </a:extLst>
          </xdr:cNvPr>
          <xdr:cNvGrpSpPr/>
        </xdr:nvGrpSpPr>
        <xdr:grpSpPr>
          <a:xfrm>
            <a:off x="57150" y="406400"/>
            <a:ext cx="2190751" cy="1467442"/>
            <a:chOff x="31750" y="457200"/>
            <a:chExt cx="1833077" cy="1422389"/>
          </a:xfrm>
        </xdr:grpSpPr>
        <xdr:sp macro="" textlink="">
          <xdr:nvSpPr>
            <xdr:cNvPr id="4" name="Rectangle: Rounded Corners 3">
              <a:extLst>
                <a:ext uri="{FF2B5EF4-FFF2-40B4-BE49-F238E27FC236}">
                  <a16:creationId xmlns:a16="http://schemas.microsoft.com/office/drawing/2014/main" id="{C13B9DF2-BFF2-09C9-05CB-AA177B29911E}"/>
                </a:ext>
              </a:extLst>
            </xdr:cNvPr>
            <xdr:cNvSpPr/>
          </xdr:nvSpPr>
          <xdr:spPr>
            <a:xfrm>
              <a:off x="31750" y="457200"/>
              <a:ext cx="18224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 b="1" kern="1200"/>
                <a:t>SALES</a:t>
              </a:r>
            </a:p>
          </xdr:txBody>
        </xdr:sp>
        <xdr:sp macro="" textlink="">
          <xdr:nvSpPr>
            <xdr:cNvPr id="5" name="Rectangle: Rounded Corners 4">
              <a:extLst>
                <a:ext uri="{FF2B5EF4-FFF2-40B4-BE49-F238E27FC236}">
                  <a16:creationId xmlns:a16="http://schemas.microsoft.com/office/drawing/2014/main" id="{F1616059-468F-6E0C-D396-6CDE7FB1D0A0}"/>
                </a:ext>
              </a:extLst>
            </xdr:cNvPr>
            <xdr:cNvSpPr/>
          </xdr:nvSpPr>
          <xdr:spPr>
            <a:xfrm>
              <a:off x="31750" y="793739"/>
              <a:ext cx="1833077" cy="1085850"/>
            </a:xfrm>
            <a:prstGeom prst="roundRect">
              <a:avLst>
                <a:gd name="adj" fmla="val 7516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 kern="1200"/>
            </a:p>
          </xdr:txBody>
        </xdr:sp>
        <xdr:sp macro="" textlink="KPI!B17">
          <xdr:nvSpPr>
            <xdr:cNvPr id="6" name="Rectangle: Rounded Corners 5">
              <a:extLst>
                <a:ext uri="{FF2B5EF4-FFF2-40B4-BE49-F238E27FC236}">
                  <a16:creationId xmlns:a16="http://schemas.microsoft.com/office/drawing/2014/main" id="{18FC5DC4-AFCA-7DAF-1C97-7D1B629D1EE4}"/>
                </a:ext>
              </a:extLst>
            </xdr:cNvPr>
            <xdr:cNvSpPr/>
          </xdr:nvSpPr>
          <xdr:spPr>
            <a:xfrm>
              <a:off x="95250" y="806450"/>
              <a:ext cx="16827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D7DA5185-3307-4463-A97D-F5413E8A933F}" type="TxLink"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algn="ctr"/>
                <a:t> $22,97,200.86 </a:t>
              </a:fld>
              <a:endParaRPr lang="en-IN" sz="1400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8" name="Rectangle: Rounded Corners 7">
              <a:extLst>
                <a:ext uri="{FF2B5EF4-FFF2-40B4-BE49-F238E27FC236}">
                  <a16:creationId xmlns:a16="http://schemas.microsoft.com/office/drawing/2014/main" id="{35E5958C-4463-F197-85D3-F90D2425A8C5}"/>
                </a:ext>
              </a:extLst>
            </xdr:cNvPr>
            <xdr:cNvSpPr/>
          </xdr:nvSpPr>
          <xdr:spPr>
            <a:xfrm>
              <a:off x="82550" y="1517650"/>
              <a:ext cx="1682750" cy="30480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</a:t>
              </a:r>
              <a:r>
                <a:rPr lang="en-US" sz="9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</a:t>
              </a:r>
              <a:r>
                <a:rPr lang="en-US" sz="900" b="0" i="0" u="none" strike="noStrike" kern="1200" baseline="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GROWTH</a:t>
              </a:r>
              <a:endParaRPr lang="en-US" sz="900" b="0" i="0" u="none" strike="noStrike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12" name="Group 11">
            <a:extLst>
              <a:ext uri="{FF2B5EF4-FFF2-40B4-BE49-F238E27FC236}">
                <a16:creationId xmlns:a16="http://schemas.microsoft.com/office/drawing/2014/main" id="{C9B4A18B-901E-BAF7-3F66-AA62D4A1A4E0}"/>
              </a:ext>
            </a:extLst>
          </xdr:cNvPr>
          <xdr:cNvGrpSpPr/>
        </xdr:nvGrpSpPr>
        <xdr:grpSpPr>
          <a:xfrm>
            <a:off x="2400300" y="400050"/>
            <a:ext cx="2279650" cy="1460500"/>
            <a:chOff x="31750" y="438236"/>
            <a:chExt cx="1827541" cy="1422314"/>
          </a:xfrm>
        </xdr:grpSpPr>
        <xdr:sp macro="" textlink="">
          <xdr:nvSpPr>
            <xdr:cNvPr id="13" name="Rectangle: Rounded Corners 12">
              <a:extLst>
                <a:ext uri="{FF2B5EF4-FFF2-40B4-BE49-F238E27FC236}">
                  <a16:creationId xmlns:a16="http://schemas.microsoft.com/office/drawing/2014/main" id="{0DB86821-E120-B8FD-B045-7A7515A4E140}"/>
                </a:ext>
              </a:extLst>
            </xdr:cNvPr>
            <xdr:cNvSpPr/>
          </xdr:nvSpPr>
          <xdr:spPr>
            <a:xfrm>
              <a:off x="31750" y="438236"/>
              <a:ext cx="1827541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 b="1" kern="1200"/>
                <a:t>PROFIT</a:t>
              </a:r>
            </a:p>
          </xdr:txBody>
        </xdr:sp>
        <xdr:sp macro="" textlink="">
          <xdr:nvSpPr>
            <xdr:cNvPr id="14" name="Rectangle: Rounded Corners 13">
              <a:extLst>
                <a:ext uri="{FF2B5EF4-FFF2-40B4-BE49-F238E27FC236}">
                  <a16:creationId xmlns:a16="http://schemas.microsoft.com/office/drawing/2014/main" id="{441B4CF9-7099-92AF-CC55-44EA5919BFCD}"/>
                </a:ext>
              </a:extLst>
            </xdr:cNvPr>
            <xdr:cNvSpPr/>
          </xdr:nvSpPr>
          <xdr:spPr>
            <a:xfrm>
              <a:off x="31750" y="774700"/>
              <a:ext cx="1809750" cy="1085850"/>
            </a:xfrm>
            <a:prstGeom prst="roundRect">
              <a:avLst>
                <a:gd name="adj" fmla="val 7516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 kern="1200"/>
            </a:p>
          </xdr:txBody>
        </xdr:sp>
        <xdr:sp macro="" textlink="KPI!E17">
          <xdr:nvSpPr>
            <xdr:cNvPr id="15" name="Rectangle: Rounded Corners 14">
              <a:extLst>
                <a:ext uri="{FF2B5EF4-FFF2-40B4-BE49-F238E27FC236}">
                  <a16:creationId xmlns:a16="http://schemas.microsoft.com/office/drawing/2014/main" id="{451D03BC-1AF1-FBAB-C93E-7A232CB7F29C}"/>
                </a:ext>
              </a:extLst>
            </xdr:cNvPr>
            <xdr:cNvSpPr/>
          </xdr:nvSpPr>
          <xdr:spPr>
            <a:xfrm>
              <a:off x="95250" y="806450"/>
              <a:ext cx="16827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238E59CC-B560-42A7-ABF6-15F884E3302E}" type="TxLink"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algn="ctr"/>
                <a:t> $2,86,397.02 </a:t>
              </a:fld>
              <a:endParaRPr lang="en-IN" sz="1400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16" name="Rectangle: Rounded Corners 15">
              <a:extLst>
                <a:ext uri="{FF2B5EF4-FFF2-40B4-BE49-F238E27FC236}">
                  <a16:creationId xmlns:a16="http://schemas.microsoft.com/office/drawing/2014/main" id="{077E5091-8974-9E22-3FBB-F8B13920472A}"/>
                </a:ext>
              </a:extLst>
            </xdr:cNvPr>
            <xdr:cNvSpPr/>
          </xdr:nvSpPr>
          <xdr:spPr>
            <a:xfrm>
              <a:off x="97928" y="1512874"/>
              <a:ext cx="1667371" cy="303427"/>
            </a:xfrm>
            <a:prstGeom prst="roundRect">
              <a:avLst>
                <a:gd name="adj" fmla="val 33612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</a:t>
              </a:r>
              <a:r>
                <a:rPr lang="en-US" sz="9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</a:t>
              </a:r>
              <a:r>
                <a:rPr lang="en-US" sz="900" b="0" i="0" u="none" strike="noStrike" kern="1200" baseline="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GROWTH</a:t>
              </a:r>
              <a:endParaRPr lang="en-US" sz="900" b="0" i="0" u="none" strike="noStrike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252352-8CCA-48EC-0CA5-EE8A1BEEF624}"/>
              </a:ext>
            </a:extLst>
          </xdr:cNvPr>
          <xdr:cNvGrpSpPr/>
        </xdr:nvGrpSpPr>
        <xdr:grpSpPr>
          <a:xfrm>
            <a:off x="4832350" y="400050"/>
            <a:ext cx="2298700" cy="1460500"/>
            <a:chOff x="31750" y="457200"/>
            <a:chExt cx="1822450" cy="1403350"/>
          </a:xfrm>
        </xdr:grpSpPr>
        <xdr:sp macro="" textlink="">
          <xdr:nvSpPr>
            <xdr:cNvPr id="18" name="Rectangle: Rounded Corners 17">
              <a:extLst>
                <a:ext uri="{FF2B5EF4-FFF2-40B4-BE49-F238E27FC236}">
                  <a16:creationId xmlns:a16="http://schemas.microsoft.com/office/drawing/2014/main" id="{3F784A1A-5FE8-BABD-33A8-14E80A72B351}"/>
                </a:ext>
              </a:extLst>
            </xdr:cNvPr>
            <xdr:cNvSpPr/>
          </xdr:nvSpPr>
          <xdr:spPr>
            <a:xfrm>
              <a:off x="31750" y="457200"/>
              <a:ext cx="18224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 b="1" kern="1200"/>
                <a:t>QUANTITY</a:t>
              </a:r>
            </a:p>
          </xdr:txBody>
        </xdr:sp>
        <xdr:sp macro="" textlink="">
          <xdr:nvSpPr>
            <xdr:cNvPr id="19" name="Rectangle: Rounded Corners 18">
              <a:extLst>
                <a:ext uri="{FF2B5EF4-FFF2-40B4-BE49-F238E27FC236}">
                  <a16:creationId xmlns:a16="http://schemas.microsoft.com/office/drawing/2014/main" id="{D8092953-7F85-5ADB-3CAB-267C9F8C8D77}"/>
                </a:ext>
              </a:extLst>
            </xdr:cNvPr>
            <xdr:cNvSpPr/>
          </xdr:nvSpPr>
          <xdr:spPr>
            <a:xfrm>
              <a:off x="31750" y="774700"/>
              <a:ext cx="1809750" cy="1085850"/>
            </a:xfrm>
            <a:prstGeom prst="roundRect">
              <a:avLst>
                <a:gd name="adj" fmla="val 7516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 kern="1200"/>
            </a:p>
          </xdr:txBody>
        </xdr:sp>
        <xdr:sp macro="" textlink="KPI!H17">
          <xdr:nvSpPr>
            <xdr:cNvPr id="20" name="Rectangle: Rounded Corners 19">
              <a:extLst>
                <a:ext uri="{FF2B5EF4-FFF2-40B4-BE49-F238E27FC236}">
                  <a16:creationId xmlns:a16="http://schemas.microsoft.com/office/drawing/2014/main" id="{7951E3AB-03FD-E514-99D8-F0F630DB221A}"/>
                </a:ext>
              </a:extLst>
            </xdr:cNvPr>
            <xdr:cNvSpPr/>
          </xdr:nvSpPr>
          <xdr:spPr>
            <a:xfrm>
              <a:off x="95250" y="806450"/>
              <a:ext cx="16827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CB61FE8A-899F-48C6-825D-5912AAADC3A4}" type="TxLink"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algn="ctr"/>
                <a:t># 37873</a:t>
              </a:fld>
              <a:endParaRPr lang="en-IN" sz="1400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21" name="Rectangle: Rounded Corners 20">
              <a:extLst>
                <a:ext uri="{FF2B5EF4-FFF2-40B4-BE49-F238E27FC236}">
                  <a16:creationId xmlns:a16="http://schemas.microsoft.com/office/drawing/2014/main" id="{566B3E43-29D0-5C92-781A-24E6C3C0F3B1}"/>
                </a:ext>
              </a:extLst>
            </xdr:cNvPr>
            <xdr:cNvSpPr/>
          </xdr:nvSpPr>
          <xdr:spPr>
            <a:xfrm>
              <a:off x="82550" y="1508168"/>
              <a:ext cx="1682750" cy="314283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</a:t>
              </a:r>
              <a:r>
                <a:rPr lang="en-US" sz="9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</a:t>
              </a:r>
              <a:r>
                <a:rPr lang="en-US" sz="900" b="0" i="0" u="none" strike="noStrike" kern="1200" baseline="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GROWTH</a:t>
              </a:r>
              <a:endParaRPr lang="en-US" sz="900" b="0" i="0" u="none" strike="noStrike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13338FB-538B-3B39-225A-936E064D4213}"/>
              </a:ext>
            </a:extLst>
          </xdr:cNvPr>
          <xdr:cNvGrpSpPr/>
        </xdr:nvGrpSpPr>
        <xdr:grpSpPr>
          <a:xfrm>
            <a:off x="7258050" y="400049"/>
            <a:ext cx="2171700" cy="1454149"/>
            <a:chOff x="31750" y="457200"/>
            <a:chExt cx="1822450" cy="1409505"/>
          </a:xfrm>
        </xdr:grpSpPr>
        <xdr:sp macro="" textlink="">
          <xdr:nvSpPr>
            <xdr:cNvPr id="23" name="Rectangle: Rounded Corners 22">
              <a:extLst>
                <a:ext uri="{FF2B5EF4-FFF2-40B4-BE49-F238E27FC236}">
                  <a16:creationId xmlns:a16="http://schemas.microsoft.com/office/drawing/2014/main" id="{4AD3FF99-C2D6-B4B7-80F0-E8D11811AAB7}"/>
                </a:ext>
              </a:extLst>
            </xdr:cNvPr>
            <xdr:cNvSpPr/>
          </xdr:nvSpPr>
          <xdr:spPr>
            <a:xfrm>
              <a:off x="31750" y="457200"/>
              <a:ext cx="18224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 b="1" kern="1200"/>
                <a:t>NO OF ORDERS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CEF135EA-D4A9-0574-EEA5-513EA7414277}"/>
                </a:ext>
              </a:extLst>
            </xdr:cNvPr>
            <xdr:cNvSpPr/>
          </xdr:nvSpPr>
          <xdr:spPr>
            <a:xfrm>
              <a:off x="31750" y="780855"/>
              <a:ext cx="1809750" cy="1085850"/>
            </a:xfrm>
            <a:prstGeom prst="roundRect">
              <a:avLst>
                <a:gd name="adj" fmla="val 7516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 kern="1200"/>
            </a:p>
          </xdr:txBody>
        </xdr:sp>
        <xdr:sp macro="" textlink="KPI!K17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EC484F33-07D8-0A75-2938-A4A6160C7B53}"/>
                </a:ext>
              </a:extLst>
            </xdr:cNvPr>
            <xdr:cNvSpPr/>
          </xdr:nvSpPr>
          <xdr:spPr>
            <a:xfrm>
              <a:off x="95250" y="806450"/>
              <a:ext cx="16827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30934A00-140B-47BC-A630-1AB31439F6EA}" type="TxLink"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algn="ctr"/>
                <a:t># 9994</a:t>
              </a:fld>
              <a:endParaRPr lang="en-IN" sz="1400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26" name="Rectangle: Rounded Corners 25">
              <a:extLst>
                <a:ext uri="{FF2B5EF4-FFF2-40B4-BE49-F238E27FC236}">
                  <a16:creationId xmlns:a16="http://schemas.microsoft.com/office/drawing/2014/main" id="{F457AB36-1166-5B63-9E41-912B995C52B6}"/>
                </a:ext>
              </a:extLst>
            </xdr:cNvPr>
            <xdr:cNvSpPr/>
          </xdr:nvSpPr>
          <xdr:spPr>
            <a:xfrm>
              <a:off x="82550" y="1497402"/>
              <a:ext cx="1682750" cy="32504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</a:t>
              </a:r>
              <a:r>
                <a:rPr lang="en-US" sz="9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</a:t>
              </a:r>
              <a:r>
                <a:rPr lang="en-US" sz="900" b="0" i="0" u="none" strike="noStrike" kern="1200" baseline="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GROWTH</a:t>
              </a:r>
              <a:endParaRPr lang="en-US" sz="900" b="0" i="0" u="none" strike="noStrike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B09DCF4E-40D1-80E8-A218-F7D167AA855F}"/>
              </a:ext>
            </a:extLst>
          </xdr:cNvPr>
          <xdr:cNvGrpSpPr/>
        </xdr:nvGrpSpPr>
        <xdr:grpSpPr>
          <a:xfrm>
            <a:off x="9582150" y="387350"/>
            <a:ext cx="2171700" cy="1447800"/>
            <a:chOff x="31750" y="457200"/>
            <a:chExt cx="1822450" cy="1403350"/>
          </a:xfrm>
        </xdr:grpSpPr>
        <xdr:sp macro="" textlink="">
          <xdr:nvSpPr>
            <xdr:cNvPr id="28" name="Rectangle: Rounded Corners 27">
              <a:extLst>
                <a:ext uri="{FF2B5EF4-FFF2-40B4-BE49-F238E27FC236}">
                  <a16:creationId xmlns:a16="http://schemas.microsoft.com/office/drawing/2014/main" id="{D9985D75-57A3-F528-7071-6F40049F5BFB}"/>
                </a:ext>
              </a:extLst>
            </xdr:cNvPr>
            <xdr:cNvSpPr/>
          </xdr:nvSpPr>
          <xdr:spPr>
            <a:xfrm>
              <a:off x="31750" y="457200"/>
              <a:ext cx="18224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IN" sz="1200" b="1" kern="1200"/>
                <a:t>PROFIT MARGIN</a:t>
              </a:r>
            </a:p>
          </xdr:txBody>
        </xdr:sp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AD3BF348-CA5D-3608-2EAB-5536DB5DFEEB}"/>
                </a:ext>
              </a:extLst>
            </xdr:cNvPr>
            <xdr:cNvSpPr/>
          </xdr:nvSpPr>
          <xdr:spPr>
            <a:xfrm>
              <a:off x="31750" y="774700"/>
              <a:ext cx="1809750" cy="1085850"/>
            </a:xfrm>
            <a:prstGeom prst="roundRect">
              <a:avLst>
                <a:gd name="adj" fmla="val 7516"/>
              </a:avLst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N" sz="1100" kern="1200"/>
            </a:p>
          </xdr:txBody>
        </xdr:sp>
        <xdr:sp macro="" textlink="KPI!N17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7F30E4D6-5D29-FC6A-959B-9DFE708BEC68}"/>
                </a:ext>
              </a:extLst>
            </xdr:cNvPr>
            <xdr:cNvSpPr/>
          </xdr:nvSpPr>
          <xdr:spPr>
            <a:xfrm>
              <a:off x="95250" y="806450"/>
              <a:ext cx="1682750" cy="298450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fld id="{0035988F-C246-4A04-976F-B7746FC37290}" type="TxLink"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pPr algn="ctr"/>
                <a:t>12.47%</a:t>
              </a:fld>
              <a:endParaRPr lang="en-IN" sz="1400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  <xdr:sp macro="" textlink="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C32F33D6-BA79-94BE-6332-1596F0181CB3}"/>
                </a:ext>
              </a:extLst>
            </xdr:cNvPr>
            <xdr:cNvSpPr/>
          </xdr:nvSpPr>
          <xdr:spPr>
            <a:xfrm>
              <a:off x="82550" y="1497402"/>
              <a:ext cx="1682750" cy="325047"/>
            </a:xfrm>
            <a:prstGeom prst="roundRect">
              <a:avLst/>
            </a:prstGeom>
            <a:gradFill>
              <a:gsLst>
                <a:gs pos="0">
                  <a:schemeClr val="tx1">
                    <a:lumMod val="85000"/>
                    <a:lumOff val="15000"/>
                    <a:alpha val="80000"/>
                  </a:schemeClr>
                </a:gs>
                <a:gs pos="100000">
                  <a:schemeClr val="tx1">
                    <a:lumMod val="65000"/>
                    <a:lumOff val="35000"/>
                    <a:alpha val="75000"/>
                  </a:schemeClr>
                </a:gs>
              </a:gsLst>
              <a:lin ang="5400000" scaled="1"/>
            </a:gra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</a:t>
              </a:r>
              <a:r>
                <a:rPr lang="en-US" sz="900" b="0" i="0" u="none" strike="noStrike" kern="120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YOY</a:t>
              </a:r>
              <a:r>
                <a:rPr lang="en-US" sz="900" b="0" i="0" u="none" strike="noStrike" kern="1200" baseline="0">
                  <a:solidFill>
                    <a:schemeClr val="bg1"/>
                  </a:solidFill>
                  <a:latin typeface="Lato black" panose="020F0502020204030203" pitchFamily="34" charset="0"/>
                  <a:ea typeface="Lato black" panose="020F0502020204030203" pitchFamily="34" charset="0"/>
                  <a:cs typeface="Lato black" panose="020F0502020204030203" pitchFamily="34" charset="0"/>
                </a:rPr>
                <a:t> GROWTH</a:t>
              </a:r>
              <a:endParaRPr lang="en-US" sz="900" b="0" i="0" u="none" strike="noStrike" kern="1200">
                <a:solidFill>
                  <a:schemeClr val="bg1"/>
                </a:solidFill>
                <a:latin typeface="Lato black" panose="020F0502020204030203" pitchFamily="34" charset="0"/>
                <a:ea typeface="Lato black" panose="020F0502020204030203" pitchFamily="34" charset="0"/>
                <a:cs typeface="Lato black" panose="020F0502020204030203" pitchFamily="34" charset="0"/>
              </a:endParaRPr>
            </a:p>
          </xdr:txBody>
        </xdr:sp>
      </xdr:grpSp>
    </xdr:grpSp>
    <xdr:clientData/>
  </xdr:twoCellAnchor>
  <xdr:twoCellAnchor>
    <xdr:from>
      <xdr:col>0</xdr:col>
      <xdr:colOff>25400</xdr:colOff>
      <xdr:row>0</xdr:row>
      <xdr:rowOff>0</xdr:rowOff>
    </xdr:from>
    <xdr:to>
      <xdr:col>19</xdr:col>
      <xdr:colOff>342900</xdr:colOff>
      <xdr:row>1</xdr:row>
      <xdr:rowOff>146050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8FB16DDC-09FF-FD98-6890-0379003BCF13}"/>
            </a:ext>
          </a:extLst>
        </xdr:cNvPr>
        <xdr:cNvSpPr/>
      </xdr:nvSpPr>
      <xdr:spPr>
        <a:xfrm>
          <a:off x="25400" y="0"/>
          <a:ext cx="11899900" cy="330200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120000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kern="120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ECOMMERCE</a:t>
          </a:r>
          <a:r>
            <a:rPr lang="en-IN" sz="1200" kern="1200" baseline="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 SALES ANALYSISI DASHBOARD</a:t>
          </a:r>
          <a:endParaRPr lang="en-IN" sz="1200" kern="1200">
            <a:latin typeface="Lato black" panose="020F0502020204030203" pitchFamily="34" charset="0"/>
            <a:ea typeface="Lato black" panose="020F0502020204030203" pitchFamily="34" charset="0"/>
            <a:cs typeface="Lato black" panose="020F0502020204030203" pitchFamily="34" charset="0"/>
          </a:endParaRPr>
        </a:p>
      </xdr:txBody>
    </xdr:sp>
    <xdr:clientData/>
  </xdr:twoCellAnchor>
  <xdr:twoCellAnchor>
    <xdr:from>
      <xdr:col>0</xdr:col>
      <xdr:colOff>165100</xdr:colOff>
      <xdr:row>6</xdr:row>
      <xdr:rowOff>44450</xdr:rowOff>
    </xdr:from>
    <xdr:to>
      <xdr:col>2</xdr:col>
      <xdr:colOff>450850</xdr:colOff>
      <xdr:row>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B51048-7BE7-4133-A7EA-0B7764660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794</xdr:colOff>
          <xdr:row>8</xdr:row>
          <xdr:rowOff>25176</xdr:rowOff>
        </xdr:from>
        <xdr:to>
          <xdr:col>3</xdr:col>
          <xdr:colOff>190500</xdr:colOff>
          <xdr:row>9</xdr:row>
          <xdr:rowOff>96636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D978444C-7C71-04FD-4420-FEFE3E84AA9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H$8" spid="_x0000_s10293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219994" y="1498376"/>
              <a:ext cx="799306" cy="25561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</xdr:col>
      <xdr:colOff>292100</xdr:colOff>
      <xdr:row>5</xdr:row>
      <xdr:rowOff>165101</xdr:rowOff>
    </xdr:from>
    <xdr:to>
      <xdr:col>7</xdr:col>
      <xdr:colOff>25400</xdr:colOff>
      <xdr:row>7</xdr:row>
      <xdr:rowOff>165100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45E9E25-C20C-4919-933F-0B03FAE71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400050</xdr:colOff>
      <xdr:row>5</xdr:row>
      <xdr:rowOff>158750</xdr:rowOff>
    </xdr:from>
    <xdr:to>
      <xdr:col>10</xdr:col>
      <xdr:colOff>590550</xdr:colOff>
      <xdr:row>7</xdr:row>
      <xdr:rowOff>158750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0224CA3-043C-4A73-B486-B4A107442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285750</xdr:colOff>
      <xdr:row>5</xdr:row>
      <xdr:rowOff>165101</xdr:rowOff>
    </xdr:from>
    <xdr:to>
      <xdr:col>14</xdr:col>
      <xdr:colOff>577850</xdr:colOff>
      <xdr:row>7</xdr:row>
      <xdr:rowOff>165101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6AC2299-35F9-441F-9C12-BBCBD0E99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152400</xdr:colOff>
      <xdr:row>5</xdr:row>
      <xdr:rowOff>152401</xdr:rowOff>
    </xdr:from>
    <xdr:to>
      <xdr:col>18</xdr:col>
      <xdr:colOff>349251</xdr:colOff>
      <xdr:row>7</xdr:row>
      <xdr:rowOff>146051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4316963-DA8E-4914-9122-3730CA3D2E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565150</xdr:colOff>
          <xdr:row>8</xdr:row>
          <xdr:rowOff>19050</xdr:rowOff>
        </xdr:from>
        <xdr:to>
          <xdr:col>7</xdr:col>
          <xdr:colOff>88900</xdr:colOff>
          <xdr:row>9</xdr:row>
          <xdr:rowOff>88901</xdr:rowOff>
        </xdr:to>
        <xdr:pic>
          <xdr:nvPicPr>
            <xdr:cNvPr id="38" name="Picture 37">
              <a:extLst>
                <a:ext uri="{FF2B5EF4-FFF2-40B4-BE49-F238E27FC236}">
                  <a16:creationId xmlns:a16="http://schemas.microsoft.com/office/drawing/2014/main" id="{7BDF05C9-EC83-E9E1-8BC3-7522AE5BCFB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I$8" spid="_x0000_s1029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613150" y="1492250"/>
              <a:ext cx="742950" cy="25400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558800</xdr:colOff>
          <xdr:row>8</xdr:row>
          <xdr:rowOff>23225</xdr:rowOff>
        </xdr:from>
        <xdr:to>
          <xdr:col>11</xdr:col>
          <xdr:colOff>133350</xdr:colOff>
          <xdr:row>9</xdr:row>
          <xdr:rowOff>102199</xdr:rowOff>
        </xdr:to>
        <xdr:pic>
          <xdr:nvPicPr>
            <xdr:cNvPr id="40" name="Picture 39">
              <a:extLst>
                <a:ext uri="{FF2B5EF4-FFF2-40B4-BE49-F238E27FC236}">
                  <a16:creationId xmlns:a16="http://schemas.microsoft.com/office/drawing/2014/main" id="{1CE0920C-7C19-C3C0-3F0B-E0863AD0FE42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J$8" spid="_x0000_s1029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045200" y="1496425"/>
              <a:ext cx="793750" cy="2631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520700</xdr:colOff>
          <xdr:row>7</xdr:row>
          <xdr:rowOff>177800</xdr:rowOff>
        </xdr:from>
        <xdr:to>
          <xdr:col>15</xdr:col>
          <xdr:colOff>57150</xdr:colOff>
          <xdr:row>9</xdr:row>
          <xdr:rowOff>69850</xdr:rowOff>
        </xdr:to>
        <xdr:pic>
          <xdr:nvPicPr>
            <xdr:cNvPr id="42" name="Picture 41">
              <a:extLst>
                <a:ext uri="{FF2B5EF4-FFF2-40B4-BE49-F238E27FC236}">
                  <a16:creationId xmlns:a16="http://schemas.microsoft.com/office/drawing/2014/main" id="{F10A2971-3853-63FD-0B75-BE5062A3D16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K$8" spid="_x0000_s1029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8445500" y="1466850"/>
              <a:ext cx="755650" cy="2603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368300</xdr:colOff>
          <xdr:row>7</xdr:row>
          <xdr:rowOff>177800</xdr:rowOff>
        </xdr:from>
        <xdr:to>
          <xdr:col>18</xdr:col>
          <xdr:colOff>514350</xdr:colOff>
          <xdr:row>9</xdr:row>
          <xdr:rowOff>82550</xdr:rowOff>
        </xdr:to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6FCB250E-7D3F-393F-9D08-F43AA3BD239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KPI YOY'!$L$8" spid="_x0000_s10297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10731500" y="1466850"/>
              <a:ext cx="755650" cy="2730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50800</xdr:colOff>
      <xdr:row>10</xdr:row>
      <xdr:rowOff>19050</xdr:rowOff>
    </xdr:from>
    <xdr:to>
      <xdr:col>7</xdr:col>
      <xdr:colOff>387350</xdr:colOff>
      <xdr:row>19</xdr:row>
      <xdr:rowOff>76200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A9BA2D73-F1B1-0491-166A-52530124D041}"/>
            </a:ext>
          </a:extLst>
        </xdr:cNvPr>
        <xdr:cNvSpPr/>
      </xdr:nvSpPr>
      <xdr:spPr>
        <a:xfrm>
          <a:off x="50800" y="1860550"/>
          <a:ext cx="4603750" cy="1714500"/>
        </a:xfrm>
        <a:prstGeom prst="roundRect">
          <a:avLst>
            <a:gd name="adj" fmla="val 8550"/>
          </a:avLst>
        </a:prstGeom>
        <a:gradFill>
          <a:gsLst>
            <a:gs pos="0">
              <a:schemeClr val="tx1">
                <a:lumMod val="85000"/>
                <a:lumOff val="15000"/>
                <a:alpha val="8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0</xdr:col>
      <xdr:colOff>158750</xdr:colOff>
      <xdr:row>10</xdr:row>
      <xdr:rowOff>44450</xdr:rowOff>
    </xdr:from>
    <xdr:to>
      <xdr:col>4</xdr:col>
      <xdr:colOff>387350</xdr:colOff>
      <xdr:row>12</xdr:row>
      <xdr:rowOff>12700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2CA1BDFF-77F6-4250-3A25-DF4F72ABC941}"/>
            </a:ext>
          </a:extLst>
        </xdr:cNvPr>
        <xdr:cNvSpPr/>
      </xdr:nvSpPr>
      <xdr:spPr>
        <a:xfrm>
          <a:off x="158750" y="1885950"/>
          <a:ext cx="2667000" cy="336550"/>
        </a:xfrm>
        <a:prstGeom prst="roundRect">
          <a:avLst/>
        </a:prstGeom>
        <a:gradFill>
          <a:gsLst>
            <a:gs pos="0">
              <a:schemeClr val="tx1">
                <a:lumMod val="50000"/>
                <a:lumOff val="5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kern="120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SALES AND PROFIT ANALYSISI</a:t>
          </a:r>
        </a:p>
      </xdr:txBody>
    </xdr:sp>
    <xdr:clientData/>
  </xdr:twoCellAnchor>
  <xdr:twoCellAnchor>
    <xdr:from>
      <xdr:col>0</xdr:col>
      <xdr:colOff>38100</xdr:colOff>
      <xdr:row>11</xdr:row>
      <xdr:rowOff>133350</xdr:rowOff>
    </xdr:from>
    <xdr:to>
      <xdr:col>7</xdr:col>
      <xdr:colOff>355600</xdr:colOff>
      <xdr:row>21</xdr:row>
      <xdr:rowOff>12700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792D8A6-0EC2-4402-8C5C-B055B331E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311150</xdr:colOff>
      <xdr:row>22</xdr:row>
      <xdr:rowOff>139700</xdr:rowOff>
    </xdr:from>
    <xdr:to>
      <xdr:col>17</xdr:col>
      <xdr:colOff>190500</xdr:colOff>
      <xdr:row>24</xdr:row>
      <xdr:rowOff>76200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2A69AD33-BD32-8DE1-C7BA-9940479CB97D}"/>
            </a:ext>
          </a:extLst>
        </xdr:cNvPr>
        <xdr:cNvSpPr/>
      </xdr:nvSpPr>
      <xdr:spPr>
        <a:xfrm>
          <a:off x="8845550" y="4191000"/>
          <a:ext cx="1708150" cy="304800"/>
        </a:xfrm>
        <a:prstGeom prst="roundRect">
          <a:avLst/>
        </a:prstGeom>
        <a:gradFill>
          <a:gsLst>
            <a:gs pos="0">
              <a:schemeClr val="tx1">
                <a:lumMod val="50000"/>
                <a:lumOff val="50000"/>
              </a:schemeClr>
            </a:gs>
            <a:gs pos="100000">
              <a:schemeClr val="tx1">
                <a:lumMod val="65000"/>
                <a:lumOff val="35000"/>
                <a:alpha val="75000"/>
              </a:schemeClr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kern="1200">
              <a:latin typeface="Lato black" panose="020F0502020204030203" pitchFamily="34" charset="0"/>
              <a:ea typeface="Lato black" panose="020F0502020204030203" pitchFamily="34" charset="0"/>
              <a:cs typeface="Lato black" panose="020F0502020204030203" pitchFamily="34" charset="0"/>
            </a:rPr>
            <a:t>FILTERS</a:t>
          </a:r>
        </a:p>
      </xdr:txBody>
    </xdr:sp>
    <xdr:clientData/>
  </xdr:twoCellAnchor>
  <xdr:twoCellAnchor>
    <xdr:from>
      <xdr:col>7</xdr:col>
      <xdr:colOff>482600</xdr:colOff>
      <xdr:row>11</xdr:row>
      <xdr:rowOff>165100</xdr:rowOff>
    </xdr:from>
    <xdr:to>
      <xdr:col>15</xdr:col>
      <xdr:colOff>146050</xdr:colOff>
      <xdr:row>21</xdr:row>
      <xdr:rowOff>69850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3" name="Chart 72">
              <a:extLst>
                <a:ext uri="{FF2B5EF4-FFF2-40B4-BE49-F238E27FC236}">
                  <a16:creationId xmlns:a16="http://schemas.microsoft.com/office/drawing/2014/main" id="{9686075A-E0EE-46A9-8B99-B4271EBF9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49800" y="2190750"/>
              <a:ext cx="4540250" cy="174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273050</xdr:colOff>
      <xdr:row>12</xdr:row>
      <xdr:rowOff>95250</xdr:rowOff>
    </xdr:from>
    <xdr:to>
      <xdr:col>19</xdr:col>
      <xdr:colOff>292100</xdr:colOff>
      <xdr:row>21</xdr:row>
      <xdr:rowOff>127000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25439249-387F-4A6E-B455-ED26222306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107950</xdr:colOff>
      <xdr:row>25</xdr:row>
      <xdr:rowOff>44450</xdr:rowOff>
    </xdr:from>
    <xdr:to>
      <xdr:col>7</xdr:col>
      <xdr:colOff>431800</xdr:colOff>
      <xdr:row>34</xdr:row>
      <xdr:rowOff>158750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5" name="Chart 74">
              <a:extLst>
                <a:ext uri="{FF2B5EF4-FFF2-40B4-BE49-F238E27FC236}">
                  <a16:creationId xmlns:a16="http://schemas.microsoft.com/office/drawing/2014/main" id="{7A681EEC-2B20-4B8B-9BCF-522A8A4B8C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50" y="4648200"/>
              <a:ext cx="4591050" cy="1771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19050</xdr:colOff>
      <xdr:row>24</xdr:row>
      <xdr:rowOff>177800</xdr:rowOff>
    </xdr:from>
    <xdr:to>
      <xdr:col>14</xdr:col>
      <xdr:colOff>38100</xdr:colOff>
      <xdr:row>35</xdr:row>
      <xdr:rowOff>25400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CEDE9458-3114-4576-8581-1E95F0B1F9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01825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1800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i umare" refreshedDate="45628.56973333333" createdVersion="8" refreshedVersion="8" minRefreshableVersion="3" recordCount="9994" xr:uid="{6A3F7D38-0BBD-4798-B5BA-20ED345341FD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R-10002833"/>
    <x v="1"/>
    <x v="6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OFF-AP-10002892"/>
    <x v="1"/>
    <x v="9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x v="3"/>
    <n v="28027"/>
    <s v="South"/>
    <s v="OFF-PA-10002365"/>
    <x v="1"/>
    <x v="10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x v="7"/>
    <n v="84084"/>
    <s v="West"/>
    <s v="OFF-ST-10000107"/>
    <x v="1"/>
    <x v="4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AR-10003056"/>
    <x v="1"/>
    <x v="6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TEC-PH-10001949"/>
    <x v="2"/>
    <x v="7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R-10000246"/>
    <x v="1"/>
    <x v="6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EN-10001509"/>
    <x v="1"/>
    <x v="12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x v="9"/>
    <n v="19140"/>
    <s v="East"/>
    <s v="OFF-AR-10001683"/>
    <x v="1"/>
    <x v="6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x v="5"/>
    <n v="77095"/>
    <s v="Central"/>
    <s v="OFF-PA-10000249"/>
    <x v="1"/>
    <x v="10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TEC-PH-10004977"/>
    <x v="2"/>
    <x v="7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x v="10"/>
    <n v="60540"/>
    <s v="Central"/>
    <s v="TEC-PH-10004093"/>
    <x v="2"/>
    <x v="7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OFF-LA-10002762"/>
    <x v="1"/>
    <x v="2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FU-10001706"/>
    <x v="0"/>
    <x v="5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x v="14"/>
    <n v="47150"/>
    <s v="Central"/>
    <s v="FUR-CH-10003061"/>
    <x v="0"/>
    <x v="1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OFF-FA-10000304"/>
    <x v="1"/>
    <x v="13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x v="15"/>
    <n v="10024"/>
    <s v="East"/>
    <s v="TEC-PH-10002447"/>
    <x v="2"/>
    <x v="7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ST-10000604"/>
    <x v="1"/>
    <x v="4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1569"/>
    <x v="1"/>
    <x v="10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FUR-CH-10003968"/>
    <x v="0"/>
    <x v="1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PA-10000587"/>
    <x v="1"/>
    <x v="10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BI-10001460"/>
    <x v="1"/>
    <x v="8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x v="15"/>
    <n v="12180"/>
    <s v="East"/>
    <s v="OFF-AR-10001868"/>
    <x v="1"/>
    <x v="6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OFF-PA-10003892"/>
    <x v="1"/>
    <x v="10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x v="1"/>
    <n v="90004"/>
    <s v="West"/>
    <s v="FUR-FU-10000397"/>
    <x v="0"/>
    <x v="5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x v="16"/>
    <n v="85234"/>
    <s v="West"/>
    <s v="TEC-PH-10002726"/>
    <x v="2"/>
    <x v="7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BI-10004182"/>
    <x v="1"/>
    <x v="8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x v="10"/>
    <n v="60623"/>
    <s v="Central"/>
    <s v="OFF-ST-10003656"/>
    <x v="1"/>
    <x v="4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x v="11"/>
    <n v="55901"/>
    <s v="Central"/>
    <s v="OFF-LA-10000134"/>
    <x v="1"/>
    <x v="2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TEC-PH-10004093"/>
    <x v="2"/>
    <x v="7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x v="1"/>
    <n v="90036"/>
    <s v="West"/>
    <s v="OFF-PA-10000304"/>
    <x v="1"/>
    <x v="10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PA-10003177"/>
    <x v="1"/>
    <x v="10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FUR-FU-10003799"/>
    <x v="0"/>
    <x v="5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x v="11"/>
    <n v="55407"/>
    <s v="Central"/>
    <s v="OFF-BI-10002852"/>
    <x v="1"/>
    <x v="8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x v="15"/>
    <n v="10009"/>
    <s v="East"/>
    <s v="FUR-FU-10000629"/>
    <x v="0"/>
    <x v="5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x v="3"/>
    <n v="28205"/>
    <s v="South"/>
    <s v="OFF-AR-10000390"/>
    <x v="1"/>
    <x v="6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x v="15"/>
    <n v="10035"/>
    <s v="East"/>
    <s v="FUR-FU-10001934"/>
    <x v="0"/>
    <x v="5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x v="23"/>
    <n v="50322"/>
    <s v="Central"/>
    <s v="OFF-BI-10003981"/>
    <x v="1"/>
    <x v="8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PA-10004965"/>
    <x v="1"/>
    <x v="10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x v="4"/>
    <n v="98103"/>
    <s v="West"/>
    <s v="FUR-TA-10001768"/>
    <x v="0"/>
    <x v="3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FUR-FU-10002157"/>
    <x v="0"/>
    <x v="5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BI-10003910"/>
    <x v="1"/>
    <x v="8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ST-10000777"/>
    <x v="1"/>
    <x v="4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CH-10001146"/>
    <x v="0"/>
    <x v="1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PA-10002377"/>
    <x v="1"/>
    <x v="10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x v="24"/>
    <n v="43229"/>
    <s v="East"/>
    <s v="OFF-FA-10002780"/>
    <x v="1"/>
    <x v="13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804"/>
    <x v="1"/>
    <x v="10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PA-10001736"/>
    <x v="1"/>
    <x v="10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AR-10001149"/>
    <x v="1"/>
    <x v="6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FA-10002988"/>
    <x v="1"/>
    <x v="13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BI-10004781"/>
    <x v="1"/>
    <x v="8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OFF-SU-10001218"/>
    <x v="1"/>
    <x v="14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x v="1"/>
    <n v="95661"/>
    <s v="West"/>
    <s v="FUR-FU-10001706"/>
    <x v="0"/>
    <x v="5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AR-10000940"/>
    <x v="1"/>
    <x v="6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EN-10004030"/>
    <x v="1"/>
    <x v="12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x v="1"/>
    <n v="94122"/>
    <s v="West"/>
    <s v="OFF-PA-10004327"/>
    <x v="1"/>
    <x v="10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x v="1"/>
    <n v="91104"/>
    <s v="West"/>
    <s v="OFF-ST-10003656"/>
    <x v="1"/>
    <x v="4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TEC-PH-10001448"/>
    <x v="2"/>
    <x v="7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x v="6"/>
    <n v="53132"/>
    <s v="Central"/>
    <s v="OFF-BI-10002735"/>
    <x v="1"/>
    <x v="8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PA-10002254"/>
    <x v="1"/>
    <x v="10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x v="4"/>
    <n v="98105"/>
    <s v="West"/>
    <s v="OFF-AR-10001547"/>
    <x v="1"/>
    <x v="6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OFF-LA-10002475"/>
    <x v="1"/>
    <x v="2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x v="26"/>
    <n v="73034"/>
    <s v="Central"/>
    <s v="TEC-PH-10004536"/>
    <x v="2"/>
    <x v="7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x v="1"/>
    <n v="90045"/>
    <s v="West"/>
    <s v="OFF-PA-10002751"/>
    <x v="1"/>
    <x v="10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x v="27"/>
    <n v="88220"/>
    <s v="West"/>
    <s v="OFF-EN-10001990"/>
    <x v="1"/>
    <x v="12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R-10002656"/>
    <x v="1"/>
    <x v="6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OFF-PA-10001144"/>
    <x v="1"/>
    <x v="10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x v="1"/>
    <n v="90004"/>
    <s v="West"/>
    <s v="FUR-CH-10003817"/>
    <x v="0"/>
    <x v="1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x v="10"/>
    <n v="60623"/>
    <s v="Central"/>
    <s v="OFF-LA-10003148"/>
    <x v="1"/>
    <x v="2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x v="24"/>
    <n v="43055"/>
    <s v="East"/>
    <s v="OFF-SU-10002189"/>
    <x v="1"/>
    <x v="14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3273"/>
    <x v="2"/>
    <x v="7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PH-10004896"/>
    <x v="2"/>
    <x v="7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x v="28"/>
    <n v="71203"/>
    <s v="South"/>
    <s v="TEC-AC-10002345"/>
    <x v="2"/>
    <x v="11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x v="29"/>
    <n v="6824"/>
    <s v="East"/>
    <s v="OFF-BI-10001890"/>
    <x v="1"/>
    <x v="8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PA-10000061"/>
    <x v="1"/>
    <x v="10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x v="1"/>
    <n v="92374"/>
    <s v="West"/>
    <s v="OFF-EN-10001509"/>
    <x v="1"/>
    <x v="12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x v="30"/>
    <n v="7090"/>
    <s v="East"/>
    <s v="OFF-ST-10001414"/>
    <x v="1"/>
    <x v="4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0642"/>
    <x v="1"/>
    <x v="4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FA-10000134"/>
    <x v="1"/>
    <x v="13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x v="5"/>
    <n v="75220"/>
    <s v="Central"/>
    <s v="TEC-AC-10001266"/>
    <x v="2"/>
    <x v="11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OFF-LA-10004544"/>
    <x v="1"/>
    <x v="2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OFF-ST-10001328"/>
    <x v="1"/>
    <x v="4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x v="1"/>
    <n v="90032"/>
    <s v="West"/>
    <s v="TEC-PH-10002563"/>
    <x v="2"/>
    <x v="7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x v="12"/>
    <n v="48227"/>
    <s v="Central"/>
    <s v="OFF-ST-10002485"/>
    <x v="1"/>
    <x v="4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PA-10003349"/>
    <x v="1"/>
    <x v="10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4351"/>
    <x v="0"/>
    <x v="5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TA-10002607"/>
    <x v="0"/>
    <x v="3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ST-10002276"/>
    <x v="1"/>
    <x v="4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x v="11"/>
    <n v="55044"/>
    <s v="Central"/>
    <s v="OFF-PA-10000061"/>
    <x v="1"/>
    <x v="10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x v="1"/>
    <n v="92037"/>
    <s v="West"/>
    <s v="TEC-AC-10003832"/>
    <x v="2"/>
    <x v="11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TEC-AC-10000290"/>
    <x v="2"/>
    <x v="11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ST-10002790"/>
    <x v="1"/>
    <x v="4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x v="15"/>
    <n v="10009"/>
    <s v="East"/>
    <s v="OFF-BI-10003460"/>
    <x v="1"/>
    <x v="8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x v="1"/>
    <n v="94513"/>
    <s v="West"/>
    <s v="TEC-AC-10004469"/>
    <x v="2"/>
    <x v="11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x v="30"/>
    <n v="7960"/>
    <s v="East"/>
    <s v="OFF-FA-10003472"/>
    <x v="1"/>
    <x v="13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ST-10004180"/>
    <x v="1"/>
    <x v="4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x v="1"/>
    <n v="94110"/>
    <s v="West"/>
    <s v="OFF-ST-10003208"/>
    <x v="1"/>
    <x v="4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FUR-FU-10003274"/>
    <x v="0"/>
    <x v="5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x v="1"/>
    <n v="94109"/>
    <s v="West"/>
    <s v="OFF-BI-10002557"/>
    <x v="1"/>
    <x v="8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x v="1"/>
    <n v="90301"/>
    <s v="West"/>
    <s v="OFF-AR-10001427"/>
    <x v="1"/>
    <x v="6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x v="9"/>
    <n v="19140"/>
    <s v="East"/>
    <s v="OFF-LA-10002043"/>
    <x v="1"/>
    <x v="2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OFF-BI-10004967"/>
    <x v="1"/>
    <x v="8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x v="5"/>
    <n v="77070"/>
    <s v="Central"/>
    <s v="TEC-PH-10001760"/>
    <x v="2"/>
    <x v="7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0474"/>
    <x v="1"/>
    <x v="10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TEC-AC-10001956"/>
    <x v="2"/>
    <x v="11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x v="21"/>
    <n v="97206"/>
    <s v="West"/>
    <s v="OFF-PA-10004100"/>
    <x v="1"/>
    <x v="10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FA-10002983"/>
    <x v="1"/>
    <x v="13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OFF-LA-10004689"/>
    <x v="1"/>
    <x v="2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2105"/>
    <x v="1"/>
    <x v="10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PA-10004243"/>
    <x v="1"/>
    <x v="10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x v="10"/>
    <n v="60623"/>
    <s v="Central"/>
    <s v="FUR-TA-10002533"/>
    <x v="0"/>
    <x v="3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x v="12"/>
    <n v="48180"/>
    <s v="Central"/>
    <s v="OFF-AR-10003651"/>
    <x v="1"/>
    <x v="6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x v="22"/>
    <n v="80004"/>
    <s v="West"/>
    <s v="OFF-LA-10000634"/>
    <x v="1"/>
    <x v="2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x v="2"/>
    <n v="33710"/>
    <s v="South"/>
    <s v="OFF-PA-10001937"/>
    <x v="1"/>
    <x v="10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PH-10004093"/>
    <x v="2"/>
    <x v="7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TEC-AC-10000892"/>
    <x v="2"/>
    <x v="11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x v="1"/>
    <n v="90805"/>
    <s v="West"/>
    <s v="OFF-FA-10000624"/>
    <x v="1"/>
    <x v="13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OFF-BI-10004593"/>
    <x v="1"/>
    <x v="8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x v="1"/>
    <n v="92345"/>
    <s v="West"/>
    <s v="TEC-AC-10001908"/>
    <x v="2"/>
    <x v="11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TEC-PH-10003645"/>
    <x v="2"/>
    <x v="7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TEC-PH-10004614"/>
    <x v="2"/>
    <x v="7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1922"/>
    <x v="1"/>
    <x v="8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x v="1"/>
    <n v="90045"/>
    <s v="West"/>
    <s v="OFF-BI-10004140"/>
    <x v="1"/>
    <x v="8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AR-10000122"/>
    <x v="1"/>
    <x v="6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OFF-FA-10002780"/>
    <x v="1"/>
    <x v="13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x v="5"/>
    <n v="78745"/>
    <s v="Central"/>
    <s v="OFF-ST-10000107"/>
    <x v="1"/>
    <x v="4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PA-10000249"/>
    <x v="1"/>
    <x v="10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x v="31"/>
    <n v="1852"/>
    <s v="East"/>
    <s v="OFF-AR-10001374"/>
    <x v="1"/>
    <x v="6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TEC-AC-10000290"/>
    <x v="2"/>
    <x v="11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2160"/>
    <x v="1"/>
    <x v="8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PA-10001970"/>
    <x v="1"/>
    <x v="10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OFF-AR-10003732"/>
    <x v="1"/>
    <x v="6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x v="15"/>
    <n v="10009"/>
    <s v="East"/>
    <s v="FUR-FU-10000023"/>
    <x v="0"/>
    <x v="5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U-10001225"/>
    <x v="1"/>
    <x v="14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OFF-ST-10002406"/>
    <x v="1"/>
    <x v="4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PA-10002036"/>
    <x v="1"/>
    <x v="10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OFF-AR-10000658"/>
    <x v="1"/>
    <x v="6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x v="16"/>
    <n v="85705"/>
    <s v="West"/>
    <s v="TEC-AC-10002076"/>
    <x v="2"/>
    <x v="11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x v="10"/>
    <n v="62301"/>
    <s v="Central"/>
    <s v="OFF-PA-10003039"/>
    <x v="1"/>
    <x v="10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AP-10000696"/>
    <x v="1"/>
    <x v="9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ST-10003327"/>
    <x v="1"/>
    <x v="4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PA-10004734"/>
    <x v="1"/>
    <x v="10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x v="24"/>
    <n v="45231"/>
    <s v="East"/>
    <s v="OFF-AR-10004757"/>
    <x v="1"/>
    <x v="6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x v="4"/>
    <n v="98198"/>
    <s v="West"/>
    <s v="TEC-CO-10002313"/>
    <x v="2"/>
    <x v="16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x v="33"/>
    <n v="89115"/>
    <s v="West"/>
    <s v="OFF-BI-10004492"/>
    <x v="1"/>
    <x v="8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ST-10000798"/>
    <x v="1"/>
    <x v="4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x v="34"/>
    <n v="2886"/>
    <s v="East"/>
    <s v="OFF-PA-10002552"/>
    <x v="1"/>
    <x v="10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x v="2"/>
    <n v="33180"/>
    <s v="South"/>
    <s v="OFF-PA-10001947"/>
    <x v="1"/>
    <x v="10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x v="15"/>
    <n v="10024"/>
    <s v="East"/>
    <s v="OFF-AP-10004249"/>
    <x v="1"/>
    <x v="9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3724"/>
    <x v="1"/>
    <x v="10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OFF-PA-10001970"/>
    <x v="1"/>
    <x v="10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OFF-PA-10000157"/>
    <x v="1"/>
    <x v="10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x v="1"/>
    <n v="92646"/>
    <s v="West"/>
    <s v="OFF-AR-10004344"/>
    <x v="1"/>
    <x v="6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x v="1"/>
    <n v="90004"/>
    <s v="West"/>
    <s v="FUR-CH-10004886"/>
    <x v="0"/>
    <x v="1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x v="0"/>
    <n v="40475"/>
    <s v="South"/>
    <s v="OFF-PA-10003845"/>
    <x v="1"/>
    <x v="10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AR-10001573"/>
    <x v="1"/>
    <x v="6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x v="31"/>
    <n v="1841"/>
    <s v="East"/>
    <s v="OFF-ST-10000918"/>
    <x v="1"/>
    <x v="4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x v="35"/>
    <n v="39212"/>
    <s v="South"/>
    <s v="FUR-CH-10000015"/>
    <x v="0"/>
    <x v="1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FUR-FU-10003347"/>
    <x v="0"/>
    <x v="5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x v="12"/>
    <n v="48187"/>
    <s v="Central"/>
    <s v="OFF-BI-10001543"/>
    <x v="1"/>
    <x v="8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x v="31"/>
    <n v="1852"/>
    <s v="East"/>
    <s v="OFF-ST-10003306"/>
    <x v="1"/>
    <x v="4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x v="10"/>
    <n v="60623"/>
    <s v="Central"/>
    <s v="OFF-PA-10001970"/>
    <x v="1"/>
    <x v="10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x v="5"/>
    <n v="77070"/>
    <s v="Central"/>
    <s v="OFF-PA-10002230"/>
    <x v="1"/>
    <x v="10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FU-10000246"/>
    <x v="0"/>
    <x v="5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x v="12"/>
    <n v="48227"/>
    <s v="Central"/>
    <s v="OFF-LA-10001317"/>
    <x v="1"/>
    <x v="2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0588"/>
    <x v="1"/>
    <x v="6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3156"/>
    <x v="1"/>
    <x v="6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OFF-AR-10004974"/>
    <x v="1"/>
    <x v="6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x v="10"/>
    <n v="62521"/>
    <s v="Central"/>
    <s v="OFF-EN-10001415"/>
    <x v="1"/>
    <x v="12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AP-10002472"/>
    <x v="1"/>
    <x v="9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TEC-AC-10004571"/>
    <x v="2"/>
    <x v="11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x v="4"/>
    <n v="98115"/>
    <s v="West"/>
    <s v="OFF-BI-10001098"/>
    <x v="1"/>
    <x v="8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FU-10000023"/>
    <x v="0"/>
    <x v="5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SU-10003505"/>
    <x v="1"/>
    <x v="14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x v="10"/>
    <n v="60610"/>
    <s v="Central"/>
    <s v="OFF-BI-10002194"/>
    <x v="1"/>
    <x v="8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2743"/>
    <x v="1"/>
    <x v="4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TEC-PH-10002680"/>
    <x v="2"/>
    <x v="7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x v="1"/>
    <n v="94110"/>
    <s v="West"/>
    <s v="OFF-PA-10003465"/>
    <x v="1"/>
    <x v="10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x v="1"/>
    <n v="90008"/>
    <s v="West"/>
    <s v="TEC-PH-10000149"/>
    <x v="2"/>
    <x v="7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AR-10003045"/>
    <x v="1"/>
    <x v="6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OFF-LA-10003923"/>
    <x v="1"/>
    <x v="2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x v="10"/>
    <n v="60610"/>
    <s v="Central"/>
    <s v="TEC-PH-10001363"/>
    <x v="2"/>
    <x v="7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ST-10001809"/>
    <x v="1"/>
    <x v="4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x v="15"/>
    <n v="14609"/>
    <s v="East"/>
    <s v="OFF-EN-10003845"/>
    <x v="1"/>
    <x v="12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x v="1"/>
    <n v="92627"/>
    <s v="West"/>
    <s v="FUR-FU-10000073"/>
    <x v="0"/>
    <x v="5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70"/>
    <x v="1"/>
    <x v="8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1662"/>
    <x v="1"/>
    <x v="6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AR-10003856"/>
    <x v="1"/>
    <x v="6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x v="25"/>
    <n v="64118"/>
    <s v="Central"/>
    <s v="TEC-AC-10002399"/>
    <x v="2"/>
    <x v="11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3811"/>
    <x v="1"/>
    <x v="6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x v="1"/>
    <n v="90049"/>
    <s v="West"/>
    <s v="OFF-AR-10001246"/>
    <x v="1"/>
    <x v="6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TEC-CO-10003236"/>
    <x v="2"/>
    <x v="16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507"/>
    <x v="1"/>
    <x v="4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x v="37"/>
    <n v="59405"/>
    <s v="West"/>
    <s v="OFF-ST-10004459"/>
    <x v="1"/>
    <x v="4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x v="12"/>
    <n v="48234"/>
    <s v="Central"/>
    <s v="FUR-TA-10001857"/>
    <x v="0"/>
    <x v="3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x v="31"/>
    <n v="1841"/>
    <s v="East"/>
    <s v="OFF-FA-10002815"/>
    <x v="1"/>
    <x v="13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T-10004963"/>
    <x v="1"/>
    <x v="4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TEC-PH-10000984"/>
    <x v="2"/>
    <x v="7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x v="19"/>
    <n v="36116"/>
    <s v="South"/>
    <s v="OFF-BI-10002557"/>
    <x v="1"/>
    <x v="8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x v="0"/>
    <n v="42420"/>
    <s v="South"/>
    <s v="FUR-CH-10002647"/>
    <x v="0"/>
    <x v="1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x v="15"/>
    <n v="10035"/>
    <s v="East"/>
    <s v="OFF-PA-10002986"/>
    <x v="1"/>
    <x v="10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x v="10"/>
    <n v="60653"/>
    <s v="Central"/>
    <s v="OFF-SU-10001935"/>
    <x v="1"/>
    <x v="14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x v="1"/>
    <n v="94110"/>
    <s v="West"/>
    <s v="FUR-CH-10002024"/>
    <x v="0"/>
    <x v="1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x v="5"/>
    <n v="77070"/>
    <s v="Central"/>
    <s v="OFF-FA-10004248"/>
    <x v="1"/>
    <x v="13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LA-10001297"/>
    <x v="1"/>
    <x v="2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x v="1"/>
    <n v="90045"/>
    <s v="West"/>
    <s v="OFF-PA-10003441"/>
    <x v="1"/>
    <x v="10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FUR-FU-10003347"/>
    <x v="0"/>
    <x v="5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x v="2"/>
    <n v="33614"/>
    <s v="South"/>
    <s v="FUR-FU-10004020"/>
    <x v="0"/>
    <x v="5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FA-10003467"/>
    <x v="1"/>
    <x v="13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x v="4"/>
    <n v="98105"/>
    <s v="West"/>
    <s v="OFF-LA-10000634"/>
    <x v="1"/>
    <x v="2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x v="1"/>
    <n v="90008"/>
    <s v="West"/>
    <s v="TEC-PH-10002496"/>
    <x v="2"/>
    <x v="7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530"/>
    <x v="1"/>
    <x v="10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BI-10001107"/>
    <x v="1"/>
    <x v="8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OFF-PA-10004451"/>
    <x v="1"/>
    <x v="10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x v="4"/>
    <n v="98105"/>
    <s v="West"/>
    <s v="FUR-CH-10004997"/>
    <x v="0"/>
    <x v="1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LA-10001297"/>
    <x v="1"/>
    <x v="2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FA-10000585"/>
    <x v="1"/>
    <x v="13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OFF-BI-10001922"/>
    <x v="1"/>
    <x v="8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x v="4"/>
    <n v="98270"/>
    <s v="West"/>
    <s v="OFF-AR-10003394"/>
    <x v="1"/>
    <x v="6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x v="1"/>
    <n v="90805"/>
    <s v="West"/>
    <s v="OFF-SU-10001574"/>
    <x v="1"/>
    <x v="14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x v="1"/>
    <n v="90004"/>
    <s v="West"/>
    <s v="OFF-SU-10004498"/>
    <x v="1"/>
    <x v="14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4977"/>
    <x v="2"/>
    <x v="7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0586"/>
    <x v="2"/>
    <x v="7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FUR-CH-10003956"/>
    <x v="0"/>
    <x v="1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2005"/>
    <x v="1"/>
    <x v="10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BI-10002498"/>
    <x v="1"/>
    <x v="8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x v="21"/>
    <n v="97301"/>
    <s v="West"/>
    <s v="OFF-PA-10004101"/>
    <x v="1"/>
    <x v="10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OFF-AR-10004078"/>
    <x v="1"/>
    <x v="6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TEC-PH-10002398"/>
    <x v="2"/>
    <x v="7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x v="1"/>
    <n v="92024"/>
    <s v="West"/>
    <s v="FUR-FU-10001979"/>
    <x v="0"/>
    <x v="5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x v="9"/>
    <n v="19134"/>
    <s v="East"/>
    <s v="OFF-SU-10004115"/>
    <x v="1"/>
    <x v="14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x v="9"/>
    <n v="19120"/>
    <s v="East"/>
    <s v="OFF-SU-10001574"/>
    <x v="1"/>
    <x v="14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ST-10001490"/>
    <x v="1"/>
    <x v="4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0773"/>
    <x v="1"/>
    <x v="8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x v="2"/>
    <n v="33614"/>
    <s v="South"/>
    <s v="OFF-PA-10002120"/>
    <x v="1"/>
    <x v="10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BI-10000848"/>
    <x v="1"/>
    <x v="8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OFF-AR-10001246"/>
    <x v="1"/>
    <x v="6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x v="9"/>
    <n v="19134"/>
    <s v="East"/>
    <s v="TEC-PH-10003092"/>
    <x v="2"/>
    <x v="7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x v="5"/>
    <n v="75217"/>
    <s v="Central"/>
    <s v="OFF-LA-10004345"/>
    <x v="1"/>
    <x v="2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ST-10001272"/>
    <x v="1"/>
    <x v="4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x v="15"/>
    <n v="10009"/>
    <s v="East"/>
    <s v="FUR-FU-10000221"/>
    <x v="0"/>
    <x v="5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OFF-ST-10001963"/>
    <x v="1"/>
    <x v="4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x v="22"/>
    <n v="80013"/>
    <s v="West"/>
    <s v="TEC-PH-10002103"/>
    <x v="2"/>
    <x v="7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x v="11"/>
    <n v="55407"/>
    <s v="Central"/>
    <s v="FUR-FU-10000732"/>
    <x v="0"/>
    <x v="5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ST-10000585"/>
    <x v="1"/>
    <x v="4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x v="1"/>
    <n v="92691"/>
    <s v="West"/>
    <s v="OFF-LA-10002787"/>
    <x v="1"/>
    <x v="2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x v="30"/>
    <n v="7060"/>
    <s v="East"/>
    <s v="OFF-PA-10001934"/>
    <x v="1"/>
    <x v="10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FA-10003112"/>
    <x v="1"/>
    <x v="13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FUR-FU-10001935"/>
    <x v="0"/>
    <x v="5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PH-10003273"/>
    <x v="2"/>
    <x v="7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x v="4"/>
    <n v="98661"/>
    <s v="West"/>
    <s v="TEC-AC-10001142"/>
    <x v="2"/>
    <x v="11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OFF-PA-10003892"/>
    <x v="1"/>
    <x v="10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BI-10002827"/>
    <x v="1"/>
    <x v="8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x v="24"/>
    <n v="43229"/>
    <s v="East"/>
    <s v="OFF-EN-10002230"/>
    <x v="1"/>
    <x v="12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x v="0"/>
    <n v="40214"/>
    <s v="South"/>
    <s v="OFF-FA-10000621"/>
    <x v="1"/>
    <x v="13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OFF-PA-10000474"/>
    <x v="1"/>
    <x v="10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x v="24"/>
    <n v="44105"/>
    <s v="East"/>
    <s v="FUR-FU-10003096"/>
    <x v="0"/>
    <x v="5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x v="10"/>
    <n v="62301"/>
    <s v="Central"/>
    <s v="OFF-AR-10001954"/>
    <x v="1"/>
    <x v="6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OFF-PA-10002137"/>
    <x v="1"/>
    <x v="10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LA-10001934"/>
    <x v="1"/>
    <x v="2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x v="35"/>
    <n v="39212"/>
    <s v="South"/>
    <s v="OFF-PA-10000304"/>
    <x v="1"/>
    <x v="10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x v="1"/>
    <n v="90036"/>
    <s v="West"/>
    <s v="OFF-PA-10000743"/>
    <x v="1"/>
    <x v="10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2312"/>
    <x v="1"/>
    <x v="2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575"/>
    <x v="1"/>
    <x v="8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x v="1"/>
    <n v="90805"/>
    <s v="West"/>
    <s v="FUR-TA-10002774"/>
    <x v="0"/>
    <x v="3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PA-10001800"/>
    <x v="1"/>
    <x v="10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x v="13"/>
    <n v="19901"/>
    <s v="East"/>
    <s v="FUR-FU-10000010"/>
    <x v="0"/>
    <x v="5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OFF-BI-10001658"/>
    <x v="1"/>
    <x v="8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x v="7"/>
    <n v="84057"/>
    <s v="West"/>
    <s v="FUR-FU-10000246"/>
    <x v="0"/>
    <x v="5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x v="1"/>
    <n v="90045"/>
    <s v="West"/>
    <s v="OFF-PA-10004092"/>
    <x v="1"/>
    <x v="10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x v="2"/>
    <n v="33012"/>
    <s v="South"/>
    <s v="OFF-SU-10004664"/>
    <x v="1"/>
    <x v="14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PA-10001954"/>
    <x v="1"/>
    <x v="10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ST-10004634"/>
    <x v="1"/>
    <x v="4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x v="15"/>
    <n v="11572"/>
    <s v="East"/>
    <s v="OFF-LA-10001317"/>
    <x v="1"/>
    <x v="2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TEC-AC-10003610"/>
    <x v="2"/>
    <x v="11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x v="4"/>
    <n v="98115"/>
    <s v="West"/>
    <s v="OFF-BI-10000138"/>
    <x v="1"/>
    <x v="8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x v="1"/>
    <n v="94110"/>
    <s v="West"/>
    <s v="TEC-AC-10001383"/>
    <x v="2"/>
    <x v="11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LA-10003223"/>
    <x v="1"/>
    <x v="2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PA-10004971"/>
    <x v="1"/>
    <x v="10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FUR-TA-10002607"/>
    <x v="0"/>
    <x v="3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x v="1"/>
    <n v="92105"/>
    <s v="West"/>
    <s v="OFF-ST-10001809"/>
    <x v="1"/>
    <x v="4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3638"/>
    <x v="1"/>
    <x v="8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FUR-FU-10003577"/>
    <x v="0"/>
    <x v="5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x v="12"/>
    <n v="48183"/>
    <s v="Central"/>
    <s v="OFF-BI-10000546"/>
    <x v="1"/>
    <x v="8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x v="1"/>
    <n v="90036"/>
    <s v="West"/>
    <s v="FUR-FU-10002759"/>
    <x v="0"/>
    <x v="5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x v="15"/>
    <n v="10009"/>
    <s v="East"/>
    <s v="OFF-BI-10000848"/>
    <x v="1"/>
    <x v="8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x v="1"/>
    <n v="90004"/>
    <s v="West"/>
    <s v="OFF-PA-10003441"/>
    <x v="1"/>
    <x v="10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x v="32"/>
    <n v="30318"/>
    <s v="South"/>
    <s v="OFF-LA-10004484"/>
    <x v="1"/>
    <x v="2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990"/>
    <x v="1"/>
    <x v="12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EN-10001532"/>
    <x v="1"/>
    <x v="12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BI-10004187"/>
    <x v="1"/>
    <x v="8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1036"/>
    <x v="1"/>
    <x v="8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TEC-PH-10004614"/>
    <x v="2"/>
    <x v="7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0301"/>
    <x v="1"/>
    <x v="8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BI-10003910"/>
    <x v="1"/>
    <x v="8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x v="24"/>
    <n v="45231"/>
    <s v="East"/>
    <s v="OFF-AR-10003405"/>
    <x v="1"/>
    <x v="6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FUR-CH-10002335"/>
    <x v="0"/>
    <x v="1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0157"/>
    <x v="1"/>
    <x v="10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1947"/>
    <x v="1"/>
    <x v="10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x v="1"/>
    <n v="94110"/>
    <s v="West"/>
    <s v="OFF-PA-10003657"/>
    <x v="1"/>
    <x v="10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OFF-BI-10001098"/>
    <x v="1"/>
    <x v="8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x v="20"/>
    <n v="29203"/>
    <s v="South"/>
    <s v="OFF-EN-10000056"/>
    <x v="1"/>
    <x v="12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x v="1"/>
    <n v="93534"/>
    <s v="West"/>
    <s v="OFF-BI-10000014"/>
    <x v="1"/>
    <x v="8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543"/>
    <x v="1"/>
    <x v="8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ST-10001321"/>
    <x v="1"/>
    <x v="4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x v="3"/>
    <n v="28806"/>
    <s v="South"/>
    <s v="TEC-PH-10001530"/>
    <x v="2"/>
    <x v="7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LA-10001569"/>
    <x v="1"/>
    <x v="2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x v="1"/>
    <n v="94110"/>
    <s v="West"/>
    <s v="OFF-PA-10003724"/>
    <x v="1"/>
    <x v="10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x v="11"/>
    <n v="55901"/>
    <s v="Central"/>
    <s v="OFF-BI-10000546"/>
    <x v="1"/>
    <x v="8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0176"/>
    <x v="1"/>
    <x v="10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PA-10002365"/>
    <x v="1"/>
    <x v="10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x v="15"/>
    <n v="10024"/>
    <s v="East"/>
    <s v="OFF-AP-10000576"/>
    <x v="1"/>
    <x v="9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x v="28"/>
    <n v="71203"/>
    <s v="South"/>
    <s v="OFF-PA-10003953"/>
    <x v="1"/>
    <x v="10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FUR-FU-10003347"/>
    <x v="0"/>
    <x v="5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x v="8"/>
    <n v="68104"/>
    <s v="Central"/>
    <s v="TEC-AC-10004901"/>
    <x v="2"/>
    <x v="11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R-10003190"/>
    <x v="1"/>
    <x v="6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FUR-TA-10002903"/>
    <x v="0"/>
    <x v="3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OFF-AP-10000240"/>
    <x v="1"/>
    <x v="9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x v="4"/>
    <n v="98026"/>
    <s v="West"/>
    <s v="TEC-AC-10001101"/>
    <x v="2"/>
    <x v="11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x v="6"/>
    <n v="53209"/>
    <s v="Central"/>
    <s v="OFF-PA-10000061"/>
    <x v="1"/>
    <x v="10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x v="9"/>
    <n v="19140"/>
    <s v="East"/>
    <s v="OFF-PA-10003651"/>
    <x v="1"/>
    <x v="10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0304"/>
    <x v="1"/>
    <x v="10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FUR-CH-10001394"/>
    <x v="0"/>
    <x v="1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x v="9"/>
    <n v="19140"/>
    <s v="East"/>
    <s v="OFF-PA-10003395"/>
    <x v="1"/>
    <x v="10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x v="30"/>
    <n v="7109"/>
    <s v="East"/>
    <s v="OFF-LA-10003223"/>
    <x v="1"/>
    <x v="2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FA-10002280"/>
    <x v="1"/>
    <x v="13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x v="11"/>
    <n v="55044"/>
    <s v="Central"/>
    <s v="OFF-EN-10004459"/>
    <x v="1"/>
    <x v="12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1557"/>
    <x v="2"/>
    <x v="7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x v="0"/>
    <n v="41042"/>
    <s v="South"/>
    <s v="TEC-PH-10002085"/>
    <x v="2"/>
    <x v="7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OFF-AR-10002578"/>
    <x v="1"/>
    <x v="6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294"/>
    <x v="1"/>
    <x v="8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SU-10002503"/>
    <x v="1"/>
    <x v="14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x v="1"/>
    <n v="90036"/>
    <s v="West"/>
    <s v="OFF-LA-10004093"/>
    <x v="1"/>
    <x v="2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x v="0"/>
    <n v="40214"/>
    <s v="South"/>
    <s v="FUR-CH-10001891"/>
    <x v="0"/>
    <x v="1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x v="30"/>
    <n v="7036"/>
    <s v="East"/>
    <s v="TEC-AC-10000710"/>
    <x v="2"/>
    <x v="11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AR-10002335"/>
    <x v="1"/>
    <x v="6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x v="1"/>
    <n v="93905"/>
    <s v="West"/>
    <s v="OFF-PA-10001870"/>
    <x v="1"/>
    <x v="10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PA-10001019"/>
    <x v="1"/>
    <x v="10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U-10002537"/>
    <x v="1"/>
    <x v="14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x v="15"/>
    <n v="10035"/>
    <s v="East"/>
    <s v="OFF-ST-10003221"/>
    <x v="1"/>
    <x v="4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x v="30"/>
    <n v="8901"/>
    <s v="East"/>
    <s v="OFF-FA-10000624"/>
    <x v="1"/>
    <x v="13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x v="1"/>
    <n v="94122"/>
    <s v="West"/>
    <s v="OFF-AR-10003752"/>
    <x v="1"/>
    <x v="6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OFF-AR-10003958"/>
    <x v="1"/>
    <x v="6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OFF-LA-10004272"/>
    <x v="1"/>
    <x v="2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x v="9"/>
    <n v="19143"/>
    <s v="East"/>
    <s v="TEC-PH-10002496"/>
    <x v="2"/>
    <x v="7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x v="38"/>
    <n v="3301"/>
    <s v="East"/>
    <s v="OFF-PA-10003591"/>
    <x v="1"/>
    <x v="10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x v="3"/>
    <n v="28205"/>
    <s v="South"/>
    <s v="OFF-PA-10001790"/>
    <x v="1"/>
    <x v="10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x v="15"/>
    <n v="10024"/>
    <s v="East"/>
    <s v="FUR-CH-10004287"/>
    <x v="0"/>
    <x v="1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x v="15"/>
    <n v="14609"/>
    <s v="East"/>
    <s v="FUR-FU-10001424"/>
    <x v="0"/>
    <x v="5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x v="1"/>
    <n v="92105"/>
    <s v="West"/>
    <s v="OFF-ST-10002486"/>
    <x v="1"/>
    <x v="4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x v="1"/>
    <n v="94122"/>
    <s v="West"/>
    <s v="OFF-PA-10003845"/>
    <x v="1"/>
    <x v="10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OFF-AR-10003158"/>
    <x v="1"/>
    <x v="6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x v="1"/>
    <n v="94122"/>
    <s v="West"/>
    <s v="OFF-BI-10003364"/>
    <x v="1"/>
    <x v="8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x v="5"/>
    <n v="77095"/>
    <s v="Central"/>
    <s v="OFF-EN-10001099"/>
    <x v="1"/>
    <x v="12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x v="15"/>
    <n v="13021"/>
    <s v="East"/>
    <s v="OFF-PA-10002250"/>
    <x v="1"/>
    <x v="10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x v="10"/>
    <n v="60653"/>
    <s v="Central"/>
    <s v="TEC-PH-10004536"/>
    <x v="2"/>
    <x v="7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2947"/>
    <x v="1"/>
    <x v="10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x v="1"/>
    <n v="90032"/>
    <s v="West"/>
    <s v="OFF-PA-10000019"/>
    <x v="1"/>
    <x v="10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TEC-PH-10004774"/>
    <x v="2"/>
    <x v="7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x v="15"/>
    <n v="10009"/>
    <s v="East"/>
    <s v="OFF-BI-10003684"/>
    <x v="1"/>
    <x v="8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PH-10001494"/>
    <x v="2"/>
    <x v="7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x v="12"/>
    <n v="49201"/>
    <s v="Central"/>
    <s v="OFF-ST-10003816"/>
    <x v="1"/>
    <x v="4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x v="29"/>
    <n v="6360"/>
    <s v="East"/>
    <s v="FUR-FU-10001935"/>
    <x v="0"/>
    <x v="5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EN-10000056"/>
    <x v="1"/>
    <x v="12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x v="17"/>
    <n v="22304"/>
    <s v="South"/>
    <s v="OFF-ST-10002444"/>
    <x v="1"/>
    <x v="4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AC-10002473"/>
    <x v="2"/>
    <x v="11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OFF-PA-10003543"/>
    <x v="1"/>
    <x v="10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x v="9"/>
    <n v="19143"/>
    <s v="East"/>
    <s v="TEC-AC-10004353"/>
    <x v="2"/>
    <x v="11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R-10000658"/>
    <x v="1"/>
    <x v="6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x v="17"/>
    <n v="22153"/>
    <s v="South"/>
    <s v="OFF-AP-10000696"/>
    <x v="1"/>
    <x v="9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x v="24"/>
    <n v="43615"/>
    <s v="East"/>
    <s v="OFF-PA-10004971"/>
    <x v="1"/>
    <x v="10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BI-10004826"/>
    <x v="1"/>
    <x v="8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PA-10001870"/>
    <x v="1"/>
    <x v="10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PA-10000289"/>
    <x v="1"/>
    <x v="10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PA-10004101"/>
    <x v="1"/>
    <x v="10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ST-10001496"/>
    <x v="1"/>
    <x v="4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x v="4"/>
    <n v="98105"/>
    <s v="West"/>
    <s v="OFF-BI-10002931"/>
    <x v="1"/>
    <x v="8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0788"/>
    <x v="1"/>
    <x v="10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x v="9"/>
    <n v="19143"/>
    <s v="East"/>
    <s v="FUR-FU-10001940"/>
    <x v="0"/>
    <x v="5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x v="35"/>
    <n v="39212"/>
    <s v="South"/>
    <s v="OFF-ST-10000604"/>
    <x v="1"/>
    <x v="4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x v="1"/>
    <n v="92054"/>
    <s v="West"/>
    <s v="FUR-FU-10004188"/>
    <x v="0"/>
    <x v="5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x v="36"/>
    <n v="72701"/>
    <s v="South"/>
    <s v="OFF-BI-10000145"/>
    <x v="1"/>
    <x v="8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x v="2"/>
    <n v="33433"/>
    <s v="South"/>
    <s v="OFF-LA-10001613"/>
    <x v="1"/>
    <x v="2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4055"/>
    <x v="1"/>
    <x v="2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AR-10004344"/>
    <x v="1"/>
    <x v="6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4621"/>
    <x v="1"/>
    <x v="10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LA-10001613"/>
    <x v="1"/>
    <x v="2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TEC-PH-10004614"/>
    <x v="2"/>
    <x v="7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BI-10001575"/>
    <x v="1"/>
    <x v="8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x v="15"/>
    <n v="10011"/>
    <s v="East"/>
    <s v="OFF-BI-10004492"/>
    <x v="1"/>
    <x v="8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x v="3"/>
    <n v="28403"/>
    <s v="South"/>
    <s v="OFF-BI-10000848"/>
    <x v="1"/>
    <x v="8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x v="14"/>
    <n v="47201"/>
    <s v="Central"/>
    <s v="OFF-PA-10004156"/>
    <x v="1"/>
    <x v="10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LA-10001569"/>
    <x v="1"/>
    <x v="2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x v="5"/>
    <n v="77506"/>
    <s v="Central"/>
    <s v="TEC-MA-10003066"/>
    <x v="2"/>
    <x v="15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x v="15"/>
    <n v="13021"/>
    <s v="East"/>
    <s v="OFF-AR-10001988"/>
    <x v="1"/>
    <x v="6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x v="15"/>
    <n v="10024"/>
    <s v="East"/>
    <s v="OFF-BI-10001036"/>
    <x v="1"/>
    <x v="8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FA-10002983"/>
    <x v="1"/>
    <x v="13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x v="1"/>
    <n v="95123"/>
    <s v="West"/>
    <s v="OFF-PA-10003625"/>
    <x v="1"/>
    <x v="10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x v="7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EN-10003862"/>
    <x v="1"/>
    <x v="12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OFF-ST-10004258"/>
    <x v="1"/>
    <x v="4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x v="4"/>
    <n v="98661"/>
    <s v="West"/>
    <s v="OFF-AR-10002956"/>
    <x v="1"/>
    <x v="6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x v="15"/>
    <n v="10024"/>
    <s v="East"/>
    <s v="OFF-PA-10004621"/>
    <x v="1"/>
    <x v="10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x v="1"/>
    <n v="92563"/>
    <s v="West"/>
    <s v="OFF-ST-10000046"/>
    <x v="1"/>
    <x v="4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x v="3"/>
    <n v="28540"/>
    <s v="South"/>
    <s v="OFF-PA-10001790"/>
    <x v="1"/>
    <x v="10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x v="16"/>
    <n v="85254"/>
    <s v="West"/>
    <s v="OFF-BI-10002049"/>
    <x v="1"/>
    <x v="8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x v="4"/>
    <n v="98502"/>
    <s v="West"/>
    <s v="OFF-ST-10003722"/>
    <x v="1"/>
    <x v="4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FUR-TA-10003748"/>
    <x v="0"/>
    <x v="3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x v="4"/>
    <n v="98103"/>
    <s v="West"/>
    <s v="TEC-AC-10003198"/>
    <x v="2"/>
    <x v="11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x v="1"/>
    <n v="90036"/>
    <s v="West"/>
    <s v="OFF-PA-10004100"/>
    <x v="1"/>
    <x v="10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2191"/>
    <x v="0"/>
    <x v="5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x v="15"/>
    <n v="10011"/>
    <s v="East"/>
    <s v="OFF-ST-10001526"/>
    <x v="1"/>
    <x v="4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OFF-AR-10001166"/>
    <x v="1"/>
    <x v="6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FUR-CH-10000309"/>
    <x v="0"/>
    <x v="1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x v="40"/>
    <n v="20016"/>
    <s v="East"/>
    <s v="TEC-MA-10004212"/>
    <x v="2"/>
    <x v="15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x v="9"/>
    <n v="19134"/>
    <s v="East"/>
    <s v="OFF-EN-10003072"/>
    <x v="1"/>
    <x v="12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x v="1"/>
    <n v="90045"/>
    <s v="West"/>
    <s v="OFF-BI-10000320"/>
    <x v="1"/>
    <x v="8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1166"/>
    <x v="1"/>
    <x v="10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OFF-PA-10003656"/>
    <x v="1"/>
    <x v="10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PA-10000474"/>
    <x v="1"/>
    <x v="10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TEC-PH-10003885"/>
    <x v="2"/>
    <x v="7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x v="30"/>
    <n v="7601"/>
    <s v="East"/>
    <s v="OFF-LA-10001175"/>
    <x v="1"/>
    <x v="2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3460"/>
    <x v="1"/>
    <x v="8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x v="1"/>
    <n v="90004"/>
    <s v="West"/>
    <s v="OFF-BI-10003707"/>
    <x v="1"/>
    <x v="8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0203"/>
    <x v="1"/>
    <x v="6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x v="3"/>
    <n v="27217"/>
    <s v="South"/>
    <s v="OFF-AR-10004790"/>
    <x v="1"/>
    <x v="6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x v="25"/>
    <n v="63376"/>
    <s v="Central"/>
    <s v="FUR-TA-10001095"/>
    <x v="0"/>
    <x v="3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TEC-AC-10004761"/>
    <x v="2"/>
    <x v="11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R-10001130"/>
    <x v="1"/>
    <x v="6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TEC-PH-10001530"/>
    <x v="2"/>
    <x v="7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x v="15"/>
    <n v="10009"/>
    <s v="East"/>
    <s v="OFF-BI-10003529"/>
    <x v="1"/>
    <x v="8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097"/>
    <x v="1"/>
    <x v="8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x v="9"/>
    <n v="19143"/>
    <s v="East"/>
    <s v="OFF-FA-10001754"/>
    <x v="1"/>
    <x v="13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x v="5"/>
    <n v="77095"/>
    <s v="Central"/>
    <s v="FUR-CH-10003396"/>
    <x v="0"/>
    <x v="1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4838"/>
    <x v="1"/>
    <x v="13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AR-10004757"/>
    <x v="1"/>
    <x v="6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TEC-PH-10002115"/>
    <x v="2"/>
    <x v="7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FA-10003059"/>
    <x v="1"/>
    <x v="13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x v="5"/>
    <n v="78521"/>
    <s v="Central"/>
    <s v="OFF-SU-10001935"/>
    <x v="1"/>
    <x v="14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x v="1"/>
    <n v="90008"/>
    <s v="West"/>
    <s v="OFF-AR-10003732"/>
    <x v="1"/>
    <x v="6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x v="22"/>
    <n v="80219"/>
    <s v="West"/>
    <s v="OFF-PA-10001970"/>
    <x v="1"/>
    <x v="10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x v="15"/>
    <n v="10035"/>
    <s v="East"/>
    <s v="OFF-BI-10003669"/>
    <x v="1"/>
    <x v="8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OFF-BI-10004967"/>
    <x v="1"/>
    <x v="8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x v="16"/>
    <n v="85204"/>
    <s v="West"/>
    <s v="TEC-AC-10003447"/>
    <x v="2"/>
    <x v="11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x v="14"/>
    <n v="47201"/>
    <s v="Central"/>
    <s v="OFF-AR-10000255"/>
    <x v="1"/>
    <x v="6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ST-10001325"/>
    <x v="1"/>
    <x v="4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x v="4"/>
    <n v="98105"/>
    <s v="West"/>
    <s v="OFF-BI-10000404"/>
    <x v="1"/>
    <x v="8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OFF-PA-10000349"/>
    <x v="1"/>
    <x v="10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PA-10003127"/>
    <x v="1"/>
    <x v="10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OFF-ST-10003208"/>
    <x v="1"/>
    <x v="4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x v="15"/>
    <n v="10701"/>
    <s v="East"/>
    <s v="TEC-MA-10003979"/>
    <x v="2"/>
    <x v="15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x v="23"/>
    <n v="50315"/>
    <s v="Central"/>
    <s v="OFF-PA-10000029"/>
    <x v="1"/>
    <x v="10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TEC-PH-10004896"/>
    <x v="2"/>
    <x v="7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x v="1"/>
    <n v="94601"/>
    <s v="West"/>
    <s v="OFF-LA-10000452"/>
    <x v="1"/>
    <x v="2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x v="1"/>
    <n v="92105"/>
    <s v="West"/>
    <s v="TEC-PH-10000576"/>
    <x v="2"/>
    <x v="7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PA-10000605"/>
    <x v="1"/>
    <x v="10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x v="39"/>
    <n v="20735"/>
    <s v="East"/>
    <s v="OFF-AP-10002518"/>
    <x v="1"/>
    <x v="9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x v="1"/>
    <n v="90049"/>
    <s v="West"/>
    <s v="FUR-TA-10004147"/>
    <x v="0"/>
    <x v="3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1545"/>
    <x v="1"/>
    <x v="6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x v="1"/>
    <n v="94122"/>
    <s v="West"/>
    <s v="OFF-AR-10002255"/>
    <x v="1"/>
    <x v="6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4140"/>
    <x v="1"/>
    <x v="8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x v="5"/>
    <n v="77041"/>
    <s v="Central"/>
    <s v="OFF-BI-10002049"/>
    <x v="1"/>
    <x v="8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ST-10000642"/>
    <x v="1"/>
    <x v="4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FA-10003495"/>
    <x v="1"/>
    <x v="13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PA-10004735"/>
    <x v="1"/>
    <x v="10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OFF-BI-10003364"/>
    <x v="1"/>
    <x v="8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x v="1"/>
    <n v="92024"/>
    <s v="West"/>
    <s v="TEC-AC-10003610"/>
    <x v="2"/>
    <x v="11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x v="1"/>
    <n v="94110"/>
    <s v="West"/>
    <s v="OFF-LA-10003766"/>
    <x v="1"/>
    <x v="2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1970"/>
    <x v="1"/>
    <x v="10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x v="32"/>
    <n v="30076"/>
    <s v="South"/>
    <s v="OFF-EN-10004459"/>
    <x v="1"/>
    <x v="12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TEC-PH-10001061"/>
    <x v="2"/>
    <x v="7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2375"/>
    <x v="1"/>
    <x v="6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AR-10003811"/>
    <x v="1"/>
    <x v="6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OFF-EN-10001539"/>
    <x v="1"/>
    <x v="12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AR-10003156"/>
    <x v="1"/>
    <x v="6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x v="14"/>
    <n v="47374"/>
    <s v="Central"/>
    <s v="OFF-EN-10001532"/>
    <x v="1"/>
    <x v="12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FUR-TA-10004086"/>
    <x v="0"/>
    <x v="3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PA-10000100"/>
    <x v="1"/>
    <x v="10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x v="1"/>
    <n v="94509"/>
    <s v="West"/>
    <s v="OFF-PA-10004100"/>
    <x v="1"/>
    <x v="10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x v="9"/>
    <n v="19134"/>
    <s v="East"/>
    <s v="OFF-LA-10000973"/>
    <x v="1"/>
    <x v="2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PA-10001763"/>
    <x v="1"/>
    <x v="10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AR-10003394"/>
    <x v="1"/>
    <x v="6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x v="14"/>
    <n v="46350"/>
    <s v="Central"/>
    <s v="OFF-BI-10002072"/>
    <x v="1"/>
    <x v="8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FA-10001561"/>
    <x v="1"/>
    <x v="13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PA-10002105"/>
    <x v="1"/>
    <x v="10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x v="1"/>
    <n v="90045"/>
    <s v="West"/>
    <s v="OFF-ST-10004340"/>
    <x v="1"/>
    <x v="4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FA-10000735"/>
    <x v="1"/>
    <x v="13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OFF-BI-10003350"/>
    <x v="1"/>
    <x v="8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PH-10000307"/>
    <x v="2"/>
    <x v="7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AR-10003759"/>
    <x v="1"/>
    <x v="6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x v="33"/>
    <n v="89502"/>
    <s v="West"/>
    <s v="OFF-BI-10003984"/>
    <x v="1"/>
    <x v="8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ST-10004337"/>
    <x v="1"/>
    <x v="4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AP-10000576"/>
    <x v="1"/>
    <x v="9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TEC-PH-10004700"/>
    <x v="2"/>
    <x v="7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4593"/>
    <x v="1"/>
    <x v="8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x v="12"/>
    <n v="49201"/>
    <s v="Central"/>
    <s v="OFF-BI-10001294"/>
    <x v="1"/>
    <x v="8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x v="4"/>
    <n v="98115"/>
    <s v="West"/>
    <s v="TEC-AC-10001552"/>
    <x v="2"/>
    <x v="11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PA-10003172"/>
    <x v="1"/>
    <x v="10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x v="15"/>
    <n v="10035"/>
    <s v="East"/>
    <s v="OFF-ST-10002352"/>
    <x v="1"/>
    <x v="4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x v="1"/>
    <n v="90008"/>
    <s v="West"/>
    <s v="OFF-BI-10002976"/>
    <x v="1"/>
    <x v="8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x v="10"/>
    <n v="61701"/>
    <s v="Central"/>
    <s v="OFF-BI-10000301"/>
    <x v="1"/>
    <x v="8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x v="1"/>
    <n v="90004"/>
    <s v="West"/>
    <s v="OFF-LA-10004425"/>
    <x v="1"/>
    <x v="2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FUR-CH-10001270"/>
    <x v="0"/>
    <x v="1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x v="30"/>
    <n v="8701"/>
    <s v="East"/>
    <s v="OFF-AR-10001919"/>
    <x v="1"/>
    <x v="6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PA-10001800"/>
    <x v="1"/>
    <x v="10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1970"/>
    <x v="1"/>
    <x v="10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x v="1"/>
    <n v="90036"/>
    <s v="West"/>
    <s v="OFF-PA-10000682"/>
    <x v="1"/>
    <x v="10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PA-10001937"/>
    <x v="1"/>
    <x v="10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2268"/>
    <x v="0"/>
    <x v="5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FUR-CH-10004540"/>
    <x v="0"/>
    <x v="1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5"/>
    <x v="0"/>
    <x v="1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BI-10004967"/>
    <x v="1"/>
    <x v="8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FA-10002988"/>
    <x v="1"/>
    <x v="13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AR-10004999"/>
    <x v="1"/>
    <x v="6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2432"/>
    <x v="1"/>
    <x v="8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x v="9"/>
    <n v="19134"/>
    <s v="East"/>
    <s v="TEC-PH-10002200"/>
    <x v="2"/>
    <x v="7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OFF-ST-10000107"/>
    <x v="1"/>
    <x v="4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x v="1"/>
    <n v="90036"/>
    <s v="West"/>
    <s v="TEC-PH-10000439"/>
    <x v="2"/>
    <x v="7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PA-10001685"/>
    <x v="1"/>
    <x v="10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x v="15"/>
    <n v="10024"/>
    <s v="East"/>
    <s v="OFF-ST-10000676"/>
    <x v="1"/>
    <x v="4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FUR-FU-10001424"/>
    <x v="0"/>
    <x v="5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AR-10000369"/>
    <x v="1"/>
    <x v="6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0076"/>
    <x v="0"/>
    <x v="5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FUR-FU-10003691"/>
    <x v="0"/>
    <x v="5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AR-10003903"/>
    <x v="1"/>
    <x v="6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x v="4"/>
    <n v="98105"/>
    <s v="West"/>
    <s v="OFF-FA-10004854"/>
    <x v="1"/>
    <x v="13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x v="15"/>
    <n v="10024"/>
    <s v="East"/>
    <s v="TEC-PH-10003442"/>
    <x v="2"/>
    <x v="7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x v="15"/>
    <n v="10009"/>
    <s v="East"/>
    <s v="OFF-FA-10000304"/>
    <x v="1"/>
    <x v="13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x v="35"/>
    <n v="39503"/>
    <s v="South"/>
    <s v="OFF-EN-10004955"/>
    <x v="1"/>
    <x v="12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4619"/>
    <x v="0"/>
    <x v="3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TA-10003473"/>
    <x v="0"/>
    <x v="3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x v="1"/>
    <n v="93727"/>
    <s v="West"/>
    <s v="FUR-BO-10004467"/>
    <x v="0"/>
    <x v="0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2280"/>
    <x v="1"/>
    <x v="6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x v="15"/>
    <n v="10009"/>
    <s v="East"/>
    <s v="OFF-AR-10000462"/>
    <x v="1"/>
    <x v="6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x v="6"/>
    <n v="53209"/>
    <s v="Central"/>
    <s v="TEC-PH-10004165"/>
    <x v="2"/>
    <x v="7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OFF-AR-10003958"/>
    <x v="1"/>
    <x v="6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BI-10001575"/>
    <x v="1"/>
    <x v="8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OFF-ST-10003716"/>
    <x v="1"/>
    <x v="4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x v="1"/>
    <n v="94122"/>
    <s v="West"/>
    <s v="OFF-AR-10000422"/>
    <x v="1"/>
    <x v="6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OFF-ST-10003306"/>
    <x v="1"/>
    <x v="4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x v="22"/>
    <n v="80027"/>
    <s v="West"/>
    <s v="FUR-FU-10000246"/>
    <x v="0"/>
    <x v="5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621"/>
    <x v="1"/>
    <x v="10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4209"/>
    <x v="2"/>
    <x v="11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x v="32"/>
    <n v="31204"/>
    <s v="South"/>
    <s v="TEC-AC-10000023"/>
    <x v="2"/>
    <x v="11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x v="23"/>
    <n v="52402"/>
    <s v="Central"/>
    <s v="TEC-PH-10003505"/>
    <x v="2"/>
    <x v="7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LA-10000121"/>
    <x v="1"/>
    <x v="2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BI-10002026"/>
    <x v="1"/>
    <x v="8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x v="2"/>
    <n v="32216"/>
    <s v="South"/>
    <s v="OFF-PA-10000994"/>
    <x v="1"/>
    <x v="10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x v="34"/>
    <n v="2908"/>
    <s v="East"/>
    <s v="OFF-ST-10000617"/>
    <x v="1"/>
    <x v="4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x v="15"/>
    <n v="10035"/>
    <s v="East"/>
    <s v="OFF-AR-10004817"/>
    <x v="1"/>
    <x v="6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x v="15"/>
    <n v="10009"/>
    <s v="East"/>
    <s v="OFF-AR-10001860"/>
    <x v="1"/>
    <x v="6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x v="1"/>
    <n v="94122"/>
    <s v="West"/>
    <s v="OFF-PA-10003172"/>
    <x v="1"/>
    <x v="10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SU-10001218"/>
    <x v="1"/>
    <x v="14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PA-10002968"/>
    <x v="1"/>
    <x v="10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x v="1"/>
    <n v="92105"/>
    <s v="West"/>
    <s v="OFF-LA-10000134"/>
    <x v="1"/>
    <x v="2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x v="1"/>
    <n v="94533"/>
    <s v="West"/>
    <s v="OFF-BI-10004632"/>
    <x v="1"/>
    <x v="8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x v="17"/>
    <n v="22204"/>
    <s v="South"/>
    <s v="FUR-BO-10003433"/>
    <x v="0"/>
    <x v="0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PA-10002986"/>
    <x v="1"/>
    <x v="10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BI-10000320"/>
    <x v="1"/>
    <x v="8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AP-10003971"/>
    <x v="1"/>
    <x v="9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x v="1"/>
    <n v="91104"/>
    <s v="West"/>
    <s v="FUR-CH-10003846"/>
    <x v="0"/>
    <x v="1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04"/>
    <x v="1"/>
    <x v="2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x v="31"/>
    <n v="1841"/>
    <s v="East"/>
    <s v="OFF-LA-10001474"/>
    <x v="1"/>
    <x v="2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x v="2"/>
    <n v="32725"/>
    <s v="South"/>
    <s v="OFF-BI-10000546"/>
    <x v="1"/>
    <x v="8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x v="0"/>
    <n v="42071"/>
    <s v="South"/>
    <s v="OFF-AP-10004859"/>
    <x v="1"/>
    <x v="9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x v="31"/>
    <n v="1841"/>
    <s v="East"/>
    <s v="OFF-ST-10001321"/>
    <x v="1"/>
    <x v="4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x v="29"/>
    <n v="6360"/>
    <s v="East"/>
    <s v="OFF-PA-10004156"/>
    <x v="1"/>
    <x v="10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x v="24"/>
    <n v="44052"/>
    <s v="East"/>
    <s v="OFF-ST-10004507"/>
    <x v="1"/>
    <x v="4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x v="29"/>
    <n v="6457"/>
    <s v="East"/>
    <s v="OFF-ST-10002574"/>
    <x v="1"/>
    <x v="4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x v="1"/>
    <n v="90008"/>
    <s v="West"/>
    <s v="FUR-FU-10003724"/>
    <x v="0"/>
    <x v="5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FUR-FU-10004018"/>
    <x v="0"/>
    <x v="5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TEC-PH-10002549"/>
    <x v="2"/>
    <x v="7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x v="15"/>
    <n v="11520"/>
    <s v="East"/>
    <s v="OFF-LA-10000262"/>
    <x v="1"/>
    <x v="2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PA-10000466"/>
    <x v="1"/>
    <x v="10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AR-10003829"/>
    <x v="1"/>
    <x v="6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x v="17"/>
    <n v="22204"/>
    <s v="South"/>
    <s v="OFF-ST-10000649"/>
    <x v="1"/>
    <x v="4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TEC-PH-10003092"/>
    <x v="2"/>
    <x v="7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OFF-PA-10002250"/>
    <x v="1"/>
    <x v="10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x v="0"/>
    <n v="40214"/>
    <s v="South"/>
    <s v="OFF-PA-10003641"/>
    <x v="1"/>
    <x v="10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x v="5"/>
    <n v="76106"/>
    <s v="Central"/>
    <s v="FUR-FU-10000010"/>
    <x v="0"/>
    <x v="5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x v="1"/>
    <n v="90049"/>
    <s v="West"/>
    <s v="FUR-CH-10002961"/>
    <x v="0"/>
    <x v="1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x v="9"/>
    <n v="19120"/>
    <s v="East"/>
    <s v="TEC-PH-10001336"/>
    <x v="2"/>
    <x v="7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TEC-PH-10002563"/>
    <x v="2"/>
    <x v="7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LA-10002312"/>
    <x v="1"/>
    <x v="2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PA-10000806"/>
    <x v="1"/>
    <x v="10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AR-10000896"/>
    <x v="1"/>
    <x v="6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1289"/>
    <x v="1"/>
    <x v="10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FU-10004091"/>
    <x v="0"/>
    <x v="5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TEC-PH-10003645"/>
    <x v="2"/>
    <x v="7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x v="32"/>
    <n v="30080"/>
    <s v="South"/>
    <s v="OFF-PA-10003892"/>
    <x v="1"/>
    <x v="10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971"/>
    <x v="1"/>
    <x v="10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x v="15"/>
    <n v="10035"/>
    <s v="East"/>
    <s v="OFF-PA-10004888"/>
    <x v="1"/>
    <x v="10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x v="17"/>
    <n v="24153"/>
    <s v="South"/>
    <s v="OFF-EN-10002230"/>
    <x v="1"/>
    <x v="12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x v="24"/>
    <n v="43229"/>
    <s v="East"/>
    <s v="OFF-PA-10000418"/>
    <x v="1"/>
    <x v="10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FUR-TA-10001039"/>
    <x v="0"/>
    <x v="3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OFF-AR-10002240"/>
    <x v="1"/>
    <x v="6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CH-10002335"/>
    <x v="0"/>
    <x v="1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TEC-AC-10004353"/>
    <x v="2"/>
    <x v="11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PA-10000501"/>
    <x v="1"/>
    <x v="10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BI-10003984"/>
    <x v="1"/>
    <x v="8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TEC-PH-10001750"/>
    <x v="2"/>
    <x v="7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x v="16"/>
    <n v="85204"/>
    <s v="West"/>
    <s v="OFF-ST-10002743"/>
    <x v="1"/>
    <x v="4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2949"/>
    <x v="1"/>
    <x v="8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EN-10002600"/>
    <x v="1"/>
    <x v="12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x v="24"/>
    <n v="43229"/>
    <s v="East"/>
    <s v="TEC-PH-10003092"/>
    <x v="2"/>
    <x v="7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BI-10001191"/>
    <x v="1"/>
    <x v="8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OFF-SU-10004115"/>
    <x v="1"/>
    <x v="14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x v="4"/>
    <n v="98105"/>
    <s v="West"/>
    <s v="OFF-PA-10003673"/>
    <x v="1"/>
    <x v="10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PA-10001639"/>
    <x v="1"/>
    <x v="10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x v="24"/>
    <n v="44134"/>
    <s v="East"/>
    <s v="OFF-AR-10003829"/>
    <x v="1"/>
    <x v="6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BI-10004364"/>
    <x v="1"/>
    <x v="8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x v="34"/>
    <n v="2908"/>
    <s v="East"/>
    <s v="OFF-PA-10001712"/>
    <x v="1"/>
    <x v="10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FUR-CH-10004289"/>
    <x v="0"/>
    <x v="1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PA-10001685"/>
    <x v="1"/>
    <x v="10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0666"/>
    <x v="1"/>
    <x v="8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OFF-BI-10004352"/>
    <x v="1"/>
    <x v="8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x v="5"/>
    <n v="75061"/>
    <s v="Central"/>
    <s v="OFF-LA-10001569"/>
    <x v="1"/>
    <x v="2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x v="29"/>
    <n v="6457"/>
    <s v="East"/>
    <s v="FUR-FU-10001473"/>
    <x v="0"/>
    <x v="5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x v="15"/>
    <n v="10009"/>
    <s v="East"/>
    <s v="OFF-FA-10001754"/>
    <x v="1"/>
    <x v="13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FUR-CH-10000847"/>
    <x v="0"/>
    <x v="1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x v="12"/>
    <n v="48234"/>
    <s v="Central"/>
    <s v="OFF-PA-10001293"/>
    <x v="1"/>
    <x v="10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x v="9"/>
    <n v="19120"/>
    <s v="East"/>
    <s v="OFF-AR-10000634"/>
    <x v="1"/>
    <x v="6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x v="1"/>
    <n v="90004"/>
    <s v="West"/>
    <s v="OFF-LA-10004272"/>
    <x v="1"/>
    <x v="2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AR-10003770"/>
    <x v="1"/>
    <x v="6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x v="15"/>
    <n v="14304"/>
    <s v="East"/>
    <s v="OFF-BI-10000320"/>
    <x v="1"/>
    <x v="8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x v="15"/>
    <n v="10024"/>
    <s v="East"/>
    <s v="OFF-LA-10003121"/>
    <x v="1"/>
    <x v="2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x v="1"/>
    <n v="92683"/>
    <s v="West"/>
    <s v="TEC-PH-10000376"/>
    <x v="2"/>
    <x v="7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262"/>
    <x v="1"/>
    <x v="10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x v="18"/>
    <n v="38301"/>
    <s v="South"/>
    <s v="OFF-PA-10000130"/>
    <x v="1"/>
    <x v="10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x v="15"/>
    <n v="10035"/>
    <s v="East"/>
    <s v="OFF-FA-10003021"/>
    <x v="1"/>
    <x v="13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PH-10003580"/>
    <x v="2"/>
    <x v="7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TEC-AC-10001109"/>
    <x v="2"/>
    <x v="11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x v="1"/>
    <n v="90008"/>
    <s v="West"/>
    <s v="FUR-FU-10003347"/>
    <x v="0"/>
    <x v="5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x v="9"/>
    <n v="19143"/>
    <s v="East"/>
    <s v="OFF-LA-10000452"/>
    <x v="1"/>
    <x v="2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x v="4"/>
    <n v="98661"/>
    <s v="West"/>
    <s v="FUR-FU-10002885"/>
    <x v="0"/>
    <x v="5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x v="1"/>
    <n v="94122"/>
    <s v="West"/>
    <s v="OFF-BI-10003981"/>
    <x v="1"/>
    <x v="8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PA-10003823"/>
    <x v="1"/>
    <x v="10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x v="5"/>
    <n v="78745"/>
    <s v="Central"/>
    <s v="OFF-ST-10003716"/>
    <x v="1"/>
    <x v="4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OFF-AR-10001868"/>
    <x v="1"/>
    <x v="6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x v="1"/>
    <n v="91767"/>
    <s v="West"/>
    <s v="OFF-AR-10003514"/>
    <x v="1"/>
    <x v="6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ST-10002276"/>
    <x v="1"/>
    <x v="4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x v="9"/>
    <n v="19120"/>
    <s v="East"/>
    <s v="FUR-CH-10002961"/>
    <x v="0"/>
    <x v="1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x v="4"/>
    <n v="98105"/>
    <s v="West"/>
    <s v="OFF-BI-10002827"/>
    <x v="1"/>
    <x v="8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x v="10"/>
    <n v="60610"/>
    <s v="Central"/>
    <s v="OFF-AR-10001419"/>
    <x v="1"/>
    <x v="6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2586"/>
    <x v="1"/>
    <x v="10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PA-10003039"/>
    <x v="1"/>
    <x v="10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OFF-AR-10002221"/>
    <x v="1"/>
    <x v="6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FA-10004968"/>
    <x v="1"/>
    <x v="13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x v="13"/>
    <n v="19711"/>
    <s v="East"/>
    <s v="OFF-PA-10001274"/>
    <x v="1"/>
    <x v="10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x v="2"/>
    <n v="33142"/>
    <s v="South"/>
    <s v="OFF-PA-10001125"/>
    <x v="1"/>
    <x v="10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x v="16"/>
    <n v="85281"/>
    <s v="West"/>
    <s v="OFF-FA-10000585"/>
    <x v="1"/>
    <x v="13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x v="15"/>
    <n v="10035"/>
    <s v="East"/>
    <s v="OFF-ST-10003324"/>
    <x v="1"/>
    <x v="4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ST-10000419"/>
    <x v="1"/>
    <x v="4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TEC-PH-10000439"/>
    <x v="2"/>
    <x v="7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FUR-FU-10003981"/>
    <x v="0"/>
    <x v="5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x v="24"/>
    <n v="43229"/>
    <s v="East"/>
    <s v="OFF-FA-10001561"/>
    <x v="1"/>
    <x v="13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BI-10004230"/>
    <x v="1"/>
    <x v="8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PA-10000994"/>
    <x v="1"/>
    <x v="10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x v="1"/>
    <n v="92024"/>
    <s v="West"/>
    <s v="OFF-PA-10000806"/>
    <x v="1"/>
    <x v="10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x v="6"/>
    <n v="54915"/>
    <s v="Central"/>
    <s v="OFF-LA-10002195"/>
    <x v="1"/>
    <x v="2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x v="0"/>
    <n v="40475"/>
    <s v="South"/>
    <s v="OFF-BI-10003719"/>
    <x v="1"/>
    <x v="8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x v="4"/>
    <n v="98006"/>
    <s v="West"/>
    <s v="OFF-AR-10001315"/>
    <x v="1"/>
    <x v="6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EN-10003134"/>
    <x v="1"/>
    <x v="12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x v="9"/>
    <n v="19140"/>
    <s v="East"/>
    <s v="OFF-AR-10001955"/>
    <x v="1"/>
    <x v="6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x v="4"/>
    <n v="98103"/>
    <s v="West"/>
    <s v="FUR-TA-10001039"/>
    <x v="0"/>
    <x v="3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x v="1"/>
    <n v="94109"/>
    <s v="West"/>
    <s v="OFF-LA-10001641"/>
    <x v="1"/>
    <x v="2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x v="4"/>
    <n v="98115"/>
    <s v="West"/>
    <s v="OFF-AR-10003732"/>
    <x v="1"/>
    <x v="6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x v="5"/>
    <n v="75002"/>
    <s v="Central"/>
    <s v="OFF-BI-10000088"/>
    <x v="1"/>
    <x v="8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x v="32"/>
    <n v="30318"/>
    <s v="South"/>
    <s v="OFF-AR-10003504"/>
    <x v="1"/>
    <x v="6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OFF-EN-10003160"/>
    <x v="1"/>
    <x v="12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x v="10"/>
    <n v="60505"/>
    <s v="Central"/>
    <s v="OFF-ST-10002406"/>
    <x v="1"/>
    <x v="4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x v="19"/>
    <n v="35630"/>
    <s v="South"/>
    <s v="OFF-PA-10001526"/>
    <x v="1"/>
    <x v="10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TA-10002607"/>
    <x v="0"/>
    <x v="3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ST-10000642"/>
    <x v="1"/>
    <x v="4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2157"/>
    <x v="0"/>
    <x v="5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FUR-FU-10001706"/>
    <x v="0"/>
    <x v="5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PH-10000984"/>
    <x v="2"/>
    <x v="7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PA-10001357"/>
    <x v="1"/>
    <x v="10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x v="15"/>
    <n v="10024"/>
    <s v="East"/>
    <s v="TEC-AC-10002600"/>
    <x v="2"/>
    <x v="11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x v="5"/>
    <n v="76051"/>
    <s v="Central"/>
    <s v="OFF-FA-10002988"/>
    <x v="1"/>
    <x v="13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x v="24"/>
    <n v="43229"/>
    <s v="East"/>
    <s v="FUR-CH-10004540"/>
    <x v="0"/>
    <x v="1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PA-10000308"/>
    <x v="1"/>
    <x v="10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x v="18"/>
    <n v="37167"/>
    <s v="South"/>
    <s v="OFF-AR-10003251"/>
    <x v="1"/>
    <x v="6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x v="13"/>
    <n v="19711"/>
    <s v="East"/>
    <s v="OFF-AR-10001044"/>
    <x v="1"/>
    <x v="6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0823"/>
    <x v="1"/>
    <x v="6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x v="1"/>
    <n v="90049"/>
    <s v="West"/>
    <s v="OFF-BI-10000591"/>
    <x v="1"/>
    <x v="8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FUR-BO-10000362"/>
    <x v="0"/>
    <x v="0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0441"/>
    <x v="2"/>
    <x v="7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x v="1"/>
    <n v="90008"/>
    <s v="West"/>
    <s v="TEC-PH-10002726"/>
    <x v="2"/>
    <x v="7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x v="1"/>
    <n v="94601"/>
    <s v="West"/>
    <s v="OFF-ST-10003306"/>
    <x v="1"/>
    <x v="4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x v="9"/>
    <n v="19143"/>
    <s v="East"/>
    <s v="TEC-AC-10004855"/>
    <x v="2"/>
    <x v="11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787"/>
    <x v="1"/>
    <x v="2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LA-10002043"/>
    <x v="1"/>
    <x v="2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x v="11"/>
    <n v="55122"/>
    <s v="Central"/>
    <s v="OFF-AR-10001915"/>
    <x v="1"/>
    <x v="6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x v="4"/>
    <n v="98031"/>
    <s v="West"/>
    <s v="TEC-AC-10003063"/>
    <x v="2"/>
    <x v="11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PH-10002922"/>
    <x v="2"/>
    <x v="7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x v="28"/>
    <n v="70506"/>
    <s v="South"/>
    <s v="FUR-CH-10001270"/>
    <x v="0"/>
    <x v="1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2986"/>
    <x v="1"/>
    <x v="10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PA-10004451"/>
    <x v="1"/>
    <x v="10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OFF-ST-10000649"/>
    <x v="1"/>
    <x v="4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PA-10001166"/>
    <x v="1"/>
    <x v="10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x v="40"/>
    <n v="20016"/>
    <s v="East"/>
    <s v="FUR-FU-10000629"/>
    <x v="0"/>
    <x v="5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x v="10"/>
    <n v="60076"/>
    <s v="Central"/>
    <s v="OFF-FA-10003112"/>
    <x v="1"/>
    <x v="13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TEC-CO-10001766"/>
    <x v="2"/>
    <x v="16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x v="4"/>
    <n v="98115"/>
    <s v="West"/>
    <s v="OFF-PA-10004359"/>
    <x v="1"/>
    <x v="10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4475"/>
    <x v="1"/>
    <x v="10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x v="1"/>
    <n v="94110"/>
    <s v="West"/>
    <s v="OFF-PA-10003001"/>
    <x v="1"/>
    <x v="10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3442"/>
    <x v="1"/>
    <x v="4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FA-10000611"/>
    <x v="1"/>
    <x v="13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x v="4"/>
    <n v="98105"/>
    <s v="West"/>
    <s v="OFF-ST-10000563"/>
    <x v="1"/>
    <x v="4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x v="4"/>
    <n v="98115"/>
    <s v="West"/>
    <s v="OFF-BI-10002072"/>
    <x v="1"/>
    <x v="8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x v="9"/>
    <n v="19143"/>
    <s v="East"/>
    <s v="OFF-BI-10002353"/>
    <x v="1"/>
    <x v="8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ST-10001325"/>
    <x v="1"/>
    <x v="4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PA-10000167"/>
    <x v="1"/>
    <x v="10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x v="5"/>
    <n v="75217"/>
    <s v="Central"/>
    <s v="OFF-AR-10003405"/>
    <x v="1"/>
    <x v="6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x v="5"/>
    <n v="75023"/>
    <s v="Central"/>
    <s v="TEC-PH-10002726"/>
    <x v="2"/>
    <x v="7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x v="5"/>
    <n v="77041"/>
    <s v="Central"/>
    <s v="OFF-BI-10000088"/>
    <x v="1"/>
    <x v="8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ST-10000604"/>
    <x v="1"/>
    <x v="4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x v="1"/>
    <n v="90008"/>
    <s v="West"/>
    <s v="OFF-PA-10000176"/>
    <x v="1"/>
    <x v="10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OFF-PA-10000788"/>
    <x v="1"/>
    <x v="10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x v="14"/>
    <n v="46203"/>
    <s v="Central"/>
    <s v="OFF-BI-10004182"/>
    <x v="1"/>
    <x v="8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AC-10002006"/>
    <x v="2"/>
    <x v="11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OFF-BI-10003314"/>
    <x v="1"/>
    <x v="8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x v="30"/>
    <n v="7002"/>
    <s v="East"/>
    <s v="TEC-PH-10002726"/>
    <x v="2"/>
    <x v="7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AP-10000240"/>
    <x v="1"/>
    <x v="9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x v="1"/>
    <n v="90008"/>
    <s v="West"/>
    <s v="OFF-LA-10002381"/>
    <x v="1"/>
    <x v="2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x v="4"/>
    <n v="98115"/>
    <s v="West"/>
    <s v="FUR-TA-10004086"/>
    <x v="0"/>
    <x v="3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BI-10000320"/>
    <x v="1"/>
    <x v="8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FUR-CH-10000595"/>
    <x v="0"/>
    <x v="1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x v="15"/>
    <n v="10035"/>
    <s v="East"/>
    <s v="OFF-PA-10000349"/>
    <x v="1"/>
    <x v="10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x v="1"/>
    <n v="92037"/>
    <s v="West"/>
    <s v="OFF-FA-10001843"/>
    <x v="1"/>
    <x v="13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LA-10003077"/>
    <x v="1"/>
    <x v="2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TEC-PH-10003505"/>
    <x v="2"/>
    <x v="7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ST-10004123"/>
    <x v="1"/>
    <x v="4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2088"/>
    <x v="0"/>
    <x v="5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x v="15"/>
    <n v="10011"/>
    <s v="East"/>
    <s v="OFF-BI-10002824"/>
    <x v="1"/>
    <x v="8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PH-10001061"/>
    <x v="2"/>
    <x v="7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TEC-AC-10003063"/>
    <x v="2"/>
    <x v="11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457"/>
    <x v="1"/>
    <x v="10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x v="3"/>
    <n v="28314"/>
    <s v="South"/>
    <s v="OFF-PA-10001804"/>
    <x v="1"/>
    <x v="10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P-10002082"/>
    <x v="1"/>
    <x v="9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TEC-PH-10003442"/>
    <x v="2"/>
    <x v="7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x v="3"/>
    <n v="28540"/>
    <s v="South"/>
    <s v="OFF-AR-10002833"/>
    <x v="1"/>
    <x v="6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x v="1"/>
    <n v="92037"/>
    <s v="West"/>
    <s v="OFF-LA-10000262"/>
    <x v="1"/>
    <x v="2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PA-10004355"/>
    <x v="1"/>
    <x v="10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x v="9"/>
    <n v="19140"/>
    <s v="East"/>
    <s v="TEC-AC-10001142"/>
    <x v="2"/>
    <x v="11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x v="15"/>
    <n v="14609"/>
    <s v="East"/>
    <s v="OFF-AR-10002656"/>
    <x v="1"/>
    <x v="6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x v="3"/>
    <n v="28540"/>
    <s v="South"/>
    <s v="OFF-PA-10004947"/>
    <x v="1"/>
    <x v="10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PA-10003543"/>
    <x v="1"/>
    <x v="10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x v="5"/>
    <n v="77095"/>
    <s v="Central"/>
    <s v="OFF-AR-10002221"/>
    <x v="1"/>
    <x v="6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ST-10004340"/>
    <x v="1"/>
    <x v="4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4475"/>
    <x v="1"/>
    <x v="10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x v="1"/>
    <n v="94122"/>
    <s v="West"/>
    <s v="OFF-PA-10003893"/>
    <x v="1"/>
    <x v="10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OFF-PA-10000100"/>
    <x v="1"/>
    <x v="10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SU-10002573"/>
    <x v="1"/>
    <x v="14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4484"/>
    <x v="1"/>
    <x v="2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x v="17"/>
    <n v="23434"/>
    <s v="South"/>
    <s v="OFF-LA-10002034"/>
    <x v="1"/>
    <x v="2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SU-10001935"/>
    <x v="1"/>
    <x v="14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AR-10004752"/>
    <x v="1"/>
    <x v="6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x v="39"/>
    <n v="21215"/>
    <s v="East"/>
    <s v="OFF-LA-10000452"/>
    <x v="1"/>
    <x v="2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PA-10000675"/>
    <x v="1"/>
    <x v="10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x v="1"/>
    <n v="90004"/>
    <s v="West"/>
    <s v="OFF-AR-10003045"/>
    <x v="1"/>
    <x v="6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TEC-AC-10003447"/>
    <x v="2"/>
    <x v="11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x v="15"/>
    <n v="10011"/>
    <s v="East"/>
    <s v="OFF-ST-10002276"/>
    <x v="1"/>
    <x v="4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PA-10001609"/>
    <x v="1"/>
    <x v="10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PA-10004475"/>
    <x v="1"/>
    <x v="10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OFF-BI-10002976"/>
    <x v="1"/>
    <x v="8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x v="6"/>
    <n v="53209"/>
    <s v="Central"/>
    <s v="TEC-PH-10001615"/>
    <x v="2"/>
    <x v="7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x v="6"/>
    <n v="53142"/>
    <s v="Central"/>
    <s v="TEC-AC-10004568"/>
    <x v="2"/>
    <x v="11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x v="15"/>
    <n v="10011"/>
    <s v="East"/>
    <s v="OFF-PA-10004092"/>
    <x v="1"/>
    <x v="10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ST-10002352"/>
    <x v="1"/>
    <x v="4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TEC-PH-10000455"/>
    <x v="2"/>
    <x v="7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x v="4"/>
    <n v="98002"/>
    <s v="West"/>
    <s v="FUR-FU-10004270"/>
    <x v="0"/>
    <x v="5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PH-10002200"/>
    <x v="2"/>
    <x v="7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OFF-PA-10002005"/>
    <x v="1"/>
    <x v="10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x v="1"/>
    <n v="90049"/>
    <s v="West"/>
    <s v="TEC-AC-10001465"/>
    <x v="2"/>
    <x v="11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FUR-FU-10001196"/>
    <x v="0"/>
    <x v="5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x v="10"/>
    <n v="60610"/>
    <s v="Central"/>
    <s v="OFF-PA-10000595"/>
    <x v="1"/>
    <x v="10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x v="17"/>
    <n v="22801"/>
    <s v="South"/>
    <s v="FUR-TA-10004534"/>
    <x v="0"/>
    <x v="3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x v="1"/>
    <n v="90045"/>
    <s v="West"/>
    <s v="FUR-TA-10002607"/>
    <x v="0"/>
    <x v="3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LA-10000443"/>
    <x v="1"/>
    <x v="2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x v="1"/>
    <n v="90036"/>
    <s v="West"/>
    <s v="OFF-LA-10001771"/>
    <x v="1"/>
    <x v="2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OFF-AP-10001394"/>
    <x v="1"/>
    <x v="9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FA-10000304"/>
    <x v="1"/>
    <x v="13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x v="10"/>
    <n v="60623"/>
    <s v="Central"/>
    <s v="OFF-PA-10000809"/>
    <x v="1"/>
    <x v="10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x v="3"/>
    <n v="27604"/>
    <s v="South"/>
    <s v="TEC-PH-10002624"/>
    <x v="2"/>
    <x v="7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x v="32"/>
    <n v="31204"/>
    <s v="South"/>
    <s v="OFF-PA-10000019"/>
    <x v="1"/>
    <x v="10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x v="24"/>
    <n v="44105"/>
    <s v="East"/>
    <s v="TEC-PH-10002885"/>
    <x v="2"/>
    <x v="7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TEC-PH-10000895"/>
    <x v="2"/>
    <x v="7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x v="26"/>
    <n v="74403"/>
    <s v="Central"/>
    <s v="FUR-TA-10002356"/>
    <x v="0"/>
    <x v="3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x v="3"/>
    <n v="28110"/>
    <s v="South"/>
    <s v="FUR-CH-10001270"/>
    <x v="0"/>
    <x v="1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TEC-MA-10000488"/>
    <x v="2"/>
    <x v="15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x v="5"/>
    <n v="78745"/>
    <s v="Central"/>
    <s v="OFF-PA-10003729"/>
    <x v="1"/>
    <x v="10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x v="29"/>
    <n v="6450"/>
    <s v="East"/>
    <s v="OFF-AR-10003056"/>
    <x v="1"/>
    <x v="6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FUR-FU-10000629"/>
    <x v="0"/>
    <x v="5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x v="3"/>
    <n v="28205"/>
    <s v="South"/>
    <s v="OFF-PA-10002377"/>
    <x v="1"/>
    <x v="10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x v="0"/>
    <n v="42104"/>
    <s v="South"/>
    <s v="FUR-CH-10000988"/>
    <x v="0"/>
    <x v="1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OFF-PA-10001804"/>
    <x v="1"/>
    <x v="10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x v="40"/>
    <n v="20016"/>
    <s v="East"/>
    <s v="FUR-FU-10004973"/>
    <x v="0"/>
    <x v="5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x v="1"/>
    <n v="90004"/>
    <s v="West"/>
    <s v="OFF-BI-10004140"/>
    <x v="1"/>
    <x v="8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0528"/>
    <x v="1"/>
    <x v="10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PA-10003129"/>
    <x v="1"/>
    <x v="10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x v="14"/>
    <n v="46614"/>
    <s v="Central"/>
    <s v="OFF-ST-10003442"/>
    <x v="1"/>
    <x v="4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x v="1"/>
    <n v="90032"/>
    <s v="West"/>
    <s v="OFF-AR-10003631"/>
    <x v="1"/>
    <x v="6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x v="29"/>
    <n v="6010"/>
    <s v="East"/>
    <s v="TEC-PH-10004959"/>
    <x v="2"/>
    <x v="7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x v="15"/>
    <n v="10009"/>
    <s v="East"/>
    <s v="TEC-PH-10004896"/>
    <x v="2"/>
    <x v="7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TA-10004575"/>
    <x v="0"/>
    <x v="3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x v="33"/>
    <n v="89015"/>
    <s v="West"/>
    <s v="FUR-FU-10004460"/>
    <x v="0"/>
    <x v="5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PA-10003309"/>
    <x v="1"/>
    <x v="10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x v="9"/>
    <n v="19143"/>
    <s v="East"/>
    <s v="OFF-ST-10002554"/>
    <x v="1"/>
    <x v="4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x v="4"/>
    <n v="98103"/>
    <s v="West"/>
    <s v="OFF-PA-10000019"/>
    <x v="1"/>
    <x v="10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OFF-AR-10002067"/>
    <x v="1"/>
    <x v="6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x v="4"/>
    <n v="99207"/>
    <s v="West"/>
    <s v="FUR-TA-10004767"/>
    <x v="0"/>
    <x v="3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x v="24"/>
    <n v="43229"/>
    <s v="East"/>
    <s v="OFF-PA-10001685"/>
    <x v="1"/>
    <x v="10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x v="5"/>
    <n v="78207"/>
    <s v="Central"/>
    <s v="TEC-PH-10000984"/>
    <x v="2"/>
    <x v="7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x v="1"/>
    <n v="90049"/>
    <s v="West"/>
    <s v="TEC-PH-10002563"/>
    <x v="2"/>
    <x v="7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EN-10002621"/>
    <x v="1"/>
    <x v="12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x v="5"/>
    <n v="76248"/>
    <s v="Central"/>
    <s v="OFF-LA-10003714"/>
    <x v="1"/>
    <x v="2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x v="1"/>
    <n v="94122"/>
    <s v="West"/>
    <s v="FUR-FU-10001889"/>
    <x v="0"/>
    <x v="5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FA-10002815"/>
    <x v="1"/>
    <x v="13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PA-10001204"/>
    <x v="1"/>
    <x v="10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x v="2"/>
    <n v="32127"/>
    <s v="South"/>
    <s v="OFF-EN-10002621"/>
    <x v="1"/>
    <x v="12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x v="17"/>
    <n v="22901"/>
    <s v="South"/>
    <s v="OFF-AR-10001446"/>
    <x v="1"/>
    <x v="6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EN-10001749"/>
    <x v="1"/>
    <x v="12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OFF-PA-10003953"/>
    <x v="1"/>
    <x v="10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FUR-CH-10000155"/>
    <x v="0"/>
    <x v="1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x v="14"/>
    <n v="46203"/>
    <s v="Central"/>
    <s v="OFF-ST-10002743"/>
    <x v="1"/>
    <x v="4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x v="15"/>
    <n v="11572"/>
    <s v="East"/>
    <s v="FUR-FU-10001037"/>
    <x v="0"/>
    <x v="5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OFF-PA-10001878"/>
    <x v="1"/>
    <x v="10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3190"/>
    <x v="1"/>
    <x v="2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AR-10002280"/>
    <x v="1"/>
    <x v="6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x v="2"/>
    <n v="33437"/>
    <s v="South"/>
    <s v="OFF-LA-10001569"/>
    <x v="1"/>
    <x v="2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x v="31"/>
    <n v="2038"/>
    <s v="East"/>
    <s v="OFF-AR-10001573"/>
    <x v="1"/>
    <x v="6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x v="9"/>
    <n v="19601"/>
    <s v="East"/>
    <s v="OFF-ST-10002562"/>
    <x v="1"/>
    <x v="4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TEC-PH-10004345"/>
    <x v="2"/>
    <x v="7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x v="5"/>
    <n v="76017"/>
    <s v="Central"/>
    <s v="OFF-AR-10000588"/>
    <x v="1"/>
    <x v="6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x v="1"/>
    <n v="92024"/>
    <s v="West"/>
    <s v="OFF-PA-10003039"/>
    <x v="1"/>
    <x v="10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x v="1"/>
    <n v="94110"/>
    <s v="West"/>
    <s v="TEC-AC-10001908"/>
    <x v="2"/>
    <x v="11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x v="1"/>
    <n v="90045"/>
    <s v="West"/>
    <s v="TEC-PH-10001198"/>
    <x v="2"/>
    <x v="7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PA-10001972"/>
    <x v="1"/>
    <x v="10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OFF-ST-10004180"/>
    <x v="1"/>
    <x v="4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x v="4"/>
    <n v="98105"/>
    <s v="West"/>
    <s v="TEC-PH-10004165"/>
    <x v="2"/>
    <x v="7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x v="16"/>
    <n v="85254"/>
    <s v="West"/>
    <s v="TEC-PH-10002483"/>
    <x v="2"/>
    <x v="7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BO-10000468"/>
    <x v="0"/>
    <x v="0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x v="28"/>
    <n v="70506"/>
    <s v="South"/>
    <s v="FUR-FU-10001706"/>
    <x v="0"/>
    <x v="5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x v="1"/>
    <n v="94109"/>
    <s v="West"/>
    <s v="FUR-FU-10002268"/>
    <x v="0"/>
    <x v="5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x v="22"/>
    <n v="80020"/>
    <s v="West"/>
    <s v="FUR-CH-10004287"/>
    <x v="0"/>
    <x v="1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LA-10004544"/>
    <x v="1"/>
    <x v="2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ST-10004507"/>
    <x v="1"/>
    <x v="4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x v="5"/>
    <n v="75007"/>
    <s v="Central"/>
    <s v="OFF-PA-10000809"/>
    <x v="1"/>
    <x v="10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0658"/>
    <x v="1"/>
    <x v="6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FU-10001196"/>
    <x v="0"/>
    <x v="5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PH-10003885"/>
    <x v="2"/>
    <x v="7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LA-10001641"/>
    <x v="1"/>
    <x v="2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AR-10004582"/>
    <x v="1"/>
    <x v="6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x v="15"/>
    <n v="10009"/>
    <s v="East"/>
    <s v="OFF-PA-10003893"/>
    <x v="1"/>
    <x v="10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3669"/>
    <x v="1"/>
    <x v="8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PA-10002586"/>
    <x v="1"/>
    <x v="10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TEC-PH-10002103"/>
    <x v="2"/>
    <x v="7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x v="30"/>
    <n v="7501"/>
    <s v="East"/>
    <s v="OFF-PA-10001144"/>
    <x v="1"/>
    <x v="10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OFF-AR-10004752"/>
    <x v="1"/>
    <x v="6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OFF-FA-10003059"/>
    <x v="1"/>
    <x v="13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TEC-PH-10002352"/>
    <x v="2"/>
    <x v="7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x v="21"/>
    <n v="97301"/>
    <s v="West"/>
    <s v="OFF-AR-10000127"/>
    <x v="1"/>
    <x v="6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x v="32"/>
    <n v="31907"/>
    <s v="South"/>
    <s v="OFF-BI-10004187"/>
    <x v="1"/>
    <x v="8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x v="26"/>
    <n v="73120"/>
    <s v="Central"/>
    <s v="TEC-PH-10003811"/>
    <x v="2"/>
    <x v="7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AP-10000240"/>
    <x v="1"/>
    <x v="9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FUR-FU-10001940"/>
    <x v="0"/>
    <x v="5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x v="8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x v="10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OFF-LA-10002787"/>
    <x v="1"/>
    <x v="2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3645"/>
    <x v="2"/>
    <x v="7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x v="17"/>
    <n v="23320"/>
    <s v="South"/>
    <s v="TEC-PH-10001615"/>
    <x v="2"/>
    <x v="7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x v="25"/>
    <n v="65203"/>
    <s v="Central"/>
    <s v="TEC-AC-10000290"/>
    <x v="2"/>
    <x v="11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R-10001315"/>
    <x v="1"/>
    <x v="6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PA-10000533"/>
    <x v="1"/>
    <x v="10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x v="19"/>
    <n v="36830"/>
    <s v="South"/>
    <s v="OFF-ST-10003716"/>
    <x v="1"/>
    <x v="4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BI-10000088"/>
    <x v="1"/>
    <x v="8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SU-10001165"/>
    <x v="1"/>
    <x v="14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ST-10001490"/>
    <x v="1"/>
    <x v="4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OFF-BI-10004826"/>
    <x v="1"/>
    <x v="8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ST-10001172"/>
    <x v="1"/>
    <x v="4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BI-10003707"/>
    <x v="1"/>
    <x v="8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x v="31"/>
    <n v="1453"/>
    <s v="East"/>
    <s v="OFF-PA-10001274"/>
    <x v="1"/>
    <x v="10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PA-10002250"/>
    <x v="1"/>
    <x v="10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OFF-BI-10002976"/>
    <x v="1"/>
    <x v="8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PA-10002893"/>
    <x v="1"/>
    <x v="10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x v="37"/>
    <n v="59715"/>
    <s v="West"/>
    <s v="OFF-LA-10003077"/>
    <x v="1"/>
    <x v="2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PA-10001661"/>
    <x v="1"/>
    <x v="10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OFF-BI-10003707"/>
    <x v="1"/>
    <x v="8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x v="16"/>
    <n v="85345"/>
    <s v="West"/>
    <s v="FUR-FU-10004973"/>
    <x v="0"/>
    <x v="5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x v="1"/>
    <n v="92105"/>
    <s v="West"/>
    <s v="OFF-BI-10004817"/>
    <x v="1"/>
    <x v="8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x v="24"/>
    <n v="44107"/>
    <s v="East"/>
    <s v="OFF-AR-10001860"/>
    <x v="1"/>
    <x v="6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x v="5"/>
    <n v="77095"/>
    <s v="Central"/>
    <s v="OFF-PA-10001639"/>
    <x v="1"/>
    <x v="10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TEC-PH-10001760"/>
    <x v="2"/>
    <x v="7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BI-10003669"/>
    <x v="1"/>
    <x v="8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CH-10003833"/>
    <x v="0"/>
    <x v="1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OFF-AR-10003732"/>
    <x v="1"/>
    <x v="6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x v="14"/>
    <n v="47374"/>
    <s v="Central"/>
    <s v="FUR-FU-10001196"/>
    <x v="0"/>
    <x v="5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CH-10002335"/>
    <x v="0"/>
    <x v="1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TEC-AC-10000844"/>
    <x v="2"/>
    <x v="11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x v="12"/>
    <n v="48227"/>
    <s v="Central"/>
    <s v="FUR-TA-10004534"/>
    <x v="0"/>
    <x v="3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FA-10002975"/>
    <x v="1"/>
    <x v="13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PA-10000477"/>
    <x v="1"/>
    <x v="10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ST-10001963"/>
    <x v="1"/>
    <x v="4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FUR-CH-10003833"/>
    <x v="0"/>
    <x v="1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TEC-AC-10004568"/>
    <x v="2"/>
    <x v="11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x v="1"/>
    <n v="90049"/>
    <s v="West"/>
    <s v="OFF-AR-10001419"/>
    <x v="1"/>
    <x v="6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TEC-AC-10002800"/>
    <x v="2"/>
    <x v="11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x v="1"/>
    <n v="91767"/>
    <s v="West"/>
    <s v="FUR-TA-10003954"/>
    <x v="0"/>
    <x v="3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x v="9"/>
    <n v="19134"/>
    <s v="East"/>
    <s v="OFF-BI-10000301"/>
    <x v="1"/>
    <x v="8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x v="1"/>
    <n v="91761"/>
    <s v="West"/>
    <s v="FUR-CH-10003956"/>
    <x v="0"/>
    <x v="1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x v="39"/>
    <n v="21215"/>
    <s v="East"/>
    <s v="OFF-PA-10004243"/>
    <x v="1"/>
    <x v="10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LA-10000248"/>
    <x v="1"/>
    <x v="2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x v="15"/>
    <n v="10009"/>
    <s v="East"/>
    <s v="OFF-FA-10004076"/>
    <x v="1"/>
    <x v="13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x v="1"/>
    <n v="91730"/>
    <s v="West"/>
    <s v="OFF-LA-10004008"/>
    <x v="1"/>
    <x v="2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x v="11"/>
    <n v="56560"/>
    <s v="Central"/>
    <s v="FUR-CH-10004289"/>
    <x v="0"/>
    <x v="1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x v="27"/>
    <n v="87401"/>
    <s v="West"/>
    <s v="OFF-SU-10004498"/>
    <x v="1"/>
    <x v="14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x v="3"/>
    <n v="28403"/>
    <s v="South"/>
    <s v="OFF-AR-10001177"/>
    <x v="1"/>
    <x v="6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BI-10001718"/>
    <x v="1"/>
    <x v="8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4602"/>
    <x v="1"/>
    <x v="6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x v="35"/>
    <n v="39212"/>
    <s v="South"/>
    <s v="OFF-AR-10003856"/>
    <x v="1"/>
    <x v="6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OFF-ST-10000649"/>
    <x v="1"/>
    <x v="4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OFF-PA-10000357"/>
    <x v="1"/>
    <x v="10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x v="2"/>
    <n v="33437"/>
    <s v="South"/>
    <s v="OFF-PA-10004888"/>
    <x v="1"/>
    <x v="10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x v="5"/>
    <n v="75150"/>
    <s v="Central"/>
    <s v="OFF-BI-10003460"/>
    <x v="1"/>
    <x v="8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PA-10000157"/>
    <x v="1"/>
    <x v="10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AR-10004272"/>
    <x v="1"/>
    <x v="6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OFF-ST-10003638"/>
    <x v="1"/>
    <x v="4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x v="4"/>
    <n v="98105"/>
    <s v="West"/>
    <s v="OFF-BI-10003091"/>
    <x v="1"/>
    <x v="8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x v="1"/>
    <n v="94086"/>
    <s v="West"/>
    <s v="FUR-CH-10003061"/>
    <x v="0"/>
    <x v="1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x v="12"/>
    <n v="48911"/>
    <s v="Central"/>
    <s v="OFF-LA-10000134"/>
    <x v="1"/>
    <x v="2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x v="9"/>
    <n v="19134"/>
    <s v="East"/>
    <s v="OFF-PA-10001293"/>
    <x v="1"/>
    <x v="10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P-10000124"/>
    <x v="1"/>
    <x v="9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x v="38"/>
    <n v="3820"/>
    <s v="East"/>
    <s v="FUR-FU-10000076"/>
    <x v="0"/>
    <x v="5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OFF-FA-10000053"/>
    <x v="1"/>
    <x v="13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x v="15"/>
    <n v="10009"/>
    <s v="East"/>
    <s v="OFF-PA-10004092"/>
    <x v="1"/>
    <x v="10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x v="9"/>
    <n v="19140"/>
    <s v="East"/>
    <s v="OFF-FA-10002780"/>
    <x v="1"/>
    <x v="13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BI-10004781"/>
    <x v="1"/>
    <x v="8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x v="31"/>
    <n v="2169"/>
    <s v="East"/>
    <s v="OFF-PA-10002586"/>
    <x v="1"/>
    <x v="10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x v="15"/>
    <n v="10009"/>
    <s v="East"/>
    <s v="OFF-BI-10004094"/>
    <x v="1"/>
    <x v="8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x v="5"/>
    <n v="75081"/>
    <s v="Central"/>
    <s v="FUR-FU-10004973"/>
    <x v="0"/>
    <x v="5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x v="1"/>
    <n v="90032"/>
    <s v="West"/>
    <s v="OFF-FA-10000624"/>
    <x v="1"/>
    <x v="13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x v="2"/>
    <n v="32725"/>
    <s v="South"/>
    <s v="OFF-AR-10004956"/>
    <x v="1"/>
    <x v="6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PA-10000551"/>
    <x v="1"/>
    <x v="10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AR-10002067"/>
    <x v="1"/>
    <x v="6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x v="5"/>
    <n v="78041"/>
    <s v="Central"/>
    <s v="OFF-BI-10004140"/>
    <x v="1"/>
    <x v="8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OFF-AR-10004078"/>
    <x v="1"/>
    <x v="6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x v="5"/>
    <n v="77070"/>
    <s v="Central"/>
    <s v="OFF-BI-10002353"/>
    <x v="1"/>
    <x v="8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0740"/>
    <x v="1"/>
    <x v="10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3001"/>
    <x v="1"/>
    <x v="10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MA-10000488"/>
    <x v="2"/>
    <x v="15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x v="15"/>
    <n v="10009"/>
    <s v="East"/>
    <s v="FUR-FU-10001940"/>
    <x v="0"/>
    <x v="5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x v="1"/>
    <n v="93905"/>
    <s v="West"/>
    <s v="OFF-BI-10002735"/>
    <x v="1"/>
    <x v="8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x v="19"/>
    <n v="35810"/>
    <s v="South"/>
    <s v="TEC-AC-10002345"/>
    <x v="2"/>
    <x v="11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OFF-EN-10003134"/>
    <x v="1"/>
    <x v="12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x v="14"/>
    <n v="47201"/>
    <s v="Central"/>
    <s v="TEC-PH-10003645"/>
    <x v="2"/>
    <x v="7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x v="1"/>
    <n v="90049"/>
    <s v="West"/>
    <s v="OFF-AP-10000692"/>
    <x v="1"/>
    <x v="9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2082"/>
    <x v="1"/>
    <x v="9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PA-10001125"/>
    <x v="1"/>
    <x v="10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OFF-AP-10000252"/>
    <x v="1"/>
    <x v="9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x v="4"/>
    <n v="98105"/>
    <s v="West"/>
    <s v="TEC-AC-10003038"/>
    <x v="2"/>
    <x v="11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x v="18"/>
    <n v="37918"/>
    <s v="South"/>
    <s v="OFF-AR-10000940"/>
    <x v="1"/>
    <x v="6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x v="19"/>
    <n v="36116"/>
    <s v="South"/>
    <s v="OFF-AR-10001954"/>
    <x v="1"/>
    <x v="6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3177"/>
    <x v="1"/>
    <x v="10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x v="36"/>
    <n v="72209"/>
    <s v="South"/>
    <s v="TEC-PH-10002563"/>
    <x v="2"/>
    <x v="7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OFF-BI-10002160"/>
    <x v="1"/>
    <x v="8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x v="15"/>
    <n v="10009"/>
    <s v="East"/>
    <s v="OFF-AR-10000390"/>
    <x v="1"/>
    <x v="6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TEC-PH-10001079"/>
    <x v="2"/>
    <x v="7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x v="29"/>
    <n v="6824"/>
    <s v="East"/>
    <s v="OFF-BI-10003460"/>
    <x v="1"/>
    <x v="8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x v="12"/>
    <n v="48146"/>
    <s v="Central"/>
    <s v="OFF-AP-10003842"/>
    <x v="1"/>
    <x v="9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x v="15"/>
    <n v="10035"/>
    <s v="East"/>
    <s v="FUR-FU-10003535"/>
    <x v="0"/>
    <x v="5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2012"/>
    <x v="1"/>
    <x v="8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BI-10001922"/>
    <x v="1"/>
    <x v="8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OFF-AP-10000576"/>
    <x v="1"/>
    <x v="9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x v="1"/>
    <n v="95123"/>
    <s v="West"/>
    <s v="FUR-CH-10000553"/>
    <x v="0"/>
    <x v="1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x v="2"/>
    <n v="32216"/>
    <s v="South"/>
    <s v="OFF-AR-10003469"/>
    <x v="1"/>
    <x v="6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OFF-ST-10001580"/>
    <x v="1"/>
    <x v="4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OFF-AR-10004078"/>
    <x v="1"/>
    <x v="6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x v="24"/>
    <n v="43302"/>
    <s v="East"/>
    <s v="FUR-CH-10004860"/>
    <x v="0"/>
    <x v="1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x v="9"/>
    <n v="19134"/>
    <s v="East"/>
    <s v="OFF-PA-10003790"/>
    <x v="1"/>
    <x v="10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OFF-FA-10003059"/>
    <x v="1"/>
    <x v="13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x v="5"/>
    <n v="78745"/>
    <s v="Central"/>
    <s v="TEC-PH-10002496"/>
    <x v="2"/>
    <x v="7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x v="21"/>
    <n v="97206"/>
    <s v="West"/>
    <s v="TEC-PH-10001051"/>
    <x v="2"/>
    <x v="7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x v="42"/>
    <s v="05408"/>
    <s v="East"/>
    <s v="TEC-AC-10001013"/>
    <x v="2"/>
    <x v="11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x v="7"/>
    <n v="84604"/>
    <s v="West"/>
    <s v="OFF-SU-10000952"/>
    <x v="1"/>
    <x v="14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ST-10003442"/>
    <x v="1"/>
    <x v="4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R-10003856"/>
    <x v="1"/>
    <x v="6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FA-10004248"/>
    <x v="1"/>
    <x v="13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x v="1"/>
    <n v="91104"/>
    <s v="West"/>
    <s v="TEC-PH-10004165"/>
    <x v="2"/>
    <x v="7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4285"/>
    <x v="1"/>
    <x v="10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BI-10000546"/>
    <x v="1"/>
    <x v="8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x v="1"/>
    <n v="90004"/>
    <s v="West"/>
    <s v="OFF-PA-10000477"/>
    <x v="1"/>
    <x v="10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x v="1"/>
    <n v="92105"/>
    <s v="West"/>
    <s v="OFF-PA-10004327"/>
    <x v="1"/>
    <x v="10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0696"/>
    <x v="1"/>
    <x v="9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x v="1"/>
    <n v="94110"/>
    <s v="West"/>
    <s v="OFF-AP-10002082"/>
    <x v="1"/>
    <x v="9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FUR-CH-10000015"/>
    <x v="0"/>
    <x v="1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OFF-FA-10002280"/>
    <x v="1"/>
    <x v="13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TEC-AC-10004145"/>
    <x v="2"/>
    <x v="11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x v="32"/>
    <n v="30318"/>
    <s v="South"/>
    <s v="OFF-BI-10004970"/>
    <x v="1"/>
    <x v="8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x v="3"/>
    <n v="28110"/>
    <s v="South"/>
    <s v="OFF-PA-10003919"/>
    <x v="1"/>
    <x v="10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x v="4"/>
    <n v="98115"/>
    <s v="West"/>
    <s v="OFF-PA-10002001"/>
    <x v="1"/>
    <x v="10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PA-10002787"/>
    <x v="1"/>
    <x v="10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x v="1"/>
    <n v="90036"/>
    <s v="West"/>
    <s v="FUR-CH-10002774"/>
    <x v="0"/>
    <x v="1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OFF-ST-10004337"/>
    <x v="1"/>
    <x v="4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FUR-TA-10001039"/>
    <x v="0"/>
    <x v="3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3833"/>
    <x v="0"/>
    <x v="1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CH-10004289"/>
    <x v="0"/>
    <x v="1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x v="4"/>
    <n v="98115"/>
    <s v="West"/>
    <s v="FUR-BO-10004467"/>
    <x v="0"/>
    <x v="0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x v="14"/>
    <n v="47362"/>
    <s v="Central"/>
    <s v="OFF-AP-10002222"/>
    <x v="1"/>
    <x v="9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x v="18"/>
    <n v="37130"/>
    <s v="South"/>
    <s v="OFF-PA-10003971"/>
    <x v="1"/>
    <x v="10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x v="17"/>
    <n v="24153"/>
    <s v="South"/>
    <s v="OFF-AP-10004036"/>
    <x v="1"/>
    <x v="9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x v="1"/>
    <n v="90032"/>
    <s v="West"/>
    <s v="OFF-AR-10002375"/>
    <x v="1"/>
    <x v="6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x v="4"/>
    <n v="98115"/>
    <s v="West"/>
    <s v="FUR-TA-10001950"/>
    <x v="0"/>
    <x v="3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TEC-PH-10001557"/>
    <x v="2"/>
    <x v="7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x v="32"/>
    <n v="31907"/>
    <s v="South"/>
    <s v="OFF-PA-10001166"/>
    <x v="1"/>
    <x v="10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1527"/>
    <x v="2"/>
    <x v="7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756"/>
    <x v="1"/>
    <x v="8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x v="12"/>
    <n v="48640"/>
    <s v="Central"/>
    <s v="OFF-BI-10000546"/>
    <x v="1"/>
    <x v="8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x v="32"/>
    <n v="31907"/>
    <s v="South"/>
    <s v="TEC-AC-10001142"/>
    <x v="2"/>
    <x v="11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FUR-CH-10000785"/>
    <x v="0"/>
    <x v="1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x v="32"/>
    <n v="30076"/>
    <s v="South"/>
    <s v="OFF-PA-10000474"/>
    <x v="1"/>
    <x v="10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x v="5"/>
    <n v="77041"/>
    <s v="Central"/>
    <s v="OFF-PA-10004156"/>
    <x v="1"/>
    <x v="10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x v="15"/>
    <n v="10009"/>
    <s v="East"/>
    <s v="TEC-AC-10001432"/>
    <x v="2"/>
    <x v="11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FUR-CH-10001394"/>
    <x v="0"/>
    <x v="1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AR-10001955"/>
    <x v="1"/>
    <x v="6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LA-10004093"/>
    <x v="1"/>
    <x v="2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0404"/>
    <x v="1"/>
    <x v="8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FUR-CH-10003833"/>
    <x v="0"/>
    <x v="1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OFF-BI-10002072"/>
    <x v="1"/>
    <x v="8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4492"/>
    <x v="1"/>
    <x v="8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3707"/>
    <x v="1"/>
    <x v="8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x v="15"/>
    <n v="10035"/>
    <s v="East"/>
    <s v="OFF-PA-10002365"/>
    <x v="1"/>
    <x v="10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ST-10000642"/>
    <x v="1"/>
    <x v="4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x v="14"/>
    <n v="47905"/>
    <s v="Central"/>
    <s v="OFF-PA-10004971"/>
    <x v="1"/>
    <x v="10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x v="18"/>
    <n v="37042"/>
    <s v="South"/>
    <s v="OFF-AP-10000696"/>
    <x v="1"/>
    <x v="9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EN-10004030"/>
    <x v="1"/>
    <x v="12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3936"/>
    <x v="1"/>
    <x v="10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x v="24"/>
    <n v="43229"/>
    <s v="East"/>
    <s v="OFF-AR-10004930"/>
    <x v="1"/>
    <x v="6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x v="32"/>
    <n v="31088"/>
    <s v="South"/>
    <s v="OFF-AR-10004999"/>
    <x v="1"/>
    <x v="6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FUR-FU-10002501"/>
    <x v="0"/>
    <x v="5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x v="5"/>
    <n v="78207"/>
    <s v="Central"/>
    <s v="FUR-TA-10004619"/>
    <x v="0"/>
    <x v="3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4187"/>
    <x v="1"/>
    <x v="8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PA-10003724"/>
    <x v="1"/>
    <x v="10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x v="1"/>
    <n v="90032"/>
    <s v="West"/>
    <s v="OFF-AR-10001868"/>
    <x v="1"/>
    <x v="6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OFF-BI-10002735"/>
    <x v="1"/>
    <x v="8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AC-10004864"/>
    <x v="2"/>
    <x v="11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x v="1"/>
    <n v="94122"/>
    <s v="West"/>
    <s v="TEC-MA-10000597"/>
    <x v="2"/>
    <x v="15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1950"/>
    <x v="0"/>
    <x v="3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2960"/>
    <x v="1"/>
    <x v="10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x v="15"/>
    <n v="10024"/>
    <s v="East"/>
    <s v="OFF-PA-10000919"/>
    <x v="1"/>
    <x v="10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x v="17"/>
    <n v="22980"/>
    <s v="South"/>
    <s v="OFF-BI-10004965"/>
    <x v="1"/>
    <x v="8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x v="34"/>
    <n v="2886"/>
    <s v="East"/>
    <s v="TEC-AC-10004353"/>
    <x v="2"/>
    <x v="11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FU-10004973"/>
    <x v="0"/>
    <x v="5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FA-10000936"/>
    <x v="1"/>
    <x v="13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x v="32"/>
    <n v="30080"/>
    <s v="South"/>
    <s v="OFF-FA-10000053"/>
    <x v="1"/>
    <x v="13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FA-10004248"/>
    <x v="1"/>
    <x v="13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OFF-PA-10002581"/>
    <x v="1"/>
    <x v="10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x v="24"/>
    <n v="44052"/>
    <s v="East"/>
    <s v="FUR-FU-10004848"/>
    <x v="0"/>
    <x v="5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AR-10003087"/>
    <x v="1"/>
    <x v="6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OFF-BI-10002026"/>
    <x v="1"/>
    <x v="8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PH-10000141"/>
    <x v="2"/>
    <x v="7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FA-10001229"/>
    <x v="1"/>
    <x v="13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4255"/>
    <x v="1"/>
    <x v="10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OFF-PA-10001184"/>
    <x v="1"/>
    <x v="10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x v="31"/>
    <n v="2148"/>
    <s v="East"/>
    <s v="OFF-AR-10000588"/>
    <x v="1"/>
    <x v="6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2217"/>
    <x v="2"/>
    <x v="11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LA-10001613"/>
    <x v="1"/>
    <x v="2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x v="1"/>
    <n v="94109"/>
    <s v="West"/>
    <s v="OFF-AR-10000246"/>
    <x v="1"/>
    <x v="6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x v="25"/>
    <n v="65807"/>
    <s v="Central"/>
    <s v="OFF-EN-10001990"/>
    <x v="1"/>
    <x v="12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OFF-AR-10003631"/>
    <x v="1"/>
    <x v="6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x v="1"/>
    <n v="94122"/>
    <s v="West"/>
    <s v="FUR-FU-10000758"/>
    <x v="0"/>
    <x v="5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x v="1"/>
    <n v="90036"/>
    <s v="West"/>
    <s v="OFF-BI-10004187"/>
    <x v="1"/>
    <x v="8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OFF-PA-10001947"/>
    <x v="1"/>
    <x v="10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x v="31"/>
    <n v="1040"/>
    <s v="East"/>
    <s v="FUR-BO-10002824"/>
    <x v="0"/>
    <x v="0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x v="33"/>
    <n v="89431"/>
    <s v="West"/>
    <s v="TEC-MA-10000112"/>
    <x v="2"/>
    <x v="15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ST-10003656"/>
    <x v="1"/>
    <x v="4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TEC-AC-10002473"/>
    <x v="2"/>
    <x v="11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FUR-TA-10002645"/>
    <x v="0"/>
    <x v="3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x v="24"/>
    <n v="45014"/>
    <s v="East"/>
    <s v="OFF-FA-10002975"/>
    <x v="1"/>
    <x v="13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OFF-BI-10001617"/>
    <x v="1"/>
    <x v="8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x v="4"/>
    <n v="98103"/>
    <s v="West"/>
    <s v="FUR-FU-10001935"/>
    <x v="0"/>
    <x v="5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EN-10001532"/>
    <x v="1"/>
    <x v="12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4614"/>
    <x v="2"/>
    <x v="7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AP-10003217"/>
    <x v="1"/>
    <x v="9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AC-10002399"/>
    <x v="2"/>
    <x v="11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x v="30"/>
    <n v="7055"/>
    <s v="East"/>
    <s v="TEC-PH-10001336"/>
    <x v="2"/>
    <x v="7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x v="9"/>
    <n v="19143"/>
    <s v="East"/>
    <s v="FUR-CH-10000988"/>
    <x v="0"/>
    <x v="1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x v="4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0081"/>
    <x v="1"/>
    <x v="2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2399"/>
    <x v="2"/>
    <x v="11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LA-10004093"/>
    <x v="1"/>
    <x v="2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AR-10001683"/>
    <x v="1"/>
    <x v="6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PA-10001763"/>
    <x v="1"/>
    <x v="10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TEC-PH-10000576"/>
    <x v="2"/>
    <x v="7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x v="15"/>
    <n v="10009"/>
    <s v="East"/>
    <s v="OFF-LA-10001317"/>
    <x v="1"/>
    <x v="2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3306"/>
    <x v="1"/>
    <x v="4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PA-10004983"/>
    <x v="1"/>
    <x v="10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FU-10002107"/>
    <x v="0"/>
    <x v="5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LA-10004545"/>
    <x v="1"/>
    <x v="2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x v="15"/>
    <n v="10011"/>
    <s v="East"/>
    <s v="OFF-AR-10002833"/>
    <x v="1"/>
    <x v="6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x v="5"/>
    <n v="75220"/>
    <s v="Central"/>
    <s v="OFF-ST-10003656"/>
    <x v="1"/>
    <x v="4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x v="4"/>
    <n v="98105"/>
    <s v="West"/>
    <s v="OFF-AR-10003856"/>
    <x v="1"/>
    <x v="6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ST-10001837"/>
    <x v="1"/>
    <x v="4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AR-10001473"/>
    <x v="1"/>
    <x v="6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x v="13"/>
    <n v="19711"/>
    <s v="East"/>
    <s v="OFF-PA-10004285"/>
    <x v="1"/>
    <x v="10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x v="15"/>
    <n v="10024"/>
    <s v="East"/>
    <s v="OFF-PA-10002245"/>
    <x v="1"/>
    <x v="10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x v="1"/>
    <n v="90049"/>
    <s v="West"/>
    <s v="OFF-PA-10001457"/>
    <x v="1"/>
    <x v="10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x v="15"/>
    <n v="14701"/>
    <s v="East"/>
    <s v="TEC-PH-10002885"/>
    <x v="2"/>
    <x v="7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FUR-TA-10004086"/>
    <x v="0"/>
    <x v="3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x v="5"/>
    <n v="77095"/>
    <s v="Central"/>
    <s v="TEC-PH-10000895"/>
    <x v="2"/>
    <x v="7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x v="14"/>
    <n v="46544"/>
    <s v="Central"/>
    <s v="FUR-CH-10000225"/>
    <x v="0"/>
    <x v="1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x v="1"/>
    <n v="92037"/>
    <s v="West"/>
    <s v="OFF-EN-10000056"/>
    <x v="1"/>
    <x v="12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0546"/>
    <x v="1"/>
    <x v="8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x v="10"/>
    <n v="60076"/>
    <s v="Central"/>
    <s v="OFF-BI-10001294"/>
    <x v="1"/>
    <x v="8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x v="1"/>
    <n v="94110"/>
    <s v="West"/>
    <s v="OFF-LA-10000248"/>
    <x v="1"/>
    <x v="2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x v="1"/>
    <n v="94122"/>
    <s v="West"/>
    <s v="FUR-FU-10004351"/>
    <x v="0"/>
    <x v="5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x v="28"/>
    <n v="71203"/>
    <s v="South"/>
    <s v="TEC-AC-10003116"/>
    <x v="2"/>
    <x v="11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x v="10"/>
    <n v="60623"/>
    <s v="Central"/>
    <s v="FUR-CH-10004540"/>
    <x v="0"/>
    <x v="1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x v="24"/>
    <n v="43402"/>
    <s v="East"/>
    <s v="OFF-ST-10000585"/>
    <x v="1"/>
    <x v="4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4559"/>
    <x v="1"/>
    <x v="2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LA-10003223"/>
    <x v="1"/>
    <x v="2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PA-10003177"/>
    <x v="1"/>
    <x v="10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TEC-PH-10003442"/>
    <x v="2"/>
    <x v="7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x v="26"/>
    <n v="73120"/>
    <s v="Central"/>
    <s v="OFF-BI-10000977"/>
    <x v="1"/>
    <x v="8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AR-10004078"/>
    <x v="1"/>
    <x v="6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TEC-AC-10002550"/>
    <x v="2"/>
    <x v="11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BI-10004209"/>
    <x v="1"/>
    <x v="8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x v="5"/>
    <n v="77041"/>
    <s v="Central"/>
    <s v="OFF-PA-10001526"/>
    <x v="1"/>
    <x v="10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x v="2"/>
    <n v="33311"/>
    <s v="South"/>
    <s v="OFF-PA-10000788"/>
    <x v="1"/>
    <x v="10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PA-10000595"/>
    <x v="1"/>
    <x v="10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BI-10000829"/>
    <x v="1"/>
    <x v="8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OFF-FA-10002676"/>
    <x v="1"/>
    <x v="13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x v="36"/>
    <n v="72209"/>
    <s v="South"/>
    <s v="TEC-AC-10000844"/>
    <x v="2"/>
    <x v="11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0895"/>
    <x v="2"/>
    <x v="7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x v="24"/>
    <n v="44105"/>
    <s v="East"/>
    <s v="TEC-PH-10002555"/>
    <x v="2"/>
    <x v="7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x v="31"/>
    <n v="2148"/>
    <s v="East"/>
    <s v="OFF-LA-10000248"/>
    <x v="1"/>
    <x v="2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AR-10002255"/>
    <x v="1"/>
    <x v="6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TEC-PH-10002624"/>
    <x v="2"/>
    <x v="7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PA-10001878"/>
    <x v="1"/>
    <x v="10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x v="16"/>
    <n v="85023"/>
    <s v="West"/>
    <s v="OFF-LA-10000452"/>
    <x v="1"/>
    <x v="2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x v="0"/>
    <n v="42420"/>
    <s v="South"/>
    <s v="OFF-BI-10000088"/>
    <x v="1"/>
    <x v="8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x v="20"/>
    <n v="29203"/>
    <s v="South"/>
    <s v="OFF-PA-10000029"/>
    <x v="1"/>
    <x v="10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x v="2"/>
    <n v="32303"/>
    <s v="South"/>
    <s v="TEC-PH-10000369"/>
    <x v="2"/>
    <x v="7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x v="15"/>
    <n v="10035"/>
    <s v="East"/>
    <s v="TEC-AC-10001590"/>
    <x v="2"/>
    <x v="11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FUR-BO-10004357"/>
    <x v="0"/>
    <x v="0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LA-10003766"/>
    <x v="1"/>
    <x v="2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x v="7"/>
    <n v="84057"/>
    <s v="West"/>
    <s v="OFF-ST-10000046"/>
    <x v="1"/>
    <x v="4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LA-10003190"/>
    <x v="1"/>
    <x v="2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x v="18"/>
    <n v="37211"/>
    <s v="South"/>
    <s v="OFF-PA-10002787"/>
    <x v="1"/>
    <x v="10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x v="0"/>
    <n v="42104"/>
    <s v="South"/>
    <s v="TEC-AC-10003116"/>
    <x v="2"/>
    <x v="11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x v="4"/>
    <n v="98226"/>
    <s v="West"/>
    <s v="FUR-TA-10003954"/>
    <x v="0"/>
    <x v="3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TEC-PH-10000576"/>
    <x v="2"/>
    <x v="7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x v="24"/>
    <n v="43055"/>
    <s v="East"/>
    <s v="OFF-AR-10004441"/>
    <x v="1"/>
    <x v="6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4955"/>
    <x v="1"/>
    <x v="12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BI-10001071"/>
    <x v="1"/>
    <x v="8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EN-10001990"/>
    <x v="1"/>
    <x v="12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ST-10004337"/>
    <x v="1"/>
    <x v="4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4833"/>
    <x v="2"/>
    <x v="7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x v="17"/>
    <n v="22304"/>
    <s v="South"/>
    <s v="TEC-PH-10002103"/>
    <x v="2"/>
    <x v="7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OFF-ST-10001476"/>
    <x v="1"/>
    <x v="4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x v="15"/>
    <n v="10024"/>
    <s v="East"/>
    <s v="FUR-FU-10002045"/>
    <x v="0"/>
    <x v="5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BI-10004632"/>
    <x v="1"/>
    <x v="8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ST-10000078"/>
    <x v="1"/>
    <x v="4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OFF-PA-10000349"/>
    <x v="1"/>
    <x v="10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x v="15"/>
    <n v="10035"/>
    <s v="East"/>
    <s v="FUR-FU-10003878"/>
    <x v="0"/>
    <x v="5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x v="2"/>
    <n v="32216"/>
    <s v="South"/>
    <s v="OFF-BI-10000591"/>
    <x v="1"/>
    <x v="8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x v="1"/>
    <n v="92024"/>
    <s v="West"/>
    <s v="OFF-AR-10003727"/>
    <x v="1"/>
    <x v="6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TEC-AC-10001635"/>
    <x v="2"/>
    <x v="11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1317"/>
    <x v="1"/>
    <x v="2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LA-10000248"/>
    <x v="1"/>
    <x v="2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FUR-CH-10004886"/>
    <x v="0"/>
    <x v="1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LA-10003663"/>
    <x v="1"/>
    <x v="2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x v="1"/>
    <n v="94110"/>
    <s v="West"/>
    <s v="OFF-BI-10001294"/>
    <x v="1"/>
    <x v="8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AR-10000369"/>
    <x v="1"/>
    <x v="6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ST-10000876"/>
    <x v="1"/>
    <x v="4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x v="27"/>
    <n v="88220"/>
    <s v="West"/>
    <s v="OFF-LA-10001404"/>
    <x v="1"/>
    <x v="2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x v="25"/>
    <n v="63116"/>
    <s v="Central"/>
    <s v="OFF-PA-10001972"/>
    <x v="1"/>
    <x v="10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1494"/>
    <x v="2"/>
    <x v="7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x v="15"/>
    <n v="10024"/>
    <s v="East"/>
    <s v="TEC-PH-10003800"/>
    <x v="2"/>
    <x v="7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x v="26"/>
    <n v="74133"/>
    <s v="Central"/>
    <s v="OFF-PA-10000477"/>
    <x v="1"/>
    <x v="10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FU-10000076"/>
    <x v="0"/>
    <x v="5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x v="4"/>
    <n v="98103"/>
    <s v="West"/>
    <s v="FUR-CH-10004287"/>
    <x v="0"/>
    <x v="1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FUR-FU-10003829"/>
    <x v="0"/>
    <x v="5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BI-10000848"/>
    <x v="1"/>
    <x v="8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x v="15"/>
    <n v="10035"/>
    <s v="East"/>
    <s v="FUR-CH-10000595"/>
    <x v="0"/>
    <x v="1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x v="36"/>
    <n v="71901"/>
    <s v="South"/>
    <s v="TEC-AC-10000927"/>
    <x v="2"/>
    <x v="11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TEC-PH-10003092"/>
    <x v="2"/>
    <x v="7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OFF-PA-10000223"/>
    <x v="1"/>
    <x v="10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x v="1"/>
    <n v="92345"/>
    <s v="West"/>
    <s v="FUR-BO-10004467"/>
    <x v="0"/>
    <x v="0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0829"/>
    <x v="1"/>
    <x v="8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PA-10000062"/>
    <x v="1"/>
    <x v="10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ST-10001272"/>
    <x v="1"/>
    <x v="4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x v="7"/>
    <n v="84604"/>
    <s v="West"/>
    <s v="OFF-LA-10001175"/>
    <x v="1"/>
    <x v="2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x v="1"/>
    <n v="94110"/>
    <s v="West"/>
    <s v="OFF-EN-10004030"/>
    <x v="1"/>
    <x v="12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x v="16"/>
    <n v="85234"/>
    <s v="West"/>
    <s v="FUR-CH-10004287"/>
    <x v="0"/>
    <x v="1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TEC-PH-10002834"/>
    <x v="2"/>
    <x v="7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x v="25"/>
    <n v="65807"/>
    <s v="Central"/>
    <s v="OFF-BI-10003460"/>
    <x v="1"/>
    <x v="8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LA-10001569"/>
    <x v="1"/>
    <x v="2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FUR-TA-10004534"/>
    <x v="0"/>
    <x v="3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x v="5"/>
    <n v="79109"/>
    <s v="Central"/>
    <s v="OFF-PA-10000474"/>
    <x v="1"/>
    <x v="10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1144"/>
    <x v="1"/>
    <x v="10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PA-10004665"/>
    <x v="1"/>
    <x v="10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x v="1"/>
    <n v="92024"/>
    <s v="West"/>
    <s v="OFF-PA-10000357"/>
    <x v="1"/>
    <x v="10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R-10000422"/>
    <x v="1"/>
    <x v="6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0546"/>
    <x v="1"/>
    <x v="8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OFF-BI-10001196"/>
    <x v="1"/>
    <x v="8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x v="9"/>
    <n v="19134"/>
    <s v="East"/>
    <s v="OFF-BI-10004364"/>
    <x v="1"/>
    <x v="8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x v="4"/>
    <n v="98115"/>
    <s v="West"/>
    <s v="FUR-FU-10001475"/>
    <x v="0"/>
    <x v="5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x v="24"/>
    <n v="43130"/>
    <s v="East"/>
    <s v="OFF-PA-10003465"/>
    <x v="1"/>
    <x v="10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PA-10001804"/>
    <x v="1"/>
    <x v="10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OFF-FA-10003112"/>
    <x v="1"/>
    <x v="13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x v="39"/>
    <n v="21215"/>
    <s v="East"/>
    <s v="OFF-PA-10002319"/>
    <x v="1"/>
    <x v="10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SU-10001165"/>
    <x v="1"/>
    <x v="14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246"/>
    <x v="1"/>
    <x v="10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x v="27"/>
    <n v="88220"/>
    <s v="West"/>
    <s v="OFF-PA-10001815"/>
    <x v="1"/>
    <x v="10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x v="24"/>
    <n v="44107"/>
    <s v="East"/>
    <s v="FUR-FU-10003577"/>
    <x v="0"/>
    <x v="5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x v="15"/>
    <n v="12180"/>
    <s v="East"/>
    <s v="OFF-AR-10002656"/>
    <x v="1"/>
    <x v="6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x v="3"/>
    <n v="28403"/>
    <s v="South"/>
    <s v="TEC-PH-10004531"/>
    <x v="2"/>
    <x v="7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x v="4"/>
    <n v="98105"/>
    <s v="West"/>
    <s v="OFF-AR-10003251"/>
    <x v="1"/>
    <x v="6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x v="32"/>
    <n v="31907"/>
    <s v="South"/>
    <s v="TEC-AC-10000158"/>
    <x v="2"/>
    <x v="11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x v="15"/>
    <n v="10024"/>
    <s v="East"/>
    <s v="TEC-PH-10002075"/>
    <x v="2"/>
    <x v="7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x v="1"/>
    <n v="92627"/>
    <s v="West"/>
    <s v="OFF-ST-10004340"/>
    <x v="1"/>
    <x v="4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FA-10000585"/>
    <x v="1"/>
    <x v="13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x v="17"/>
    <n v="22304"/>
    <s v="South"/>
    <s v="OFF-ST-10001558"/>
    <x v="1"/>
    <x v="4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LA-10004689"/>
    <x v="1"/>
    <x v="2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OFF-BI-10000848"/>
    <x v="1"/>
    <x v="8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OFF-AR-10001547"/>
    <x v="1"/>
    <x v="6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x v="30"/>
    <n v="7060"/>
    <s v="East"/>
    <s v="OFF-AR-10000716"/>
    <x v="1"/>
    <x v="6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x v="27"/>
    <n v="88001"/>
    <s v="West"/>
    <s v="OFF-PA-10000249"/>
    <x v="1"/>
    <x v="10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3691"/>
    <x v="2"/>
    <x v="7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FUR-BO-10004467"/>
    <x v="0"/>
    <x v="0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OFF-SU-10000157"/>
    <x v="1"/>
    <x v="14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x v="24"/>
    <n v="43055"/>
    <s v="East"/>
    <s v="OFF-EN-10003134"/>
    <x v="1"/>
    <x v="12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x v="1"/>
    <n v="94122"/>
    <s v="West"/>
    <s v="TEC-PH-10002726"/>
    <x v="2"/>
    <x v="7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x v="1"/>
    <n v="95687"/>
    <s v="West"/>
    <s v="OFF-ST-10000532"/>
    <x v="1"/>
    <x v="4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x v="1"/>
    <n v="90008"/>
    <s v="West"/>
    <s v="FUR-CH-10000988"/>
    <x v="0"/>
    <x v="1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x v="1"/>
    <n v="94122"/>
    <s v="West"/>
    <s v="OFF-PA-10001184"/>
    <x v="1"/>
    <x v="10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x v="32"/>
    <n v="31907"/>
    <s v="South"/>
    <s v="OFF-ST-10001526"/>
    <x v="1"/>
    <x v="4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TEC-AC-10003709"/>
    <x v="2"/>
    <x v="11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x v="1"/>
    <n v="94110"/>
    <s v="West"/>
    <s v="OFF-BI-10001191"/>
    <x v="1"/>
    <x v="8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0159"/>
    <x v="1"/>
    <x v="9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x v="6"/>
    <n v="53186"/>
    <s v="Central"/>
    <s v="OFF-ST-10000918"/>
    <x v="1"/>
    <x v="4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x v="2"/>
    <n v="33311"/>
    <s v="South"/>
    <s v="FUR-FU-10001940"/>
    <x v="0"/>
    <x v="5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x v="12"/>
    <n v="48205"/>
    <s v="Central"/>
    <s v="OFF-BI-10002852"/>
    <x v="1"/>
    <x v="8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x v="24"/>
    <n v="45503"/>
    <s v="East"/>
    <s v="OFF-PA-10004451"/>
    <x v="1"/>
    <x v="10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x v="15"/>
    <n v="10035"/>
    <s v="East"/>
    <s v="OFF-LA-10004544"/>
    <x v="1"/>
    <x v="2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x v="12"/>
    <n v="48234"/>
    <s v="Central"/>
    <s v="TEC-PH-10001336"/>
    <x v="2"/>
    <x v="7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FUR-CH-10004997"/>
    <x v="0"/>
    <x v="1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x v="6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x v="8"/>
    <n v="68104"/>
    <s v="Central"/>
    <s v="OFF-PA-10000029"/>
    <x v="1"/>
    <x v="10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1557"/>
    <x v="2"/>
    <x v="7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PA-10001019"/>
    <x v="1"/>
    <x v="10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x v="36"/>
    <n v="72209"/>
    <s v="South"/>
    <s v="OFF-BI-10003364"/>
    <x v="1"/>
    <x v="8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x v="2"/>
    <n v="33180"/>
    <s v="South"/>
    <s v="TEC-PH-10000984"/>
    <x v="2"/>
    <x v="7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x v="21"/>
    <n v="97301"/>
    <s v="West"/>
    <s v="OFF-AR-10001683"/>
    <x v="1"/>
    <x v="6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x v="27"/>
    <n v="88001"/>
    <s v="West"/>
    <s v="FUR-FU-10000629"/>
    <x v="0"/>
    <x v="5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3893"/>
    <x v="1"/>
    <x v="10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x v="1"/>
    <n v="94122"/>
    <s v="West"/>
    <s v="OFF-PA-10004239"/>
    <x v="1"/>
    <x v="10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FA-10004395"/>
    <x v="1"/>
    <x v="13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OFF-PA-10004782"/>
    <x v="1"/>
    <x v="10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OFF-PA-10000157"/>
    <x v="1"/>
    <x v="10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TEC-AC-10004145"/>
    <x v="2"/>
    <x v="11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BI-10001510"/>
    <x v="1"/>
    <x v="8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CH-10003817"/>
    <x v="0"/>
    <x v="1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FUR-FU-10000308"/>
    <x v="0"/>
    <x v="5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x v="31"/>
    <n v="2038"/>
    <s v="East"/>
    <s v="OFF-ST-10003208"/>
    <x v="1"/>
    <x v="4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OFF-BI-10003784"/>
    <x v="1"/>
    <x v="8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x v="1"/>
    <n v="92804"/>
    <s v="West"/>
    <s v="TEC-PH-10002563"/>
    <x v="2"/>
    <x v="7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AR-10000122"/>
    <x v="1"/>
    <x v="6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PA-10003270"/>
    <x v="1"/>
    <x v="10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x v="5"/>
    <n v="77041"/>
    <s v="Central"/>
    <s v="OFF-EN-10001509"/>
    <x v="1"/>
    <x v="12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421"/>
    <x v="1"/>
    <x v="10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ST-10000760"/>
    <x v="1"/>
    <x v="4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x v="24"/>
    <n v="43130"/>
    <s v="East"/>
    <s v="OFF-PA-10002923"/>
    <x v="1"/>
    <x v="10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x v="21"/>
    <n v="97206"/>
    <s v="West"/>
    <s v="TEC-PH-10000673"/>
    <x v="2"/>
    <x v="7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AR-10001547"/>
    <x v="1"/>
    <x v="6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x v="19"/>
    <n v="35244"/>
    <s v="South"/>
    <s v="OFF-BI-10001890"/>
    <x v="1"/>
    <x v="8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AP-10003971"/>
    <x v="1"/>
    <x v="9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PA-10000520"/>
    <x v="1"/>
    <x v="10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x v="1"/>
    <n v="90036"/>
    <s v="West"/>
    <s v="OFF-BI-10000977"/>
    <x v="1"/>
    <x v="8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x v="15"/>
    <n v="10009"/>
    <s v="East"/>
    <s v="OFF-ST-10001526"/>
    <x v="1"/>
    <x v="4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x v="1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x v="3"/>
    <n v="28314"/>
    <s v="South"/>
    <s v="OFF-PA-10000100"/>
    <x v="1"/>
    <x v="10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x v="2"/>
    <n v="32137"/>
    <s v="South"/>
    <s v="OFF-BI-10002976"/>
    <x v="1"/>
    <x v="8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409"/>
    <x v="0"/>
    <x v="5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x v="15"/>
    <n v="11572"/>
    <s v="East"/>
    <s v="FUR-FU-10000221"/>
    <x v="0"/>
    <x v="5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x v="44"/>
    <n v="57103"/>
    <s v="Central"/>
    <s v="OFF-LA-10003663"/>
    <x v="1"/>
    <x v="2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x v="3"/>
    <n v="28314"/>
    <s v="South"/>
    <s v="FUR-CH-10000988"/>
    <x v="0"/>
    <x v="1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AC-10003441"/>
    <x v="2"/>
    <x v="11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TEC-PH-10004389"/>
    <x v="2"/>
    <x v="7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x v="32"/>
    <n v="30318"/>
    <s v="South"/>
    <s v="OFF-PA-10000100"/>
    <x v="1"/>
    <x v="10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x v="2"/>
    <n v="32839"/>
    <s v="South"/>
    <s v="OFF-PA-10000223"/>
    <x v="1"/>
    <x v="10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T-10001325"/>
    <x v="1"/>
    <x v="4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P-10004249"/>
    <x v="1"/>
    <x v="9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AR-10000588"/>
    <x v="1"/>
    <x v="6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x v="1"/>
    <n v="94122"/>
    <s v="West"/>
    <s v="OFF-SU-10000946"/>
    <x v="1"/>
    <x v="14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U-10001225"/>
    <x v="1"/>
    <x v="14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x v="2"/>
    <n v="33710"/>
    <s v="South"/>
    <s v="FUR-FU-10001546"/>
    <x v="0"/>
    <x v="5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OFF-PA-10002581"/>
    <x v="1"/>
    <x v="10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x v="1"/>
    <n v="92105"/>
    <s v="West"/>
    <s v="OFF-ST-10001963"/>
    <x v="1"/>
    <x v="4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x v="15"/>
    <n v="10035"/>
    <s v="East"/>
    <s v="OFF-FA-10002988"/>
    <x v="1"/>
    <x v="13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4289"/>
    <x v="0"/>
    <x v="1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EN-10003040"/>
    <x v="1"/>
    <x v="12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OFF-AR-10001573"/>
    <x v="1"/>
    <x v="6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BI-10000756"/>
    <x v="1"/>
    <x v="8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x v="1"/>
    <n v="94122"/>
    <s v="West"/>
    <s v="OFF-BI-10000014"/>
    <x v="1"/>
    <x v="8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x v="16"/>
    <n v="85281"/>
    <s v="West"/>
    <s v="FUR-CH-10003396"/>
    <x v="0"/>
    <x v="1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AR-10003811"/>
    <x v="1"/>
    <x v="6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3172"/>
    <x v="1"/>
    <x v="10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x v="1"/>
    <n v="90008"/>
    <s v="West"/>
    <s v="OFF-PA-10000289"/>
    <x v="1"/>
    <x v="10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FUR-CH-10002304"/>
    <x v="0"/>
    <x v="1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3739"/>
    <x v="1"/>
    <x v="10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FUR-FU-10000771"/>
    <x v="0"/>
    <x v="5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x v="15"/>
    <n v="11561"/>
    <s v="East"/>
    <s v="OFF-AR-10001915"/>
    <x v="1"/>
    <x v="6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x v="15"/>
    <n v="10035"/>
    <s v="East"/>
    <s v="OFF-LA-10001317"/>
    <x v="1"/>
    <x v="2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x v="32"/>
    <n v="31907"/>
    <s v="South"/>
    <s v="OFF-PA-10003656"/>
    <x v="1"/>
    <x v="10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x v="10"/>
    <n v="60610"/>
    <s v="Central"/>
    <s v="OFF-PA-10002160"/>
    <x v="1"/>
    <x v="10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x v="4"/>
    <n v="98115"/>
    <s v="West"/>
    <s v="OFF-ST-10002615"/>
    <x v="1"/>
    <x v="4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PA-10000327"/>
    <x v="1"/>
    <x v="10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ST-10001325"/>
    <x v="1"/>
    <x v="4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x v="11"/>
    <n v="55122"/>
    <s v="Central"/>
    <s v="OFF-LA-10001771"/>
    <x v="1"/>
    <x v="2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x v="4"/>
    <n v="98103"/>
    <s v="West"/>
    <s v="OFF-FA-10004968"/>
    <x v="1"/>
    <x v="13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EN-10003286"/>
    <x v="1"/>
    <x v="12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2890"/>
    <x v="2"/>
    <x v="7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x v="14"/>
    <n v="46060"/>
    <s v="Central"/>
    <s v="TEC-PH-10001750"/>
    <x v="2"/>
    <x v="7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2088"/>
    <x v="0"/>
    <x v="5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x v="5"/>
    <n v="78745"/>
    <s v="Central"/>
    <s v="OFF-BI-10000301"/>
    <x v="1"/>
    <x v="8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x v="12"/>
    <n v="48234"/>
    <s v="Central"/>
    <s v="OFF-FA-10003495"/>
    <x v="1"/>
    <x v="13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x v="32"/>
    <n v="31907"/>
    <s v="South"/>
    <s v="FUR-FU-10000771"/>
    <x v="0"/>
    <x v="5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x v="11"/>
    <n v="55124"/>
    <s v="Central"/>
    <s v="OFF-AR-10002255"/>
    <x v="1"/>
    <x v="6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4970"/>
    <x v="1"/>
    <x v="8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OFF-BI-10002557"/>
    <x v="1"/>
    <x v="8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TEC-PH-10002834"/>
    <x v="2"/>
    <x v="7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EN-10000927"/>
    <x v="1"/>
    <x v="12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1736"/>
    <x v="1"/>
    <x v="10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x v="4"/>
    <n v="98105"/>
    <s v="West"/>
    <s v="OFF-BI-10001658"/>
    <x v="1"/>
    <x v="8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OFF-ST-10000675"/>
    <x v="1"/>
    <x v="4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x v="1"/>
    <n v="94122"/>
    <s v="West"/>
    <s v="FUR-FU-10004020"/>
    <x v="0"/>
    <x v="5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AC-10001266"/>
    <x v="2"/>
    <x v="11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OFF-PA-10002160"/>
    <x v="1"/>
    <x v="10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x v="16"/>
    <n v="85301"/>
    <s v="West"/>
    <s v="TEC-PH-10001459"/>
    <x v="2"/>
    <x v="7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x v="15"/>
    <n v="10035"/>
    <s v="East"/>
    <s v="TEC-PH-10000439"/>
    <x v="2"/>
    <x v="7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BI-10001097"/>
    <x v="1"/>
    <x v="8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PA-10003673"/>
    <x v="1"/>
    <x v="10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x v="4"/>
    <n v="98115"/>
    <s v="West"/>
    <s v="OFF-LA-10002034"/>
    <x v="1"/>
    <x v="2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OFF-BI-10002949"/>
    <x v="1"/>
    <x v="8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FUR-FU-10001473"/>
    <x v="0"/>
    <x v="5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x v="10"/>
    <n v="60076"/>
    <s v="Central"/>
    <s v="OFF-ST-10002562"/>
    <x v="1"/>
    <x v="4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PA-10001800"/>
    <x v="1"/>
    <x v="10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x v="26"/>
    <n v="74133"/>
    <s v="Central"/>
    <s v="OFF-BI-10004656"/>
    <x v="1"/>
    <x v="8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x v="5"/>
    <n v="75002"/>
    <s v="Central"/>
    <s v="OFF-PA-10000213"/>
    <x v="1"/>
    <x v="10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x v="15"/>
    <n v="14609"/>
    <s v="East"/>
    <s v="OFF-ST-10002214"/>
    <x v="1"/>
    <x v="4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OFF-PA-10003848"/>
    <x v="1"/>
    <x v="10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FUR-CH-10001797"/>
    <x v="0"/>
    <x v="1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ST-10001809"/>
    <x v="1"/>
    <x v="4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x v="12"/>
    <n v="48227"/>
    <s v="Central"/>
    <s v="OFF-BI-10003091"/>
    <x v="1"/>
    <x v="8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x v="1"/>
    <n v="95207"/>
    <s v="West"/>
    <s v="OFF-BI-10004654"/>
    <x v="1"/>
    <x v="8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x v="16"/>
    <n v="85023"/>
    <s v="West"/>
    <s v="OFF-ST-10000760"/>
    <x v="1"/>
    <x v="4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EN-10001539"/>
    <x v="1"/>
    <x v="12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FUR-FU-10000550"/>
    <x v="0"/>
    <x v="5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x v="8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x v="6"/>
    <n v="54703"/>
    <s v="Central"/>
    <s v="OFF-BI-10000666"/>
    <x v="1"/>
    <x v="8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x v="15"/>
    <n v="10009"/>
    <s v="East"/>
    <s v="OFF-AP-10000828"/>
    <x v="1"/>
    <x v="9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x v="22"/>
    <n v="80027"/>
    <s v="West"/>
    <s v="OFF-PA-10002005"/>
    <x v="1"/>
    <x v="10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OFF-ST-10002743"/>
    <x v="1"/>
    <x v="4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FUR-FU-10004973"/>
    <x v="0"/>
    <x v="5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FA-10002701"/>
    <x v="1"/>
    <x v="13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PA-10001125"/>
    <x v="1"/>
    <x v="10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x v="7"/>
    <n v="84084"/>
    <s v="West"/>
    <s v="OFF-BI-10001510"/>
    <x v="1"/>
    <x v="8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BI-10001922"/>
    <x v="1"/>
    <x v="8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x v="17"/>
    <n v="23320"/>
    <s v="South"/>
    <s v="FUR-CH-10003846"/>
    <x v="0"/>
    <x v="1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x v="21"/>
    <n v="97030"/>
    <s v="West"/>
    <s v="TEC-PH-10003691"/>
    <x v="2"/>
    <x v="7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x v="21"/>
    <n v="97030"/>
    <s v="West"/>
    <s v="FUR-CH-10003833"/>
    <x v="0"/>
    <x v="1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x v="9"/>
    <n v="19143"/>
    <s v="East"/>
    <s v="OFF-PA-10004355"/>
    <x v="1"/>
    <x v="10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BI-10002799"/>
    <x v="1"/>
    <x v="8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OFF-PA-10004451"/>
    <x v="1"/>
    <x v="10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x v="28"/>
    <n v="71203"/>
    <s v="South"/>
    <s v="FUR-FU-10004666"/>
    <x v="0"/>
    <x v="5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PA-10003172"/>
    <x v="1"/>
    <x v="10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OFF-EN-10002312"/>
    <x v="1"/>
    <x v="12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x v="1"/>
    <n v="90805"/>
    <s v="West"/>
    <s v="FUR-CH-10002320"/>
    <x v="0"/>
    <x v="1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x v="24"/>
    <n v="45373"/>
    <s v="East"/>
    <s v="TEC-PH-10001530"/>
    <x v="2"/>
    <x v="7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AR-10001216"/>
    <x v="1"/>
    <x v="6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x v="11"/>
    <n v="55407"/>
    <s v="Central"/>
    <s v="OFF-PA-10003127"/>
    <x v="1"/>
    <x v="10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FUR-TA-10004534"/>
    <x v="0"/>
    <x v="3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x v="32"/>
    <n v="31907"/>
    <s v="South"/>
    <s v="TEC-AC-10000892"/>
    <x v="2"/>
    <x v="11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FUR-FU-10003247"/>
    <x v="0"/>
    <x v="5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TEC-PH-10002555"/>
    <x v="2"/>
    <x v="7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OFF-LA-10001641"/>
    <x v="1"/>
    <x v="2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FU-10003878"/>
    <x v="0"/>
    <x v="5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PH-10002350"/>
    <x v="2"/>
    <x v="7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534"/>
    <x v="1"/>
    <x v="10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x v="27"/>
    <n v="87105"/>
    <s v="West"/>
    <s v="OFF-PA-10001815"/>
    <x v="1"/>
    <x v="10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x v="13"/>
    <n v="19711"/>
    <s v="East"/>
    <s v="OFF-AR-10003752"/>
    <x v="1"/>
    <x v="6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OFF-ST-10003306"/>
    <x v="1"/>
    <x v="4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x v="1"/>
    <n v="92037"/>
    <s v="West"/>
    <s v="OFF-AR-10003514"/>
    <x v="1"/>
    <x v="6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OFF-PA-10001800"/>
    <x v="1"/>
    <x v="10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OFF-BI-10003364"/>
    <x v="1"/>
    <x v="8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x v="0"/>
    <n v="40214"/>
    <s v="South"/>
    <s v="TEC-PH-10002834"/>
    <x v="2"/>
    <x v="7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FUR-FU-10000550"/>
    <x v="0"/>
    <x v="5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x v="0"/>
    <n v="42420"/>
    <s v="South"/>
    <s v="TEC-PH-10000526"/>
    <x v="2"/>
    <x v="7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BI-10001071"/>
    <x v="1"/>
    <x v="8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TEC-PH-10001557"/>
    <x v="2"/>
    <x v="7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x v="13"/>
    <n v="19711"/>
    <s v="East"/>
    <s v="OFF-PA-10001977"/>
    <x v="1"/>
    <x v="10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PA-10000809"/>
    <x v="1"/>
    <x v="10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FA-10003021"/>
    <x v="1"/>
    <x v="13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x v="10"/>
    <n v="60440"/>
    <s v="Central"/>
    <s v="OFF-AP-10000696"/>
    <x v="1"/>
    <x v="9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x v="5"/>
    <n v="76106"/>
    <s v="Central"/>
    <s v="FUR-BO-10002268"/>
    <x v="0"/>
    <x v="0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OFF-BI-10000829"/>
    <x v="1"/>
    <x v="8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OFF-SU-10003505"/>
    <x v="1"/>
    <x v="14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x v="15"/>
    <n v="10024"/>
    <s v="East"/>
    <s v="OFF-PA-10002741"/>
    <x v="1"/>
    <x v="10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x v="5"/>
    <n v="77070"/>
    <s v="Central"/>
    <s v="OFF-LA-10004345"/>
    <x v="1"/>
    <x v="2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x v="10"/>
    <n v="60505"/>
    <s v="Central"/>
    <s v="OFF-ST-10004340"/>
    <x v="1"/>
    <x v="4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471"/>
    <x v="1"/>
    <x v="10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PA-10001934"/>
    <x v="1"/>
    <x v="10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x v="25"/>
    <n v="65807"/>
    <s v="Central"/>
    <s v="OFF-ST-10000078"/>
    <x v="1"/>
    <x v="4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TEC-MA-10001972"/>
    <x v="2"/>
    <x v="15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PA-10002160"/>
    <x v="1"/>
    <x v="10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AP-10001492"/>
    <x v="1"/>
    <x v="9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x v="4"/>
    <n v="98105"/>
    <s v="West"/>
    <s v="OFF-SU-10002189"/>
    <x v="1"/>
    <x v="14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TEC-PH-10002496"/>
    <x v="2"/>
    <x v="7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x v="15"/>
    <n v="10011"/>
    <s v="East"/>
    <s v="OFF-PA-10004438"/>
    <x v="1"/>
    <x v="10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AC-10001142"/>
    <x v="2"/>
    <x v="11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x v="1"/>
    <n v="90049"/>
    <s v="West"/>
    <s v="TEC-PH-10004977"/>
    <x v="2"/>
    <x v="7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BI-10000666"/>
    <x v="1"/>
    <x v="8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x v="24"/>
    <n v="45231"/>
    <s v="East"/>
    <s v="OFF-AR-10001547"/>
    <x v="1"/>
    <x v="6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x v="15"/>
    <n v="10035"/>
    <s v="East"/>
    <s v="OFF-PA-10003441"/>
    <x v="1"/>
    <x v="10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x v="4"/>
    <n v="98103"/>
    <s v="West"/>
    <s v="OFF-LA-10002043"/>
    <x v="1"/>
    <x v="2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x v="15"/>
    <n v="10009"/>
    <s v="East"/>
    <s v="TEC-AC-10001266"/>
    <x v="2"/>
    <x v="11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x v="5"/>
    <n v="77070"/>
    <s v="Central"/>
    <s v="OFF-BI-10004040"/>
    <x v="1"/>
    <x v="8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1539"/>
    <x v="1"/>
    <x v="12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AR-10001615"/>
    <x v="1"/>
    <x v="6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0327"/>
    <x v="1"/>
    <x v="10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FUR-CH-10003833"/>
    <x v="0"/>
    <x v="1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x v="10"/>
    <n v="60623"/>
    <s v="Central"/>
    <s v="OFF-AR-10004956"/>
    <x v="1"/>
    <x v="6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x v="12"/>
    <n v="48227"/>
    <s v="Central"/>
    <s v="OFF-AR-10004260"/>
    <x v="1"/>
    <x v="6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TEC-AC-10004666"/>
    <x v="2"/>
    <x v="11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x v="39"/>
    <n v="21044"/>
    <s v="East"/>
    <s v="OFF-ST-10003208"/>
    <x v="1"/>
    <x v="4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x v="5"/>
    <n v="77041"/>
    <s v="Central"/>
    <s v="OFF-EN-10004773"/>
    <x v="1"/>
    <x v="12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x v="31"/>
    <n v="1852"/>
    <s v="East"/>
    <s v="TEC-PH-10004700"/>
    <x v="2"/>
    <x v="7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LA-10003714"/>
    <x v="1"/>
    <x v="2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x v="15"/>
    <n v="10035"/>
    <s v="East"/>
    <s v="TEC-PH-10002115"/>
    <x v="2"/>
    <x v="7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BI-10002949"/>
    <x v="1"/>
    <x v="8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x v="5"/>
    <n v="77036"/>
    <s v="Central"/>
    <s v="OFF-PA-10004100"/>
    <x v="1"/>
    <x v="10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x v="35"/>
    <n v="39212"/>
    <s v="South"/>
    <s v="OFF-FA-10001883"/>
    <x v="1"/>
    <x v="13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FUR-FU-10000308"/>
    <x v="0"/>
    <x v="5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x v="24"/>
    <n v="44312"/>
    <s v="East"/>
    <s v="OFF-PA-10001526"/>
    <x v="1"/>
    <x v="10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PH-10002103"/>
    <x v="2"/>
    <x v="7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TEC-AC-10004209"/>
    <x v="2"/>
    <x v="11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0397"/>
    <x v="0"/>
    <x v="5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PA-10002137"/>
    <x v="1"/>
    <x v="10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x v="1"/>
    <n v="92037"/>
    <s v="West"/>
    <s v="OFF-LA-10000407"/>
    <x v="1"/>
    <x v="2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EN-10001415"/>
    <x v="1"/>
    <x v="12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R-10001919"/>
    <x v="1"/>
    <x v="6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x v="9"/>
    <n v="19134"/>
    <s v="East"/>
    <s v="OFF-AP-10002082"/>
    <x v="1"/>
    <x v="9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x v="1"/>
    <n v="94403"/>
    <s v="West"/>
    <s v="OFF-LA-10002762"/>
    <x v="1"/>
    <x v="2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x v="1"/>
    <n v="94601"/>
    <s v="West"/>
    <s v="TEC-AC-10002800"/>
    <x v="2"/>
    <x v="11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x v="15"/>
    <n v="10024"/>
    <s v="East"/>
    <s v="TEC-PH-10002200"/>
    <x v="2"/>
    <x v="7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x v="30"/>
    <n v="8701"/>
    <s v="East"/>
    <s v="TEC-AC-10000892"/>
    <x v="2"/>
    <x v="11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FA-10000735"/>
    <x v="1"/>
    <x v="13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760"/>
    <x v="2"/>
    <x v="7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OFF-SU-10003567"/>
    <x v="1"/>
    <x v="14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PH-10001557"/>
    <x v="2"/>
    <x v="7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x v="15"/>
    <n v="10035"/>
    <s v="East"/>
    <s v="OFF-ST-10004459"/>
    <x v="1"/>
    <x v="4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x v="5"/>
    <n v="77095"/>
    <s v="Central"/>
    <s v="OFF-ST-10002301"/>
    <x v="1"/>
    <x v="4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ST-10001580"/>
    <x v="1"/>
    <x v="4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x v="5"/>
    <n v="77095"/>
    <s v="Central"/>
    <s v="FUR-FU-10000023"/>
    <x v="0"/>
    <x v="5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x v="4"/>
    <n v="98103"/>
    <s v="West"/>
    <s v="OFF-AR-10000799"/>
    <x v="1"/>
    <x v="6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x v="4"/>
    <n v="98103"/>
    <s v="West"/>
    <s v="TEC-PH-10002085"/>
    <x v="2"/>
    <x v="7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OFF-AR-10003045"/>
    <x v="1"/>
    <x v="6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x v="2"/>
    <n v="32216"/>
    <s v="South"/>
    <s v="OFF-LA-10001613"/>
    <x v="1"/>
    <x v="2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x v="5"/>
    <n v="77506"/>
    <s v="Central"/>
    <s v="OFF-PA-10004609"/>
    <x v="1"/>
    <x v="10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TEC-AC-10001314"/>
    <x v="2"/>
    <x v="11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PA-10003395"/>
    <x v="1"/>
    <x v="10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x v="2"/>
    <n v="33180"/>
    <s v="South"/>
    <s v="OFF-LA-10001641"/>
    <x v="1"/>
    <x v="2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ST-10003816"/>
    <x v="1"/>
    <x v="4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x v="9"/>
    <n v="19120"/>
    <s v="East"/>
    <s v="OFF-EN-10002230"/>
    <x v="1"/>
    <x v="12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2660"/>
    <x v="2"/>
    <x v="7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x v="44"/>
    <n v="57103"/>
    <s v="Central"/>
    <s v="OFF-FA-10000304"/>
    <x v="1"/>
    <x v="13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x v="1"/>
    <n v="93277"/>
    <s v="West"/>
    <s v="TEC-AC-10003709"/>
    <x v="2"/>
    <x v="11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x v="1"/>
    <n v="90049"/>
    <s v="West"/>
    <s v="FUR-CH-10002774"/>
    <x v="0"/>
    <x v="1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FA-10003495"/>
    <x v="1"/>
    <x v="13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4757"/>
    <x v="1"/>
    <x v="6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TEC-PH-10001615"/>
    <x v="2"/>
    <x v="7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PA-10003349"/>
    <x v="1"/>
    <x v="10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AR-10000127"/>
    <x v="1"/>
    <x v="6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x v="3"/>
    <n v="27604"/>
    <s v="South"/>
    <s v="OFF-PA-10000682"/>
    <x v="1"/>
    <x v="10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x v="15"/>
    <n v="10035"/>
    <s v="East"/>
    <s v="FUR-FU-10000221"/>
    <x v="0"/>
    <x v="5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R-10002375"/>
    <x v="1"/>
    <x v="6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x v="26"/>
    <n v="74403"/>
    <s v="Central"/>
    <s v="OFF-AP-10000595"/>
    <x v="1"/>
    <x v="9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PH-10001530"/>
    <x v="2"/>
    <x v="7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x v="12"/>
    <n v="48310"/>
    <s v="Central"/>
    <s v="OFF-AR-10004078"/>
    <x v="1"/>
    <x v="6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OFF-SU-10002189"/>
    <x v="1"/>
    <x v="14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x v="5"/>
    <n v="75081"/>
    <s v="Central"/>
    <s v="OFF-BI-10003638"/>
    <x v="1"/>
    <x v="8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TEC-PH-10001128"/>
    <x v="2"/>
    <x v="7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PH-10000576"/>
    <x v="2"/>
    <x v="7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OFF-BI-10002160"/>
    <x v="1"/>
    <x v="8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x v="15"/>
    <n v="10035"/>
    <s v="East"/>
    <s v="OFF-BI-10002026"/>
    <x v="1"/>
    <x v="8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x v="35"/>
    <n v="39503"/>
    <s v="South"/>
    <s v="FUR-FU-10003691"/>
    <x v="0"/>
    <x v="5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x v="1"/>
    <n v="92037"/>
    <s v="West"/>
    <s v="OFF-PA-10000675"/>
    <x v="1"/>
    <x v="10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x v="5"/>
    <n v="78664"/>
    <s v="Central"/>
    <s v="FUR-FU-10001468"/>
    <x v="0"/>
    <x v="5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x v="1"/>
    <n v="92374"/>
    <s v="West"/>
    <s v="OFF-LA-10003190"/>
    <x v="1"/>
    <x v="2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FUR-CH-10004287"/>
    <x v="0"/>
    <x v="1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OFF-AP-10002892"/>
    <x v="1"/>
    <x v="9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OFF-PA-10001033"/>
    <x v="1"/>
    <x v="10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3505"/>
    <x v="2"/>
    <x v="7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x v="10"/>
    <n v="60653"/>
    <s v="Central"/>
    <s v="FUR-FU-10002963"/>
    <x v="0"/>
    <x v="5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R-10000203"/>
    <x v="1"/>
    <x v="6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AP-10002867"/>
    <x v="1"/>
    <x v="9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0675"/>
    <x v="1"/>
    <x v="10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TEC-PH-10000011"/>
    <x v="2"/>
    <x v="7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FA-10000735"/>
    <x v="1"/>
    <x v="13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x v="1"/>
    <n v="92399"/>
    <s v="West"/>
    <s v="OFF-AR-10003156"/>
    <x v="1"/>
    <x v="6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x v="1"/>
    <n v="92037"/>
    <s v="West"/>
    <s v="TEC-PH-10002726"/>
    <x v="2"/>
    <x v="7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TEC-PH-10000895"/>
    <x v="2"/>
    <x v="7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x v="29"/>
    <n v="6010"/>
    <s v="East"/>
    <s v="OFF-BI-10002160"/>
    <x v="1"/>
    <x v="8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x v="10"/>
    <n v="60610"/>
    <s v="Central"/>
    <s v="OFF-PA-10001685"/>
    <x v="1"/>
    <x v="10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PA-10004451"/>
    <x v="1"/>
    <x v="10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x v="5"/>
    <n v="77036"/>
    <s v="Central"/>
    <s v="FUR-FU-10001940"/>
    <x v="0"/>
    <x v="5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x v="5"/>
    <n v="75217"/>
    <s v="Central"/>
    <s v="OFF-PA-10002245"/>
    <x v="1"/>
    <x v="10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FUR-BO-10002598"/>
    <x v="0"/>
    <x v="0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x v="26"/>
    <n v="73071"/>
    <s v="Central"/>
    <s v="TEC-AC-10003832"/>
    <x v="2"/>
    <x v="11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TEC-PH-10000376"/>
    <x v="2"/>
    <x v="7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x v="5"/>
    <n v="77095"/>
    <s v="Central"/>
    <s v="OFF-PA-10004610"/>
    <x v="1"/>
    <x v="10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x v="9"/>
    <n v="19120"/>
    <s v="East"/>
    <s v="FUR-FU-10000320"/>
    <x v="0"/>
    <x v="5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FA-10003112"/>
    <x v="1"/>
    <x v="13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x v="3"/>
    <n v="28205"/>
    <s v="South"/>
    <s v="FUR-TA-10001039"/>
    <x v="0"/>
    <x v="3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x v="5"/>
    <n v="75081"/>
    <s v="Central"/>
    <s v="OFF-PA-10004239"/>
    <x v="1"/>
    <x v="10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x v="14"/>
    <n v="46203"/>
    <s v="Central"/>
    <s v="OFF-PA-10003441"/>
    <x v="1"/>
    <x v="10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x v="0"/>
    <n v="40475"/>
    <s v="South"/>
    <s v="OFF-AR-10002833"/>
    <x v="1"/>
    <x v="6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x v="10"/>
    <n v="60477"/>
    <s v="Central"/>
    <s v="FUR-FU-10001940"/>
    <x v="0"/>
    <x v="5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OFF-BI-10000145"/>
    <x v="1"/>
    <x v="8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x v="24"/>
    <n v="43229"/>
    <s v="East"/>
    <s v="FUR-FU-10002191"/>
    <x v="0"/>
    <x v="5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x v="24"/>
    <n v="43229"/>
    <s v="East"/>
    <s v="OFF-PA-10004451"/>
    <x v="1"/>
    <x v="10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AR-10000940"/>
    <x v="1"/>
    <x v="6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PA-10002319"/>
    <x v="1"/>
    <x v="10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x v="1"/>
    <n v="94122"/>
    <s v="West"/>
    <s v="OFF-BI-10000977"/>
    <x v="1"/>
    <x v="8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FA-10002676"/>
    <x v="1"/>
    <x v="13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x v="6"/>
    <n v="53711"/>
    <s v="Central"/>
    <s v="OFF-BI-10004970"/>
    <x v="1"/>
    <x v="8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x v="22"/>
    <n v="80013"/>
    <s v="West"/>
    <s v="OFF-SU-10001574"/>
    <x v="1"/>
    <x v="14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PA-10003790"/>
    <x v="1"/>
    <x v="10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AC-10002217"/>
    <x v="2"/>
    <x v="11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x v="1"/>
    <n v="90004"/>
    <s v="West"/>
    <s v="TEC-MA-10001972"/>
    <x v="2"/>
    <x v="15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x v="23"/>
    <n v="52001"/>
    <s v="Central"/>
    <s v="FUR-CH-10000988"/>
    <x v="0"/>
    <x v="1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ST-10003327"/>
    <x v="1"/>
    <x v="4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x v="1"/>
    <n v="90301"/>
    <s v="West"/>
    <s v="OFF-PA-10003651"/>
    <x v="1"/>
    <x v="10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1617"/>
    <x v="1"/>
    <x v="8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x v="4"/>
    <n v="98006"/>
    <s v="West"/>
    <s v="OFF-BI-10000145"/>
    <x v="1"/>
    <x v="8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x v="10"/>
    <n v="60610"/>
    <s v="Central"/>
    <s v="FUR-FU-10003849"/>
    <x v="0"/>
    <x v="5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FU-10003849"/>
    <x v="0"/>
    <x v="5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x v="5"/>
    <n v="75217"/>
    <s v="Central"/>
    <s v="OFF-ST-10002214"/>
    <x v="1"/>
    <x v="4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EN-10001415"/>
    <x v="1"/>
    <x v="12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x v="15"/>
    <n v="10024"/>
    <s v="East"/>
    <s v="OFF-PA-10000474"/>
    <x v="1"/>
    <x v="10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x v="19"/>
    <n v="36830"/>
    <s v="South"/>
    <s v="OFF-AR-10001919"/>
    <x v="1"/>
    <x v="6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ST-10002406"/>
    <x v="1"/>
    <x v="4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x v="1"/>
    <n v="94110"/>
    <s v="West"/>
    <s v="OFF-FA-10002988"/>
    <x v="1"/>
    <x v="13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x v="3"/>
    <n v="27604"/>
    <s v="South"/>
    <s v="TEC-PH-10002415"/>
    <x v="2"/>
    <x v="7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2393"/>
    <x v="1"/>
    <x v="8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AP-10003842"/>
    <x v="1"/>
    <x v="9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x v="31"/>
    <n v="2151"/>
    <s v="East"/>
    <s v="OFF-PA-10003039"/>
    <x v="1"/>
    <x v="10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x v="35"/>
    <n v="39212"/>
    <s v="South"/>
    <s v="FUR-FU-10002045"/>
    <x v="0"/>
    <x v="5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x v="3"/>
    <n v="28540"/>
    <s v="South"/>
    <s v="OFF-PA-10001019"/>
    <x v="1"/>
    <x v="10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OFF-PA-10003673"/>
    <x v="1"/>
    <x v="10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FUR-CH-10000785"/>
    <x v="0"/>
    <x v="1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x v="41"/>
    <n v="66212"/>
    <s v="Central"/>
    <s v="OFF-BI-10000977"/>
    <x v="1"/>
    <x v="8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x v="27"/>
    <n v="87505"/>
    <s v="West"/>
    <s v="TEC-AC-10001635"/>
    <x v="2"/>
    <x v="11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AR-10003056"/>
    <x v="1"/>
    <x v="6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OFF-PA-10003363"/>
    <x v="1"/>
    <x v="10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TEC-PH-10000455"/>
    <x v="2"/>
    <x v="7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x v="13"/>
    <n v="19711"/>
    <s v="East"/>
    <s v="OFF-BI-10002813"/>
    <x v="1"/>
    <x v="8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x v="3"/>
    <n v="28601"/>
    <s v="South"/>
    <s v="TEC-PH-10002890"/>
    <x v="2"/>
    <x v="7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2305"/>
    <x v="2"/>
    <x v="11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x v="1"/>
    <n v="90036"/>
    <s v="West"/>
    <s v="OFF-BI-10002160"/>
    <x v="1"/>
    <x v="8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OFF-PA-10004101"/>
    <x v="1"/>
    <x v="10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x v="15"/>
    <n v="10009"/>
    <s v="East"/>
    <s v="OFF-ST-10003716"/>
    <x v="1"/>
    <x v="4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PH-10000369"/>
    <x v="2"/>
    <x v="7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FUR-BO-10001608"/>
    <x v="0"/>
    <x v="0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1166"/>
    <x v="1"/>
    <x v="10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TEC-MA-10001972"/>
    <x v="2"/>
    <x v="15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PA-10000130"/>
    <x v="1"/>
    <x v="10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OFF-PA-10003845"/>
    <x v="1"/>
    <x v="10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x v="1"/>
    <n v="92105"/>
    <s v="West"/>
    <s v="TEC-AC-10002345"/>
    <x v="2"/>
    <x v="11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x v="5"/>
    <n v="75081"/>
    <s v="Central"/>
    <s v="TEC-PH-10004120"/>
    <x v="2"/>
    <x v="7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x v="35"/>
    <n v="39212"/>
    <s v="South"/>
    <s v="OFF-BI-10003476"/>
    <x v="1"/>
    <x v="8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x v="1"/>
    <n v="92024"/>
    <s v="West"/>
    <s v="TEC-PH-10004833"/>
    <x v="2"/>
    <x v="7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x v="14"/>
    <n v="47905"/>
    <s v="Central"/>
    <s v="OFF-AR-10003056"/>
    <x v="1"/>
    <x v="6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2375"/>
    <x v="1"/>
    <x v="6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x v="1"/>
    <n v="90049"/>
    <s v="West"/>
    <s v="OFF-FA-10000134"/>
    <x v="1"/>
    <x v="13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x v="15"/>
    <n v="10024"/>
    <s v="East"/>
    <s v="OFF-ST-10000419"/>
    <x v="1"/>
    <x v="4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ST-10000107"/>
    <x v="1"/>
    <x v="4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1641"/>
    <x v="1"/>
    <x v="2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LA-10003121"/>
    <x v="1"/>
    <x v="2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FU-10002107"/>
    <x v="0"/>
    <x v="5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T-10004963"/>
    <x v="1"/>
    <x v="4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SU-10002573"/>
    <x v="1"/>
    <x v="14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FUR-CH-10000553"/>
    <x v="0"/>
    <x v="1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OFF-ST-10000585"/>
    <x v="1"/>
    <x v="4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PA-10004735"/>
    <x v="1"/>
    <x v="10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AR-10002335"/>
    <x v="1"/>
    <x v="6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4001"/>
    <x v="1"/>
    <x v="8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BI-10001634"/>
    <x v="1"/>
    <x v="8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PA-10000552"/>
    <x v="1"/>
    <x v="10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x v="1"/>
    <n v="90049"/>
    <s v="West"/>
    <s v="OFF-FA-10001135"/>
    <x v="1"/>
    <x v="13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x v="5"/>
    <n v="75150"/>
    <s v="Central"/>
    <s v="OFF-PA-10003953"/>
    <x v="1"/>
    <x v="10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3602"/>
    <x v="1"/>
    <x v="6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x v="15"/>
    <n v="11561"/>
    <s v="East"/>
    <s v="OFF-AR-10004062"/>
    <x v="1"/>
    <x v="6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BI-10003305"/>
    <x v="1"/>
    <x v="8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ST-10000321"/>
    <x v="1"/>
    <x v="4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OFF-PA-10004665"/>
    <x v="1"/>
    <x v="10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x v="8"/>
    <n v="68025"/>
    <s v="Central"/>
    <s v="OFF-PA-10000994"/>
    <x v="1"/>
    <x v="10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TA-10003569"/>
    <x v="0"/>
    <x v="3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FUR-CH-10004289"/>
    <x v="0"/>
    <x v="1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x v="24"/>
    <n v="43130"/>
    <s v="East"/>
    <s v="TEC-PH-10002885"/>
    <x v="2"/>
    <x v="7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BI-10000546"/>
    <x v="1"/>
    <x v="8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x v="0"/>
    <n v="40475"/>
    <s v="South"/>
    <s v="OFF-ST-10001526"/>
    <x v="1"/>
    <x v="4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x v="5"/>
    <n v="77070"/>
    <s v="Central"/>
    <s v="OFF-SU-10001574"/>
    <x v="1"/>
    <x v="14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x v="15"/>
    <n v="10024"/>
    <s v="East"/>
    <s v="OFF-ST-10002615"/>
    <x v="1"/>
    <x v="4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x v="24"/>
    <n v="43615"/>
    <s v="East"/>
    <s v="OFF-ST-10002562"/>
    <x v="1"/>
    <x v="4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x v="9"/>
    <n v="19143"/>
    <s v="East"/>
    <s v="OFF-AR-10004757"/>
    <x v="1"/>
    <x v="6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OFF-PA-10000788"/>
    <x v="1"/>
    <x v="10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OFF-PA-10002137"/>
    <x v="1"/>
    <x v="10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OFF-PA-10000357"/>
    <x v="1"/>
    <x v="10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x v="39"/>
    <n v="21044"/>
    <s v="East"/>
    <s v="FUR-FU-10004960"/>
    <x v="0"/>
    <x v="5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x v="15"/>
    <n v="10024"/>
    <s v="East"/>
    <s v="OFF-EN-10001099"/>
    <x v="1"/>
    <x v="12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x v="15"/>
    <n v="10035"/>
    <s v="East"/>
    <s v="OFF-BI-10002026"/>
    <x v="1"/>
    <x v="8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LA-10001613"/>
    <x v="1"/>
    <x v="2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2214"/>
    <x v="1"/>
    <x v="4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x v="5"/>
    <n v="78207"/>
    <s v="Central"/>
    <s v="OFF-AR-10001915"/>
    <x v="1"/>
    <x v="6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x v="1"/>
    <n v="90004"/>
    <s v="West"/>
    <s v="OFF-ST-10002974"/>
    <x v="1"/>
    <x v="4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OFF-AR-10003727"/>
    <x v="1"/>
    <x v="6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x v="18"/>
    <n v="37167"/>
    <s v="South"/>
    <s v="TEC-PH-10004071"/>
    <x v="2"/>
    <x v="7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FUR-FU-10002878"/>
    <x v="0"/>
    <x v="5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x v="32"/>
    <n v="31204"/>
    <s v="South"/>
    <s v="OFF-BI-10001890"/>
    <x v="1"/>
    <x v="8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1315"/>
    <x v="1"/>
    <x v="6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OFF-AR-10000122"/>
    <x v="1"/>
    <x v="6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x v="1"/>
    <n v="94109"/>
    <s v="West"/>
    <s v="TEC-AC-10001465"/>
    <x v="2"/>
    <x v="11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2082"/>
    <x v="1"/>
    <x v="9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LA-10001613"/>
    <x v="1"/>
    <x v="2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PH-10000376"/>
    <x v="2"/>
    <x v="7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4039"/>
    <x v="1"/>
    <x v="10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PA-10000682"/>
    <x v="1"/>
    <x v="10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AR-10004269"/>
    <x v="1"/>
    <x v="6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PA-10002195"/>
    <x v="1"/>
    <x v="10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x v="1"/>
    <n v="90045"/>
    <s v="West"/>
    <s v="OFF-SU-10002522"/>
    <x v="1"/>
    <x v="14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TEC-AC-10004859"/>
    <x v="2"/>
    <x v="11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AR-10001860"/>
    <x v="1"/>
    <x v="6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x v="12"/>
    <n v="48234"/>
    <s v="Central"/>
    <s v="OFF-PA-10000349"/>
    <x v="1"/>
    <x v="10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x v="2"/>
    <n v="33317"/>
    <s v="South"/>
    <s v="FUR-FU-10001731"/>
    <x v="0"/>
    <x v="5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x v="16"/>
    <n v="85301"/>
    <s v="West"/>
    <s v="OFF-SU-10004782"/>
    <x v="1"/>
    <x v="14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x v="31"/>
    <n v="2169"/>
    <s v="East"/>
    <s v="OFF-PA-10001970"/>
    <x v="1"/>
    <x v="10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1569"/>
    <x v="1"/>
    <x v="2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PH-10003095"/>
    <x v="2"/>
    <x v="7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LA-10004409"/>
    <x v="1"/>
    <x v="2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PA-10001569"/>
    <x v="1"/>
    <x v="10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x v="21"/>
    <n v="97301"/>
    <s v="West"/>
    <s v="OFF-ST-10001031"/>
    <x v="1"/>
    <x v="4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EN-10002312"/>
    <x v="1"/>
    <x v="12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x v="9"/>
    <n v="19143"/>
    <s v="East"/>
    <s v="OFF-PA-10000157"/>
    <x v="1"/>
    <x v="10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2854"/>
    <x v="1"/>
    <x v="8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AR-10002987"/>
    <x v="1"/>
    <x v="6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4001"/>
    <x v="1"/>
    <x v="8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BI-10001634"/>
    <x v="1"/>
    <x v="8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x v="39"/>
    <n v="20735"/>
    <s v="East"/>
    <s v="OFF-ST-10003722"/>
    <x v="1"/>
    <x v="4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x v="1"/>
    <n v="92503"/>
    <s v="West"/>
    <s v="OFF-AR-10004757"/>
    <x v="1"/>
    <x v="6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BI-10002082"/>
    <x v="1"/>
    <x v="8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x v="17"/>
    <n v="22153"/>
    <s v="South"/>
    <s v="OFF-AP-10000696"/>
    <x v="1"/>
    <x v="9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x v="16"/>
    <n v="85281"/>
    <s v="West"/>
    <s v="OFF-ST-10001034"/>
    <x v="1"/>
    <x v="4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x v="15"/>
    <n v="10701"/>
    <s v="East"/>
    <s v="TEC-AC-10004114"/>
    <x v="2"/>
    <x v="11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AR-10004269"/>
    <x v="1"/>
    <x v="6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x v="19"/>
    <n v="35601"/>
    <s v="South"/>
    <s v="OFF-PA-10003363"/>
    <x v="1"/>
    <x v="10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x v="5"/>
    <n v="75220"/>
    <s v="Central"/>
    <s v="OFF-AR-10001915"/>
    <x v="1"/>
    <x v="6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FUR-FU-10001940"/>
    <x v="0"/>
    <x v="5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x v="5"/>
    <n v="75150"/>
    <s v="Central"/>
    <s v="TEC-AC-10003709"/>
    <x v="2"/>
    <x v="11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OFF-PA-10001954"/>
    <x v="1"/>
    <x v="10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x v="8"/>
    <n v="68104"/>
    <s v="Central"/>
    <s v="OFF-FA-10004395"/>
    <x v="1"/>
    <x v="13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OFF-SU-10003002"/>
    <x v="1"/>
    <x v="14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x v="14"/>
    <n v="47201"/>
    <s v="Central"/>
    <s v="OFF-AR-10002656"/>
    <x v="1"/>
    <x v="6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x v="5"/>
    <n v="77070"/>
    <s v="Central"/>
    <s v="OFF-AR-10000122"/>
    <x v="1"/>
    <x v="6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x v="10"/>
    <n v="60653"/>
    <s v="Central"/>
    <s v="OFF-AR-10003045"/>
    <x v="1"/>
    <x v="6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x v="22"/>
    <n v="80219"/>
    <s v="West"/>
    <s v="OFF-AP-10000252"/>
    <x v="1"/>
    <x v="9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ST-10001496"/>
    <x v="1"/>
    <x v="4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AR-10000122"/>
    <x v="1"/>
    <x v="6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x v="13"/>
    <n v="19711"/>
    <s v="East"/>
    <s v="OFF-LA-10000407"/>
    <x v="1"/>
    <x v="2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950"/>
    <x v="1"/>
    <x v="4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ST-10004123"/>
    <x v="1"/>
    <x v="4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730"/>
    <x v="2"/>
    <x v="7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TEC-PH-10000895"/>
    <x v="2"/>
    <x v="7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OFF-PA-10002254"/>
    <x v="1"/>
    <x v="10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TEC-AC-10001109"/>
    <x v="2"/>
    <x v="11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PA-10004285"/>
    <x v="1"/>
    <x v="10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x v="32"/>
    <n v="31907"/>
    <s v="South"/>
    <s v="FUR-CH-10002084"/>
    <x v="0"/>
    <x v="1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U-10002503"/>
    <x v="1"/>
    <x v="14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FUR-CH-10004886"/>
    <x v="0"/>
    <x v="1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PA-10001289"/>
    <x v="1"/>
    <x v="10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x v="24"/>
    <n v="43055"/>
    <s v="East"/>
    <s v="OFF-AR-10001615"/>
    <x v="1"/>
    <x v="6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AR-10003602"/>
    <x v="1"/>
    <x v="6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OFF-SU-10004782"/>
    <x v="1"/>
    <x v="14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x v="6"/>
    <n v="53214"/>
    <s v="Central"/>
    <s v="OFF-BI-10003529"/>
    <x v="1"/>
    <x v="8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FUR-TA-10004767"/>
    <x v="0"/>
    <x v="3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x v="5"/>
    <n v="77036"/>
    <s v="Central"/>
    <s v="OFF-AR-10001868"/>
    <x v="1"/>
    <x v="6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x v="5"/>
    <n v="77036"/>
    <s v="Central"/>
    <s v="TEC-PH-10004896"/>
    <x v="2"/>
    <x v="7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FUR-CH-10000988"/>
    <x v="0"/>
    <x v="1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x v="20"/>
    <n v="29203"/>
    <s v="South"/>
    <s v="TEC-AC-10000023"/>
    <x v="2"/>
    <x v="11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OFF-PA-10000029"/>
    <x v="1"/>
    <x v="10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x v="15"/>
    <n v="10035"/>
    <s v="East"/>
    <s v="OFF-PA-10003465"/>
    <x v="1"/>
    <x v="10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x v="18"/>
    <n v="38109"/>
    <s v="South"/>
    <s v="OFF-ST-10003716"/>
    <x v="1"/>
    <x v="4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x v="1"/>
    <n v="90045"/>
    <s v="West"/>
    <s v="OFF-ST-10002615"/>
    <x v="1"/>
    <x v="4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x v="1"/>
    <n v="90004"/>
    <s v="West"/>
    <s v="OFF-BI-10001670"/>
    <x v="1"/>
    <x v="8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x v="9"/>
    <n v="16602"/>
    <s v="East"/>
    <s v="OFF-AR-10002257"/>
    <x v="1"/>
    <x v="6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x v="15"/>
    <n v="10024"/>
    <s v="East"/>
    <s v="OFF-AR-10001915"/>
    <x v="1"/>
    <x v="6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FUR-TA-10003469"/>
    <x v="0"/>
    <x v="3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x v="1"/>
    <n v="92037"/>
    <s v="West"/>
    <s v="OFF-AR-10003179"/>
    <x v="1"/>
    <x v="6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x v="2"/>
    <n v="33178"/>
    <s v="South"/>
    <s v="OFF-PA-10003395"/>
    <x v="1"/>
    <x v="10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x v="3"/>
    <n v="27405"/>
    <s v="South"/>
    <s v="TEC-PH-10002483"/>
    <x v="2"/>
    <x v="7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FUR-CH-10003606"/>
    <x v="0"/>
    <x v="1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TEC-AC-10002473"/>
    <x v="2"/>
    <x v="11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19"/>
    <x v="1"/>
    <x v="10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SU-10000946"/>
    <x v="1"/>
    <x v="14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x v="3"/>
    <n v="28540"/>
    <s v="South"/>
    <s v="OFF-PA-10002377"/>
    <x v="1"/>
    <x v="10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AR-10001246"/>
    <x v="1"/>
    <x v="6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TEC-PH-10000441"/>
    <x v="2"/>
    <x v="7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x v="6"/>
    <n v="53209"/>
    <s v="Central"/>
    <s v="OFF-LA-10003537"/>
    <x v="1"/>
    <x v="2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x v="10"/>
    <n v="62301"/>
    <s v="Central"/>
    <s v="OFF-LA-10004484"/>
    <x v="1"/>
    <x v="2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x v="2"/>
    <n v="32216"/>
    <s v="South"/>
    <s v="OFF-PA-10004965"/>
    <x v="1"/>
    <x v="10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TA-10003569"/>
    <x v="0"/>
    <x v="3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TEC-PH-10003187"/>
    <x v="2"/>
    <x v="7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ST-10000585"/>
    <x v="1"/>
    <x v="4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FUR-CH-10000595"/>
    <x v="0"/>
    <x v="1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FA-10000611"/>
    <x v="1"/>
    <x v="13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PH-10001363"/>
    <x v="2"/>
    <x v="7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FUR-FU-10004018"/>
    <x v="0"/>
    <x v="5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BI-10004140"/>
    <x v="1"/>
    <x v="8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U-10000646"/>
    <x v="1"/>
    <x v="14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x v="1"/>
    <n v="90049"/>
    <s v="West"/>
    <s v="OFF-ST-10003442"/>
    <x v="1"/>
    <x v="4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x v="25"/>
    <n v="65807"/>
    <s v="Central"/>
    <s v="OFF-PA-10001970"/>
    <x v="1"/>
    <x v="10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FUR-FU-10004164"/>
    <x v="0"/>
    <x v="5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x v="1"/>
    <n v="94122"/>
    <s v="West"/>
    <s v="OFF-ST-10002957"/>
    <x v="1"/>
    <x v="4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BI-10004364"/>
    <x v="1"/>
    <x v="8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x v="5"/>
    <n v="78207"/>
    <s v="Central"/>
    <s v="OFF-AR-10000634"/>
    <x v="1"/>
    <x v="6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x v="10"/>
    <n v="60653"/>
    <s v="Central"/>
    <s v="TEC-PH-10002789"/>
    <x v="2"/>
    <x v="7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x v="1"/>
    <n v="92037"/>
    <s v="West"/>
    <s v="OFF-AR-10001770"/>
    <x v="1"/>
    <x v="6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TEC-AC-10000710"/>
    <x v="2"/>
    <x v="11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4540"/>
    <x v="0"/>
    <x v="1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PA-10004971"/>
    <x v="1"/>
    <x v="10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OFF-EN-10002600"/>
    <x v="1"/>
    <x v="12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EN-10001099"/>
    <x v="1"/>
    <x v="12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x v="18"/>
    <n v="37604"/>
    <s v="South"/>
    <s v="OFF-PA-10000327"/>
    <x v="1"/>
    <x v="10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x v="2"/>
    <n v="33614"/>
    <s v="South"/>
    <s v="OFF-BI-10001191"/>
    <x v="1"/>
    <x v="8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PA-10002245"/>
    <x v="1"/>
    <x v="10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x v="18"/>
    <n v="37918"/>
    <s v="South"/>
    <s v="OFF-AR-10002833"/>
    <x v="1"/>
    <x v="6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AR-10004511"/>
    <x v="1"/>
    <x v="6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x v="32"/>
    <n v="30076"/>
    <s v="South"/>
    <s v="OFF-ST-10001490"/>
    <x v="1"/>
    <x v="4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x v="5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x v="36"/>
    <n v="71854"/>
    <s v="South"/>
    <s v="TEC-AC-10002331"/>
    <x v="2"/>
    <x v="11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FA-10000611"/>
    <x v="1"/>
    <x v="13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x v="5"/>
    <n v="78207"/>
    <s v="Central"/>
    <s v="OFF-PA-10000304"/>
    <x v="1"/>
    <x v="10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x v="5"/>
    <n v="78539"/>
    <s v="Central"/>
    <s v="OFF-FA-10000611"/>
    <x v="1"/>
    <x v="13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x v="5"/>
    <n v="77520"/>
    <s v="Central"/>
    <s v="OFF-PA-10001937"/>
    <x v="1"/>
    <x v="10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TEC-PH-10002844"/>
    <x v="2"/>
    <x v="7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x v="5"/>
    <n v="77581"/>
    <s v="Central"/>
    <s v="TEC-PH-10001619"/>
    <x v="2"/>
    <x v="7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OFF-PA-10001639"/>
    <x v="1"/>
    <x v="10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x v="15"/>
    <n v="10035"/>
    <s v="East"/>
    <s v="FUR-FU-10002268"/>
    <x v="0"/>
    <x v="5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PA-10000246"/>
    <x v="1"/>
    <x v="10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4963"/>
    <x v="1"/>
    <x v="4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x v="4"/>
    <n v="98103"/>
    <s v="West"/>
    <s v="OFF-BI-10002735"/>
    <x v="1"/>
    <x v="8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PA-10001934"/>
    <x v="1"/>
    <x v="10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AR-10001919"/>
    <x v="1"/>
    <x v="6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OFF-LA-10004544"/>
    <x v="1"/>
    <x v="2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x v="1"/>
    <n v="93309"/>
    <s v="West"/>
    <s v="TEC-PH-10003484"/>
    <x v="2"/>
    <x v="7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EN-10001028"/>
    <x v="1"/>
    <x v="12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OFF-PA-10004156"/>
    <x v="1"/>
    <x v="10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x v="18"/>
    <n v="38109"/>
    <s v="South"/>
    <s v="OFF-PA-10001166"/>
    <x v="1"/>
    <x v="10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x v="1"/>
    <n v="90036"/>
    <s v="West"/>
    <s v="OFF-PA-10004971"/>
    <x v="1"/>
    <x v="10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PA-10001977"/>
    <x v="1"/>
    <x v="10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x v="2"/>
    <n v="33030"/>
    <s v="South"/>
    <s v="OFF-SU-10001225"/>
    <x v="1"/>
    <x v="14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OFF-PA-10001970"/>
    <x v="1"/>
    <x v="10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x v="5"/>
    <n v="77506"/>
    <s v="Central"/>
    <s v="FUR-CH-10003817"/>
    <x v="0"/>
    <x v="1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x v="22"/>
    <n v="80219"/>
    <s v="West"/>
    <s v="TEC-PH-10003535"/>
    <x v="2"/>
    <x v="7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FUR-FU-10004020"/>
    <x v="0"/>
    <x v="5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x v="12"/>
    <n v="48205"/>
    <s v="Central"/>
    <s v="OFF-AR-10001955"/>
    <x v="1"/>
    <x v="6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OFF-AR-10003732"/>
    <x v="1"/>
    <x v="6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x v="18"/>
    <n v="37211"/>
    <s v="South"/>
    <s v="FUR-FU-10001085"/>
    <x v="0"/>
    <x v="5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OFF-AR-10000634"/>
    <x v="1"/>
    <x v="6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x v="1"/>
    <n v="90045"/>
    <s v="West"/>
    <s v="FUR-FU-10004018"/>
    <x v="0"/>
    <x v="5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x v="9"/>
    <n v="19140"/>
    <s v="East"/>
    <s v="OFF-AR-10003481"/>
    <x v="1"/>
    <x v="6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x v="3"/>
    <n v="28806"/>
    <s v="South"/>
    <s v="OFF-AR-10003651"/>
    <x v="1"/>
    <x v="6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x v="15"/>
    <n v="10024"/>
    <s v="East"/>
    <s v="OFF-AR-10002956"/>
    <x v="1"/>
    <x v="6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x v="5"/>
    <n v="78207"/>
    <s v="Central"/>
    <s v="OFF-PA-10002606"/>
    <x v="1"/>
    <x v="10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x v="1"/>
    <n v="90036"/>
    <s v="West"/>
    <s v="OFF-PA-10002245"/>
    <x v="1"/>
    <x v="10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x v="6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PA-10000466"/>
    <x v="1"/>
    <x v="10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OFF-FA-10002780"/>
    <x v="1"/>
    <x v="13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x v="4"/>
    <n v="98115"/>
    <s v="West"/>
    <s v="FUR-FU-10003096"/>
    <x v="0"/>
    <x v="5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x v="1"/>
    <n v="90045"/>
    <s v="West"/>
    <s v="OFF-PA-10002923"/>
    <x v="1"/>
    <x v="10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x v="34"/>
    <n v="2895"/>
    <s v="East"/>
    <s v="FUR-FU-10001095"/>
    <x v="0"/>
    <x v="5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CH-10002084"/>
    <x v="0"/>
    <x v="1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OFF-AR-10002704"/>
    <x v="1"/>
    <x v="6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x v="6"/>
    <n v="53142"/>
    <s v="Central"/>
    <s v="FUR-FU-10000308"/>
    <x v="0"/>
    <x v="5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FUR-FU-10001196"/>
    <x v="0"/>
    <x v="5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AR-10003087"/>
    <x v="1"/>
    <x v="6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OFF-PA-10000520"/>
    <x v="1"/>
    <x v="10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x v="22"/>
    <n v="80027"/>
    <s v="West"/>
    <s v="OFF-AR-10000634"/>
    <x v="1"/>
    <x v="6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PA-10001204"/>
    <x v="1"/>
    <x v="10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x v="6"/>
    <n v="54880"/>
    <s v="Central"/>
    <s v="OFF-AR-10000203"/>
    <x v="1"/>
    <x v="6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0828"/>
    <x v="1"/>
    <x v="9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LA-10003190"/>
    <x v="1"/>
    <x v="2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319"/>
    <x v="1"/>
    <x v="10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3893"/>
    <x v="1"/>
    <x v="10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PA-10002499"/>
    <x v="1"/>
    <x v="10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TEC-AC-10004568"/>
    <x v="2"/>
    <x v="11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x v="32"/>
    <n v="30318"/>
    <s v="South"/>
    <s v="OFF-AP-10001492"/>
    <x v="1"/>
    <x v="9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TEC-PH-10004093"/>
    <x v="2"/>
    <x v="7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TEC-PH-10001557"/>
    <x v="2"/>
    <x v="7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x v="5"/>
    <n v="76021"/>
    <s v="Central"/>
    <s v="OFF-BI-10004209"/>
    <x v="1"/>
    <x v="8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x v="28"/>
    <n v="70506"/>
    <s v="South"/>
    <s v="FUR-CH-10002439"/>
    <x v="0"/>
    <x v="1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AP-10000576"/>
    <x v="1"/>
    <x v="9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x v="4"/>
    <n v="98042"/>
    <s v="West"/>
    <s v="TEC-AC-10003063"/>
    <x v="2"/>
    <x v="11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x v="24"/>
    <n v="44052"/>
    <s v="East"/>
    <s v="TEC-AC-10002567"/>
    <x v="2"/>
    <x v="11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550"/>
    <x v="0"/>
    <x v="5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PA-10000528"/>
    <x v="1"/>
    <x v="10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TEC-PH-10001425"/>
    <x v="2"/>
    <x v="7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OFF-LA-10001474"/>
    <x v="1"/>
    <x v="2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x v="1"/>
    <n v="94110"/>
    <s v="West"/>
    <s v="FUR-FU-10001979"/>
    <x v="0"/>
    <x v="5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x v="5"/>
    <n v="77070"/>
    <s v="Central"/>
    <s v="OFF-BI-10003707"/>
    <x v="1"/>
    <x v="8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OFF-PA-10000501"/>
    <x v="1"/>
    <x v="10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AR-10003469"/>
    <x v="1"/>
    <x v="6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x v="9"/>
    <n v="19134"/>
    <s v="East"/>
    <s v="FUR-TA-10004147"/>
    <x v="0"/>
    <x v="3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TEC-PH-10004774"/>
    <x v="2"/>
    <x v="7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x v="1"/>
    <n v="94601"/>
    <s v="West"/>
    <s v="FUR-CH-10000595"/>
    <x v="0"/>
    <x v="1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x v="10"/>
    <n v="60610"/>
    <s v="Central"/>
    <s v="TEC-AC-10002473"/>
    <x v="2"/>
    <x v="11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AR-10002766"/>
    <x v="1"/>
    <x v="6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FA-10003021"/>
    <x v="1"/>
    <x v="13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AR-10000634"/>
    <x v="1"/>
    <x v="6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OFF-LA-10001771"/>
    <x v="1"/>
    <x v="2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x v="26"/>
    <n v="74012"/>
    <s v="Central"/>
    <s v="TEC-PH-10004120"/>
    <x v="2"/>
    <x v="7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BI-10003094"/>
    <x v="1"/>
    <x v="8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FA-10003472"/>
    <x v="1"/>
    <x v="13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x v="8"/>
    <n v="68104"/>
    <s v="Central"/>
    <s v="OFF-PA-10001289"/>
    <x v="1"/>
    <x v="10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x v="10"/>
    <n v="62521"/>
    <s v="Central"/>
    <s v="OFF-PA-10000327"/>
    <x v="1"/>
    <x v="10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x v="36"/>
    <n v="72401"/>
    <s v="South"/>
    <s v="FUR-BO-10000711"/>
    <x v="0"/>
    <x v="0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LA-10001297"/>
    <x v="1"/>
    <x v="2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SU-10001574"/>
    <x v="1"/>
    <x v="14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x v="24"/>
    <n v="44312"/>
    <s v="East"/>
    <s v="OFF-ST-10002574"/>
    <x v="1"/>
    <x v="4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MA-10000864"/>
    <x v="2"/>
    <x v="15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x v="0"/>
    <n v="41042"/>
    <s v="South"/>
    <s v="TEC-PH-10001619"/>
    <x v="2"/>
    <x v="7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PA-10004888"/>
    <x v="1"/>
    <x v="10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x v="11"/>
    <n v="55407"/>
    <s v="Central"/>
    <s v="OFF-BI-10000301"/>
    <x v="1"/>
    <x v="8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x v="5"/>
    <n v="77095"/>
    <s v="Central"/>
    <s v="OFF-PA-10000740"/>
    <x v="1"/>
    <x v="10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x v="8"/>
    <n v="68025"/>
    <s v="Central"/>
    <s v="FUR-FU-10001940"/>
    <x v="0"/>
    <x v="5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TEC-PH-10000439"/>
    <x v="2"/>
    <x v="7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OFF-ST-10002486"/>
    <x v="1"/>
    <x v="4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PA-10002160"/>
    <x v="1"/>
    <x v="10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x v="12"/>
    <n v="48227"/>
    <s v="Central"/>
    <s v="OFF-AR-10002375"/>
    <x v="1"/>
    <x v="6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OFF-LA-10000443"/>
    <x v="1"/>
    <x v="2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x v="5"/>
    <n v="77095"/>
    <s v="Central"/>
    <s v="TEC-PH-10001750"/>
    <x v="2"/>
    <x v="7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x v="4"/>
    <n v="98105"/>
    <s v="West"/>
    <s v="OFF-BI-10004632"/>
    <x v="1"/>
    <x v="8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813"/>
    <x v="1"/>
    <x v="8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PA-10002005"/>
    <x v="1"/>
    <x v="10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LA-10004545"/>
    <x v="1"/>
    <x v="2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x v="15"/>
    <n v="13601"/>
    <s v="East"/>
    <s v="OFF-AP-10004249"/>
    <x v="1"/>
    <x v="9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OFF-ST-10003722"/>
    <x v="1"/>
    <x v="4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0349"/>
    <x v="1"/>
    <x v="10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x v="2"/>
    <n v="33021"/>
    <s v="South"/>
    <s v="OFF-PA-10003349"/>
    <x v="1"/>
    <x v="10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OFF-FA-10002280"/>
    <x v="1"/>
    <x v="13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x v="1"/>
    <n v="90036"/>
    <s v="West"/>
    <s v="OFF-ST-10003716"/>
    <x v="1"/>
    <x v="4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x v="17"/>
    <n v="22304"/>
    <s v="South"/>
    <s v="OFF-FA-10000624"/>
    <x v="1"/>
    <x v="13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x v="41"/>
    <n v="67212"/>
    <s v="Central"/>
    <s v="OFF-LA-10003148"/>
    <x v="1"/>
    <x v="2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3759"/>
    <x v="1"/>
    <x v="6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OFF-AR-10001227"/>
    <x v="1"/>
    <x v="6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4507"/>
    <x v="1"/>
    <x v="4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LA-10002475"/>
    <x v="1"/>
    <x v="2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x v="9"/>
    <n v="19134"/>
    <s v="East"/>
    <s v="OFF-EN-10001509"/>
    <x v="1"/>
    <x v="12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4781"/>
    <x v="1"/>
    <x v="8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x v="18"/>
    <n v="37620"/>
    <s v="South"/>
    <s v="OFF-BI-10000145"/>
    <x v="1"/>
    <x v="8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x v="32"/>
    <n v="31907"/>
    <s v="South"/>
    <s v="OFF-AR-10003056"/>
    <x v="1"/>
    <x v="6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TEC-PH-10002834"/>
    <x v="2"/>
    <x v="7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LA-10004484"/>
    <x v="1"/>
    <x v="2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x v="22"/>
    <n v="80013"/>
    <s v="West"/>
    <s v="OFF-ST-10003638"/>
    <x v="1"/>
    <x v="4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x v="15"/>
    <n v="11561"/>
    <s v="East"/>
    <s v="OFF-PA-10003848"/>
    <x v="1"/>
    <x v="10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OFF-ST-10002352"/>
    <x v="1"/>
    <x v="4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0788"/>
    <x v="1"/>
    <x v="10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x v="16"/>
    <n v="85204"/>
    <s v="West"/>
    <s v="OFF-PA-10002968"/>
    <x v="1"/>
    <x v="10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x v="1"/>
    <n v="93727"/>
    <s v="West"/>
    <s v="OFF-ST-10002486"/>
    <x v="1"/>
    <x v="4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PA-10000788"/>
    <x v="1"/>
    <x v="10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x v="20"/>
    <n v="29203"/>
    <s v="South"/>
    <s v="OFF-BI-10003364"/>
    <x v="1"/>
    <x v="8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TEC-PH-10003273"/>
    <x v="2"/>
    <x v="7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x v="20"/>
    <n v="29203"/>
    <s v="South"/>
    <s v="OFF-PA-10000100"/>
    <x v="1"/>
    <x v="10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x v="1"/>
    <n v="94109"/>
    <s v="West"/>
    <s v="OFF-BI-10004182"/>
    <x v="1"/>
    <x v="8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x v="31"/>
    <n v="2038"/>
    <s v="East"/>
    <s v="FUR-BO-10002853"/>
    <x v="0"/>
    <x v="0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x v="13"/>
    <n v="19711"/>
    <s v="East"/>
    <s v="TEC-CO-10004722"/>
    <x v="2"/>
    <x v="16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x v="5"/>
    <n v="77070"/>
    <s v="Central"/>
    <s v="OFF-PA-10004248"/>
    <x v="1"/>
    <x v="10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FUR-TA-10000577"/>
    <x v="0"/>
    <x v="3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x v="1"/>
    <n v="92105"/>
    <s v="West"/>
    <s v="OFF-AR-10001044"/>
    <x v="1"/>
    <x v="6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x v="15"/>
    <n v="10024"/>
    <s v="East"/>
    <s v="OFF-LA-10004093"/>
    <x v="1"/>
    <x v="2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LA-10004093"/>
    <x v="1"/>
    <x v="2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x v="15"/>
    <n v="10024"/>
    <s v="East"/>
    <s v="OFF-PA-10002254"/>
    <x v="1"/>
    <x v="10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AR-10001683"/>
    <x v="1"/>
    <x v="6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2364"/>
    <x v="0"/>
    <x v="5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OFF-BI-10004001"/>
    <x v="1"/>
    <x v="8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FU-10000023"/>
    <x v="0"/>
    <x v="5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CH-10002320"/>
    <x v="0"/>
    <x v="1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x v="10"/>
    <n v="60623"/>
    <s v="Central"/>
    <s v="OFF-PA-10004965"/>
    <x v="1"/>
    <x v="10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AR-10003651"/>
    <x v="1"/>
    <x v="6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x v="0"/>
    <n v="40475"/>
    <s v="South"/>
    <s v="OFF-PA-10001363"/>
    <x v="1"/>
    <x v="10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PA-10004243"/>
    <x v="1"/>
    <x v="10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OFF-ST-10004804"/>
    <x v="1"/>
    <x v="4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x v="4"/>
    <n v="98103"/>
    <s v="West"/>
    <s v="FUR-CH-10003396"/>
    <x v="0"/>
    <x v="1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0232"/>
    <x v="1"/>
    <x v="10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PA-10002195"/>
    <x v="1"/>
    <x v="10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x v="5"/>
    <n v="75220"/>
    <s v="Central"/>
    <s v="OFF-BI-10004492"/>
    <x v="1"/>
    <x v="8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x v="9"/>
    <n v="19143"/>
    <s v="East"/>
    <s v="OFF-LA-10004425"/>
    <x v="1"/>
    <x v="2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x v="9"/>
    <n v="19134"/>
    <s v="East"/>
    <s v="OFF-AR-10001972"/>
    <x v="1"/>
    <x v="6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x v="12"/>
    <n v="49505"/>
    <s v="Central"/>
    <s v="OFF-PA-10000994"/>
    <x v="1"/>
    <x v="10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AP-10001366"/>
    <x v="1"/>
    <x v="9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OFF-AR-10004582"/>
    <x v="1"/>
    <x v="6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x v="29"/>
    <n v="6824"/>
    <s v="East"/>
    <s v="FUR-CH-10004997"/>
    <x v="0"/>
    <x v="1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x v="15"/>
    <n v="10011"/>
    <s v="East"/>
    <s v="FUR-CH-10000988"/>
    <x v="0"/>
    <x v="1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PA-10003127"/>
    <x v="1"/>
    <x v="10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x v="10"/>
    <n v="61032"/>
    <s v="Central"/>
    <s v="FUR-FU-10001424"/>
    <x v="0"/>
    <x v="5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x v="11"/>
    <n v="56560"/>
    <s v="Central"/>
    <s v="TEC-AC-10002006"/>
    <x v="2"/>
    <x v="11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TA-10002774"/>
    <x v="0"/>
    <x v="3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4364"/>
    <x v="1"/>
    <x v="8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TEC-PH-10004071"/>
    <x v="2"/>
    <x v="7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x v="7"/>
    <n v="84107"/>
    <s v="West"/>
    <s v="OFF-AR-10001044"/>
    <x v="1"/>
    <x v="6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x v="4"/>
    <n v="98105"/>
    <s v="West"/>
    <s v="OFF-BI-10004140"/>
    <x v="1"/>
    <x v="8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x v="4"/>
    <n v="98105"/>
    <s v="West"/>
    <s v="OFF-ST-10000046"/>
    <x v="1"/>
    <x v="4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FUR-FU-10000550"/>
    <x v="0"/>
    <x v="5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LA-10003720"/>
    <x v="1"/>
    <x v="2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BI-10002082"/>
    <x v="1"/>
    <x v="8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x v="5"/>
    <n v="77095"/>
    <s v="Central"/>
    <s v="OFF-PA-10002250"/>
    <x v="1"/>
    <x v="10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R-10000122"/>
    <x v="1"/>
    <x v="6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x v="1"/>
    <n v="90004"/>
    <s v="West"/>
    <s v="OFF-AP-10001394"/>
    <x v="1"/>
    <x v="9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x v="21"/>
    <n v="97756"/>
    <s v="West"/>
    <s v="FUR-TA-10002607"/>
    <x v="0"/>
    <x v="3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x v="1"/>
    <n v="90032"/>
    <s v="West"/>
    <s v="OFF-ST-10000419"/>
    <x v="1"/>
    <x v="4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TEC-PH-10001459"/>
    <x v="2"/>
    <x v="7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FUR-FU-10000448"/>
    <x v="0"/>
    <x v="5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x v="4"/>
    <n v="98105"/>
    <s v="West"/>
    <s v="TEC-PH-10000526"/>
    <x v="2"/>
    <x v="7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OFF-PA-10000223"/>
    <x v="1"/>
    <x v="10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AR-10004062"/>
    <x v="1"/>
    <x v="6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x v="1"/>
    <n v="90045"/>
    <s v="West"/>
    <s v="OFF-ST-10001963"/>
    <x v="1"/>
    <x v="4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x v="1"/>
    <n v="94110"/>
    <s v="West"/>
    <s v="OFF-EN-10002230"/>
    <x v="1"/>
    <x v="12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x v="17"/>
    <n v="23223"/>
    <s v="South"/>
    <s v="FUR-FU-10000175"/>
    <x v="0"/>
    <x v="5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PH-10002834"/>
    <x v="2"/>
    <x v="7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BI-10002160"/>
    <x v="1"/>
    <x v="8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OFF-AR-10004999"/>
    <x v="1"/>
    <x v="6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PA-10000556"/>
    <x v="1"/>
    <x v="10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x v="4"/>
    <n v="98052"/>
    <s v="West"/>
    <s v="OFF-BI-10003476"/>
    <x v="1"/>
    <x v="8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TEC-AC-10003237"/>
    <x v="2"/>
    <x v="11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x v="16"/>
    <n v="86442"/>
    <s v="West"/>
    <s v="FUR-FU-10002088"/>
    <x v="0"/>
    <x v="5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TEC-AC-10000158"/>
    <x v="2"/>
    <x v="11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x v="18"/>
    <n v="37064"/>
    <s v="South"/>
    <s v="OFF-PA-10004888"/>
    <x v="1"/>
    <x v="10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x v="17"/>
    <n v="22204"/>
    <s v="South"/>
    <s v="OFF-ST-10003208"/>
    <x v="1"/>
    <x v="4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1552"/>
    <x v="2"/>
    <x v="11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x v="1"/>
    <n v="94110"/>
    <s v="West"/>
    <s v="TEC-AC-10002926"/>
    <x v="2"/>
    <x v="11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x v="15"/>
    <n v="10801"/>
    <s v="East"/>
    <s v="FUR-FU-10004053"/>
    <x v="0"/>
    <x v="5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x v="1"/>
    <n v="95207"/>
    <s v="West"/>
    <s v="OFF-PA-10002005"/>
    <x v="1"/>
    <x v="10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x v="18"/>
    <n v="37042"/>
    <s v="South"/>
    <s v="OFF-AR-10003752"/>
    <x v="1"/>
    <x v="6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OFF-PA-10001937"/>
    <x v="1"/>
    <x v="10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x v="34"/>
    <n v="2886"/>
    <s v="East"/>
    <s v="OFF-PA-10000565"/>
    <x v="1"/>
    <x v="10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1374"/>
    <x v="1"/>
    <x v="6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ST-10003816"/>
    <x v="1"/>
    <x v="4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FA-10001843"/>
    <x v="1"/>
    <x v="13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FA-10000936"/>
    <x v="1"/>
    <x v="13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x v="10"/>
    <n v="60623"/>
    <s v="Central"/>
    <s v="OFF-PA-10003657"/>
    <x v="1"/>
    <x v="10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AR-10002987"/>
    <x v="1"/>
    <x v="6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x v="14"/>
    <n v="46226"/>
    <s v="Central"/>
    <s v="OFF-LA-10000414"/>
    <x v="1"/>
    <x v="2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OFF-AR-10003602"/>
    <x v="1"/>
    <x v="6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x v="24"/>
    <n v="44240"/>
    <s v="East"/>
    <s v="OFF-AP-10002998"/>
    <x v="1"/>
    <x v="9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x v="8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x v="7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AP-10001366"/>
    <x v="1"/>
    <x v="9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PA-10003651"/>
    <x v="1"/>
    <x v="10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TEC-PH-10001459"/>
    <x v="2"/>
    <x v="7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x v="39"/>
    <n v="21044"/>
    <s v="East"/>
    <s v="FUR-FU-10004306"/>
    <x v="0"/>
    <x v="5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PA-10000418"/>
    <x v="1"/>
    <x v="10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LA-10004425"/>
    <x v="1"/>
    <x v="2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TEC-PH-10003963"/>
    <x v="2"/>
    <x v="7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x v="31"/>
    <n v="1841"/>
    <s v="East"/>
    <s v="OFF-BI-10003925"/>
    <x v="1"/>
    <x v="8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x v="1"/>
    <n v="94122"/>
    <s v="West"/>
    <s v="OFF-FA-10003495"/>
    <x v="1"/>
    <x v="13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x v="12"/>
    <n v="48205"/>
    <s v="Central"/>
    <s v="OFF-BI-10002867"/>
    <x v="1"/>
    <x v="8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x v="10"/>
    <n v="60610"/>
    <s v="Central"/>
    <s v="OFF-SU-10002537"/>
    <x v="1"/>
    <x v="14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FUR-BO-10003546"/>
    <x v="0"/>
    <x v="0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OFF-BI-10000315"/>
    <x v="1"/>
    <x v="8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x v="32"/>
    <n v="30328"/>
    <s v="South"/>
    <s v="TEC-PH-10002350"/>
    <x v="2"/>
    <x v="7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FA-10002280"/>
    <x v="1"/>
    <x v="13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1770"/>
    <x v="1"/>
    <x v="6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FU-10002885"/>
    <x v="0"/>
    <x v="5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x v="0"/>
    <n v="42420"/>
    <s v="South"/>
    <s v="FUR-TA-10003392"/>
    <x v="0"/>
    <x v="3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BI-10000014"/>
    <x v="1"/>
    <x v="8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R-10003217"/>
    <x v="1"/>
    <x v="6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1972"/>
    <x v="1"/>
    <x v="10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AR-10001761"/>
    <x v="1"/>
    <x v="6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x v="12"/>
    <n v="48185"/>
    <s v="Central"/>
    <s v="OFF-PA-10002262"/>
    <x v="1"/>
    <x v="10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PA-10003270"/>
    <x v="1"/>
    <x v="10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BI-10001634"/>
    <x v="1"/>
    <x v="8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x v="14"/>
    <n v="47401"/>
    <s v="Central"/>
    <s v="OFF-ST-10000675"/>
    <x v="1"/>
    <x v="4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FUR-FU-10000732"/>
    <x v="0"/>
    <x v="5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PA-10004355"/>
    <x v="1"/>
    <x v="10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x v="1"/>
    <n v="90032"/>
    <s v="West"/>
    <s v="OFF-EN-10000056"/>
    <x v="1"/>
    <x v="12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FU-10000221"/>
    <x v="0"/>
    <x v="5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x v="1"/>
    <n v="94109"/>
    <s v="West"/>
    <s v="OFF-ST-10002486"/>
    <x v="1"/>
    <x v="4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x v="1"/>
    <n v="95123"/>
    <s v="West"/>
    <s v="OFF-PA-10001878"/>
    <x v="1"/>
    <x v="10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PA-10003022"/>
    <x v="1"/>
    <x v="10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x v="45"/>
    <n v="83704"/>
    <s v="West"/>
    <s v="OFF-BI-10004970"/>
    <x v="1"/>
    <x v="8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AR-10003759"/>
    <x v="1"/>
    <x v="6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x v="15"/>
    <n v="10035"/>
    <s v="East"/>
    <s v="OFF-PA-10001972"/>
    <x v="1"/>
    <x v="10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TEC-AC-10004571"/>
    <x v="2"/>
    <x v="11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787"/>
    <x v="1"/>
    <x v="10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x v="24"/>
    <n v="44060"/>
    <s v="East"/>
    <s v="OFF-PA-10002606"/>
    <x v="1"/>
    <x v="10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x v="26"/>
    <n v="73505"/>
    <s v="Central"/>
    <s v="FUR-TA-10003748"/>
    <x v="0"/>
    <x v="3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x v="15"/>
    <n v="10024"/>
    <s v="East"/>
    <s v="OFF-PA-10004948"/>
    <x v="1"/>
    <x v="10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FA-10001561"/>
    <x v="1"/>
    <x v="13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AP-10002998"/>
    <x v="1"/>
    <x v="9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1725"/>
    <x v="1"/>
    <x v="10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0477"/>
    <x v="1"/>
    <x v="10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SU-10003567"/>
    <x v="1"/>
    <x v="14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OFF-PA-10001972"/>
    <x v="1"/>
    <x v="10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x v="1"/>
    <n v="90032"/>
    <s v="West"/>
    <s v="OFF-PA-10002036"/>
    <x v="1"/>
    <x v="10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x v="1"/>
    <n v="94110"/>
    <s v="West"/>
    <s v="OFF-PA-10003309"/>
    <x v="1"/>
    <x v="10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PA-10002787"/>
    <x v="1"/>
    <x v="10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PA-10002005"/>
    <x v="1"/>
    <x v="10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x v="5"/>
    <n v="77095"/>
    <s v="Central"/>
    <s v="OFF-FA-10002815"/>
    <x v="1"/>
    <x v="13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AP-10000828"/>
    <x v="1"/>
    <x v="9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OFF-ST-10002301"/>
    <x v="1"/>
    <x v="4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x v="17"/>
    <n v="23666"/>
    <s v="South"/>
    <s v="FUR-CH-10000847"/>
    <x v="0"/>
    <x v="1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x v="26"/>
    <n v="74133"/>
    <s v="Central"/>
    <s v="OFF-AR-10003179"/>
    <x v="1"/>
    <x v="6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x v="14"/>
    <n v="47374"/>
    <s v="Central"/>
    <s v="FUR-FU-10000221"/>
    <x v="0"/>
    <x v="5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x v="22"/>
    <n v="80027"/>
    <s v="West"/>
    <s v="OFF-FA-10001229"/>
    <x v="1"/>
    <x v="13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OFF-LA-10001569"/>
    <x v="1"/>
    <x v="2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x v="15"/>
    <n v="10024"/>
    <s v="East"/>
    <s v="FUR-FU-10004018"/>
    <x v="0"/>
    <x v="5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TEC-PH-10004536"/>
    <x v="2"/>
    <x v="7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x v="15"/>
    <n v="13440"/>
    <s v="East"/>
    <s v="FUR-FU-10004848"/>
    <x v="0"/>
    <x v="5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x v="5"/>
    <n v="77041"/>
    <s v="Central"/>
    <s v="OFF-BI-10002393"/>
    <x v="1"/>
    <x v="8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FUR-CH-10002335"/>
    <x v="0"/>
    <x v="1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FUR-CH-10002774"/>
    <x v="0"/>
    <x v="1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x v="1"/>
    <n v="90004"/>
    <s v="West"/>
    <s v="OFF-PA-10001947"/>
    <x v="1"/>
    <x v="10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FUR-FU-10003142"/>
    <x v="0"/>
    <x v="5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x v="4"/>
    <n v="98115"/>
    <s v="West"/>
    <s v="OFF-AR-10004757"/>
    <x v="1"/>
    <x v="6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TEC-PH-10003800"/>
    <x v="2"/>
    <x v="7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x v="26"/>
    <n v="73120"/>
    <s v="Central"/>
    <s v="OFF-EN-10004206"/>
    <x v="1"/>
    <x v="12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505"/>
    <x v="2"/>
    <x v="7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0526"/>
    <x v="2"/>
    <x v="7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OFF-AR-10003190"/>
    <x v="1"/>
    <x v="6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x v="29"/>
    <n v="6040"/>
    <s v="East"/>
    <s v="OFF-LA-10003388"/>
    <x v="1"/>
    <x v="2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x v="1"/>
    <n v="94122"/>
    <s v="West"/>
    <s v="OFF-PA-10003657"/>
    <x v="1"/>
    <x v="10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FA-10003112"/>
    <x v="1"/>
    <x v="13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x v="20"/>
    <n v="29501"/>
    <s v="South"/>
    <s v="OFF-ST-10002486"/>
    <x v="1"/>
    <x v="4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x v="16"/>
    <n v="85301"/>
    <s v="West"/>
    <s v="OFF-BI-10003984"/>
    <x v="1"/>
    <x v="8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x v="5"/>
    <n v="79907"/>
    <s v="Central"/>
    <s v="OFF-EN-10004773"/>
    <x v="1"/>
    <x v="12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TEC-PH-10000193"/>
    <x v="2"/>
    <x v="7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x v="1"/>
    <n v="90049"/>
    <s v="West"/>
    <s v="FUR-FU-10002111"/>
    <x v="0"/>
    <x v="5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x v="41"/>
    <n v="67212"/>
    <s v="Central"/>
    <s v="OFF-BI-10001718"/>
    <x v="1"/>
    <x v="8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TEC-PH-10002103"/>
    <x v="2"/>
    <x v="7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AR-10003732"/>
    <x v="1"/>
    <x v="6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x v="12"/>
    <n v="49201"/>
    <s v="Central"/>
    <s v="OFF-ST-10000885"/>
    <x v="1"/>
    <x v="4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x v="45"/>
    <n v="83501"/>
    <s v="West"/>
    <s v="OFF-BI-10004817"/>
    <x v="1"/>
    <x v="8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x v="17"/>
    <n v="23666"/>
    <s v="South"/>
    <s v="OFF-BI-10001670"/>
    <x v="1"/>
    <x v="8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x v="15"/>
    <n v="10035"/>
    <s v="East"/>
    <s v="OFF-PA-10002709"/>
    <x v="1"/>
    <x v="10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x v="9"/>
    <n v="19140"/>
    <s v="East"/>
    <s v="FUR-FU-10003424"/>
    <x v="0"/>
    <x v="5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x v="9"/>
    <n v="19140"/>
    <s v="East"/>
    <s v="OFF-LA-10003720"/>
    <x v="1"/>
    <x v="2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x v="1"/>
    <n v="90045"/>
    <s v="West"/>
    <s v="OFF-AR-10000390"/>
    <x v="1"/>
    <x v="6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AR-10003469"/>
    <x v="1"/>
    <x v="6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FA-10004838"/>
    <x v="1"/>
    <x v="13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FUR-FU-10002508"/>
    <x v="0"/>
    <x v="5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CH-10003535"/>
    <x v="0"/>
    <x v="1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x v="40"/>
    <n v="20016"/>
    <s v="East"/>
    <s v="OFF-AR-10000034"/>
    <x v="1"/>
    <x v="6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SU-10004115"/>
    <x v="1"/>
    <x v="14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x v="39"/>
    <n v="21215"/>
    <s v="East"/>
    <s v="OFF-FA-10001332"/>
    <x v="1"/>
    <x v="13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790"/>
    <x v="1"/>
    <x v="10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PA-10003134"/>
    <x v="1"/>
    <x v="10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OFF-EN-10004459"/>
    <x v="1"/>
    <x v="12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TEC-PH-10004093"/>
    <x v="2"/>
    <x v="7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ST-10001490"/>
    <x v="1"/>
    <x v="4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x v="15"/>
    <n v="14609"/>
    <s v="East"/>
    <s v="OFF-PA-10004255"/>
    <x v="1"/>
    <x v="10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x v="1"/>
    <n v="92054"/>
    <s v="West"/>
    <s v="FUR-FU-10000023"/>
    <x v="0"/>
    <x v="5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x v="35"/>
    <n v="39503"/>
    <s v="South"/>
    <s v="OFF-BI-10000285"/>
    <x v="1"/>
    <x v="8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AR-10000588"/>
    <x v="1"/>
    <x v="6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x v="2"/>
    <n v="32216"/>
    <s v="South"/>
    <s v="OFF-PA-10002250"/>
    <x v="1"/>
    <x v="10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TEC-PH-10002415"/>
    <x v="2"/>
    <x v="7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x v="31"/>
    <n v="2149"/>
    <s v="East"/>
    <s v="FUR-CH-10000785"/>
    <x v="0"/>
    <x v="1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x v="1"/>
    <n v="90049"/>
    <s v="West"/>
    <s v="OFF-BI-10001670"/>
    <x v="1"/>
    <x v="8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x v="13"/>
    <n v="19805"/>
    <s v="East"/>
    <s v="OFF-ST-10001328"/>
    <x v="1"/>
    <x v="4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U-10001225"/>
    <x v="1"/>
    <x v="14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PA-10000357"/>
    <x v="1"/>
    <x v="10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OFF-ST-10000046"/>
    <x v="1"/>
    <x v="4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x v="18"/>
    <n v="38401"/>
    <s v="South"/>
    <s v="FUR-FU-10000023"/>
    <x v="0"/>
    <x v="5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0876"/>
    <x v="1"/>
    <x v="4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x v="15"/>
    <n v="10011"/>
    <s v="East"/>
    <s v="OFF-ST-10004258"/>
    <x v="1"/>
    <x v="4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x v="12"/>
    <n v="48858"/>
    <s v="Central"/>
    <s v="FUR-FU-10000719"/>
    <x v="0"/>
    <x v="5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OFF-LA-10001297"/>
    <x v="1"/>
    <x v="2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TEC-CO-10001943"/>
    <x v="2"/>
    <x v="16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x v="17"/>
    <n v="23602"/>
    <s v="South"/>
    <s v="OFF-EN-10002312"/>
    <x v="1"/>
    <x v="12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x v="4"/>
    <n v="98105"/>
    <s v="West"/>
    <s v="TEC-MA-10001972"/>
    <x v="2"/>
    <x v="15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PA-10003228"/>
    <x v="1"/>
    <x v="10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1878"/>
    <x v="1"/>
    <x v="10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x v="1"/>
    <n v="94110"/>
    <s v="West"/>
    <s v="OFF-PA-10002923"/>
    <x v="1"/>
    <x v="10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x v="1"/>
    <n v="94110"/>
    <s v="West"/>
    <s v="OFF-FA-10001332"/>
    <x v="1"/>
    <x v="13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PA-10002230"/>
    <x v="1"/>
    <x v="10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x v="2"/>
    <n v="32216"/>
    <s v="South"/>
    <s v="OFF-LA-10002787"/>
    <x v="1"/>
    <x v="2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FUR-FU-10000076"/>
    <x v="0"/>
    <x v="5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x v="4"/>
    <n v="98115"/>
    <s v="West"/>
    <s v="TEC-AC-10002335"/>
    <x v="2"/>
    <x v="11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BI-10002827"/>
    <x v="1"/>
    <x v="8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TEC-PH-10001079"/>
    <x v="2"/>
    <x v="7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1617"/>
    <x v="1"/>
    <x v="8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ST-10003221"/>
    <x v="1"/>
    <x v="4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x v="15"/>
    <n v="13021"/>
    <s v="East"/>
    <s v="OFF-FA-10000936"/>
    <x v="1"/>
    <x v="13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FUR-BO-10002853"/>
    <x v="0"/>
    <x v="0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x v="9"/>
    <n v="19120"/>
    <s v="East"/>
    <s v="OFF-FA-10000053"/>
    <x v="1"/>
    <x v="13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x v="14"/>
    <n v="47374"/>
    <s v="Central"/>
    <s v="TEC-PH-10001305"/>
    <x v="2"/>
    <x v="7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FU-10001876"/>
    <x v="0"/>
    <x v="5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FUR-CH-10004860"/>
    <x v="0"/>
    <x v="1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0357"/>
    <x v="1"/>
    <x v="10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x v="16"/>
    <n v="85705"/>
    <s v="West"/>
    <s v="OFF-PA-10003270"/>
    <x v="1"/>
    <x v="10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OFF-BI-10000320"/>
    <x v="1"/>
    <x v="8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46"/>
    <x v="0"/>
    <x v="1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CH-10003817"/>
    <x v="0"/>
    <x v="1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AR-10003481"/>
    <x v="1"/>
    <x v="6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ST-10004180"/>
    <x v="1"/>
    <x v="4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OFF-PA-10003657"/>
    <x v="1"/>
    <x v="10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x v="5"/>
    <n v="77095"/>
    <s v="Central"/>
    <s v="OFF-AP-10002082"/>
    <x v="1"/>
    <x v="9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OFF-LA-10002475"/>
    <x v="1"/>
    <x v="2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ST-10002974"/>
    <x v="1"/>
    <x v="4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OFF-AR-10000255"/>
    <x v="1"/>
    <x v="6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x v="1"/>
    <n v="90049"/>
    <s v="West"/>
    <s v="TEC-AC-10001284"/>
    <x v="2"/>
    <x v="11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OFF-PA-10000029"/>
    <x v="1"/>
    <x v="10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x v="22"/>
    <n v="80027"/>
    <s v="West"/>
    <s v="TEC-PH-10000441"/>
    <x v="2"/>
    <x v="7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x v="4"/>
    <n v="98115"/>
    <s v="West"/>
    <s v="FUR-TA-10002958"/>
    <x v="0"/>
    <x v="3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x v="1"/>
    <n v="94109"/>
    <s v="West"/>
    <s v="OFF-PA-10004101"/>
    <x v="1"/>
    <x v="10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x v="1"/>
    <n v="90004"/>
    <s v="West"/>
    <s v="OFF-PA-10000483"/>
    <x v="1"/>
    <x v="10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x v="4"/>
    <n v="98103"/>
    <s v="West"/>
    <s v="OFF-AR-10001166"/>
    <x v="1"/>
    <x v="6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x v="32"/>
    <n v="30605"/>
    <s v="South"/>
    <s v="OFF-LA-10004345"/>
    <x v="1"/>
    <x v="2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736"/>
    <x v="1"/>
    <x v="10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TEC-AC-10003116"/>
    <x v="2"/>
    <x v="11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4970"/>
    <x v="1"/>
    <x v="8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OFF-BI-10002824"/>
    <x v="1"/>
    <x v="8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x v="43"/>
    <n v="4240"/>
    <s v="East"/>
    <s v="TEC-AC-10003657"/>
    <x v="2"/>
    <x v="11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LA-10004853"/>
    <x v="1"/>
    <x v="2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71"/>
    <x v="1"/>
    <x v="8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x v="11"/>
    <n v="55901"/>
    <s v="Central"/>
    <s v="OFF-BI-10001097"/>
    <x v="1"/>
    <x v="8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OFF-SU-10004782"/>
    <x v="1"/>
    <x v="14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x v="4"/>
    <n v="98103"/>
    <s v="West"/>
    <s v="OFF-PA-10002986"/>
    <x v="1"/>
    <x v="10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x v="4"/>
    <n v="99207"/>
    <s v="West"/>
    <s v="TEC-MA-10001972"/>
    <x v="2"/>
    <x v="15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BI-10000301"/>
    <x v="1"/>
    <x v="8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x v="10"/>
    <n v="61832"/>
    <s v="Central"/>
    <s v="OFF-BI-10001575"/>
    <x v="1"/>
    <x v="8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TEC-PH-10000984"/>
    <x v="2"/>
    <x v="7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0666"/>
    <x v="1"/>
    <x v="8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LA-10003720"/>
    <x v="1"/>
    <x v="2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x v="1"/>
    <n v="94110"/>
    <s v="West"/>
    <s v="OFF-AR-10001860"/>
    <x v="1"/>
    <x v="6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AC-10002473"/>
    <x v="2"/>
    <x v="11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x v="5"/>
    <n v="78207"/>
    <s v="Central"/>
    <s v="TEC-PH-10001809"/>
    <x v="2"/>
    <x v="7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OFF-LA-10001613"/>
    <x v="1"/>
    <x v="2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x v="1"/>
    <n v="92025"/>
    <s v="West"/>
    <s v="OFF-AR-10000255"/>
    <x v="1"/>
    <x v="6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LA-10004425"/>
    <x v="1"/>
    <x v="2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x v="13"/>
    <n v="19711"/>
    <s v="East"/>
    <s v="OFF-AP-10000696"/>
    <x v="1"/>
    <x v="9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x v="41"/>
    <n v="67212"/>
    <s v="Central"/>
    <s v="OFF-PA-10000806"/>
    <x v="1"/>
    <x v="10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473"/>
    <x v="1"/>
    <x v="6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AR-10001545"/>
    <x v="1"/>
    <x v="6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TEC-AC-10004396"/>
    <x v="2"/>
    <x v="11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1166"/>
    <x v="1"/>
    <x v="10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x v="32"/>
    <n v="30062"/>
    <s v="South"/>
    <s v="OFF-BI-10004187"/>
    <x v="1"/>
    <x v="8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PA-10004983"/>
    <x v="1"/>
    <x v="10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TEC-PH-10003885"/>
    <x v="2"/>
    <x v="7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x v="9"/>
    <n v="19140"/>
    <s v="East"/>
    <s v="FUR-FU-10002501"/>
    <x v="0"/>
    <x v="5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176"/>
    <x v="1"/>
    <x v="10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PA-10000327"/>
    <x v="1"/>
    <x v="10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x v="1"/>
    <n v="90008"/>
    <s v="West"/>
    <s v="OFF-ST-10004634"/>
    <x v="1"/>
    <x v="4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OFF-PA-10003228"/>
    <x v="1"/>
    <x v="10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x v="6"/>
    <n v="54703"/>
    <s v="Central"/>
    <s v="TEC-PH-10004345"/>
    <x v="2"/>
    <x v="7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x v="1"/>
    <n v="90004"/>
    <s v="West"/>
    <s v="OFF-PA-10002751"/>
    <x v="1"/>
    <x v="10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x v="29"/>
    <n v="6360"/>
    <s v="East"/>
    <s v="OFF-BI-10004040"/>
    <x v="1"/>
    <x v="8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x v="16"/>
    <n v="85364"/>
    <s v="West"/>
    <s v="OFF-BI-10001658"/>
    <x v="1"/>
    <x v="8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CH-10003817"/>
    <x v="0"/>
    <x v="1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x v="1"/>
    <n v="90036"/>
    <s v="West"/>
    <s v="OFF-BI-10003460"/>
    <x v="1"/>
    <x v="8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x v="0"/>
    <n v="40475"/>
    <s v="South"/>
    <s v="OFF-AR-10001919"/>
    <x v="1"/>
    <x v="6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x v="15"/>
    <n v="10035"/>
    <s v="East"/>
    <s v="OFF-BI-10002393"/>
    <x v="1"/>
    <x v="8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AP-10001293"/>
    <x v="1"/>
    <x v="9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4258"/>
    <x v="1"/>
    <x v="4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ST-10002214"/>
    <x v="1"/>
    <x v="4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x v="6"/>
    <n v="54401"/>
    <s v="Central"/>
    <s v="OFF-BI-10004970"/>
    <x v="1"/>
    <x v="8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PA-10002581"/>
    <x v="1"/>
    <x v="10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x v="1"/>
    <n v="94110"/>
    <s v="West"/>
    <s v="OFF-BI-10001097"/>
    <x v="1"/>
    <x v="8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OFF-PA-10000682"/>
    <x v="1"/>
    <x v="10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x v="0"/>
    <n v="42420"/>
    <s v="South"/>
    <s v="FUR-FU-10000629"/>
    <x v="0"/>
    <x v="5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x v="30"/>
    <n v="8701"/>
    <s v="East"/>
    <s v="OFF-FA-10004968"/>
    <x v="1"/>
    <x v="13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x v="1"/>
    <n v="90008"/>
    <s v="West"/>
    <s v="OFF-BI-10004140"/>
    <x v="1"/>
    <x v="8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x v="15"/>
    <n v="14609"/>
    <s v="East"/>
    <s v="OFF-BI-10003460"/>
    <x v="1"/>
    <x v="8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TEC-PH-10002115"/>
    <x v="2"/>
    <x v="7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3045"/>
    <x v="1"/>
    <x v="6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4270"/>
    <x v="0"/>
    <x v="5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OFF-ST-10000617"/>
    <x v="1"/>
    <x v="4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x v="1"/>
    <n v="94601"/>
    <s v="West"/>
    <s v="FUR-FU-10001706"/>
    <x v="0"/>
    <x v="5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OFF-BI-10003364"/>
    <x v="1"/>
    <x v="8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x v="10"/>
    <n v="60302"/>
    <s v="Central"/>
    <s v="OFF-AR-10000823"/>
    <x v="1"/>
    <x v="6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1191"/>
    <x v="1"/>
    <x v="8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BI-10001718"/>
    <x v="1"/>
    <x v="8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x v="4"/>
    <n v="98103"/>
    <s v="West"/>
    <s v="OFF-LA-10001613"/>
    <x v="1"/>
    <x v="2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x v="9"/>
    <n v="17602"/>
    <s v="East"/>
    <s v="OFF-PA-10000675"/>
    <x v="1"/>
    <x v="10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FA-10000840"/>
    <x v="1"/>
    <x v="13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ST-10002301"/>
    <x v="1"/>
    <x v="4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x v="5"/>
    <n v="77095"/>
    <s v="Central"/>
    <s v="OFF-BI-10001922"/>
    <x v="1"/>
    <x v="8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x v="3"/>
    <n v="27707"/>
    <s v="South"/>
    <s v="OFF-AR-10002335"/>
    <x v="1"/>
    <x v="6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TEC-AC-10004145"/>
    <x v="2"/>
    <x v="11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x v="0"/>
    <n v="42420"/>
    <s v="South"/>
    <s v="OFF-ST-10001580"/>
    <x v="1"/>
    <x v="4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x v="1"/>
    <n v="92804"/>
    <s v="West"/>
    <s v="OFF-AR-10001972"/>
    <x v="1"/>
    <x v="6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x v="12"/>
    <n v="48227"/>
    <s v="Central"/>
    <s v="OFF-PA-10000595"/>
    <x v="1"/>
    <x v="10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4459"/>
    <x v="1"/>
    <x v="4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46"/>
    <x v="1"/>
    <x v="6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2743"/>
    <x v="1"/>
    <x v="4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PA-10004327"/>
    <x v="1"/>
    <x v="10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EN-10004773"/>
    <x v="1"/>
    <x v="12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x v="24"/>
    <n v="44134"/>
    <s v="East"/>
    <s v="OFF-PA-10002230"/>
    <x v="1"/>
    <x v="10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x v="21"/>
    <n v="97030"/>
    <s v="West"/>
    <s v="OFF-BI-10000088"/>
    <x v="1"/>
    <x v="8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T-10001526"/>
    <x v="1"/>
    <x v="4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x v="1"/>
    <n v="92804"/>
    <s v="West"/>
    <s v="OFF-SU-10002557"/>
    <x v="1"/>
    <x v="14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BI-10003669"/>
    <x v="1"/>
    <x v="8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BI-10003476"/>
    <x v="1"/>
    <x v="8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PA-10000019"/>
    <x v="1"/>
    <x v="10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x v="4"/>
    <n v="98105"/>
    <s v="West"/>
    <s v="OFF-BI-10001097"/>
    <x v="1"/>
    <x v="8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x v="39"/>
    <n v="20877"/>
    <s v="East"/>
    <s v="TEC-PH-10000455"/>
    <x v="2"/>
    <x v="7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x v="10"/>
    <n v="60653"/>
    <s v="Central"/>
    <s v="OFF-BI-10002393"/>
    <x v="1"/>
    <x v="8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FA-10003059"/>
    <x v="1"/>
    <x v="13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OFF-PA-10000994"/>
    <x v="1"/>
    <x v="10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x v="19"/>
    <n v="35810"/>
    <s v="South"/>
    <s v="TEC-PH-10002890"/>
    <x v="2"/>
    <x v="7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x v="31"/>
    <n v="1841"/>
    <s v="East"/>
    <s v="OFF-AR-10003338"/>
    <x v="1"/>
    <x v="6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OFF-PA-10001972"/>
    <x v="1"/>
    <x v="10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AR-10000658"/>
    <x v="1"/>
    <x v="6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x v="15"/>
    <n v="10009"/>
    <s v="East"/>
    <s v="OFF-PA-10000349"/>
    <x v="1"/>
    <x v="10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x v="4"/>
    <n v="98103"/>
    <s v="West"/>
    <s v="OFF-AR-10001446"/>
    <x v="1"/>
    <x v="6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x v="22"/>
    <n v="80013"/>
    <s v="West"/>
    <s v="OFF-FA-10003021"/>
    <x v="1"/>
    <x v="13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x v="19"/>
    <n v="35401"/>
    <s v="South"/>
    <s v="OFF-BI-10004728"/>
    <x v="1"/>
    <x v="8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FUR-BO-10002598"/>
    <x v="0"/>
    <x v="0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x v="14"/>
    <n v="47905"/>
    <s v="Central"/>
    <s v="OFF-ST-10004459"/>
    <x v="1"/>
    <x v="4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x v="1"/>
    <n v="90278"/>
    <s v="West"/>
    <s v="OFF-FA-10000304"/>
    <x v="1"/>
    <x v="13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x v="4"/>
    <n v="98115"/>
    <s v="West"/>
    <s v="OFF-LA-10002475"/>
    <x v="1"/>
    <x v="2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x v="1"/>
    <n v="90045"/>
    <s v="West"/>
    <s v="FUR-FU-10000732"/>
    <x v="0"/>
    <x v="5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x v="12"/>
    <n v="48073"/>
    <s v="Central"/>
    <s v="OFF-PA-10000304"/>
    <x v="1"/>
    <x v="10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x v="15"/>
    <n v="10009"/>
    <s v="East"/>
    <s v="TEC-PH-10001527"/>
    <x v="2"/>
    <x v="7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AR-10002335"/>
    <x v="1"/>
    <x v="6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OFF-PA-10003641"/>
    <x v="1"/>
    <x v="10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x v="5"/>
    <n v="75007"/>
    <s v="Central"/>
    <s v="OFF-FA-10003485"/>
    <x v="1"/>
    <x v="13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AR-10001427"/>
    <x v="1"/>
    <x v="6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PH-10001527"/>
    <x v="2"/>
    <x v="7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TEC-AC-10004571"/>
    <x v="2"/>
    <x v="11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x v="15"/>
    <n v="10024"/>
    <s v="East"/>
    <s v="TEC-PH-10001336"/>
    <x v="2"/>
    <x v="7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x v="1"/>
    <n v="92105"/>
    <s v="West"/>
    <s v="OFF-ST-10003442"/>
    <x v="1"/>
    <x v="4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x v="18"/>
    <n v="37211"/>
    <s v="South"/>
    <s v="OFF-FA-10003059"/>
    <x v="1"/>
    <x v="13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x v="15"/>
    <n v="10009"/>
    <s v="East"/>
    <s v="OFF-LA-10001175"/>
    <x v="1"/>
    <x v="2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PA-10003441"/>
    <x v="1"/>
    <x v="10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FUR-CH-10004287"/>
    <x v="0"/>
    <x v="1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OFF-LA-10004008"/>
    <x v="1"/>
    <x v="2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x v="18"/>
    <n v="38109"/>
    <s v="South"/>
    <s v="FUR-FU-10000221"/>
    <x v="0"/>
    <x v="5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x v="3"/>
    <n v="27604"/>
    <s v="South"/>
    <s v="OFF-BI-10000014"/>
    <x v="1"/>
    <x v="8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TEC-PH-10004120"/>
    <x v="2"/>
    <x v="7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x v="1"/>
    <n v="90045"/>
    <s v="West"/>
    <s v="OFF-PA-10002764"/>
    <x v="1"/>
    <x v="10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x v="17"/>
    <n v="23602"/>
    <s v="South"/>
    <s v="OFF-PA-10004327"/>
    <x v="1"/>
    <x v="10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x v="1"/>
    <n v="90032"/>
    <s v="West"/>
    <s v="OFF-PA-10000143"/>
    <x v="1"/>
    <x v="10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x v="35"/>
    <n v="39212"/>
    <s v="South"/>
    <s v="TEC-AC-10002550"/>
    <x v="2"/>
    <x v="11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x v="14"/>
    <n v="47374"/>
    <s v="Central"/>
    <s v="OFF-ST-10003306"/>
    <x v="1"/>
    <x v="4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TEC-MA-10000045"/>
    <x v="2"/>
    <x v="15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4781"/>
    <x v="1"/>
    <x v="8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TEC-PH-10002680"/>
    <x v="2"/>
    <x v="7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x v="9"/>
    <n v="19134"/>
    <s v="East"/>
    <s v="OFF-BI-10000848"/>
    <x v="1"/>
    <x v="8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x v="16"/>
    <n v="85023"/>
    <s v="West"/>
    <s v="FUR-BO-10004467"/>
    <x v="0"/>
    <x v="0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OFF-ST-10000136"/>
    <x v="1"/>
    <x v="4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x v="24"/>
    <n v="43615"/>
    <s v="East"/>
    <s v="TEC-PH-10002584"/>
    <x v="2"/>
    <x v="7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FUR-FU-10002505"/>
    <x v="0"/>
    <x v="5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TEC-AC-10003832"/>
    <x v="2"/>
    <x v="11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x v="1"/>
    <n v="90008"/>
    <s v="West"/>
    <s v="OFF-SU-10002537"/>
    <x v="1"/>
    <x v="14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x v="15"/>
    <n v="10011"/>
    <s v="East"/>
    <s v="OFF-SU-10003505"/>
    <x v="1"/>
    <x v="14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1465"/>
    <x v="2"/>
    <x v="11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TEC-AC-10003832"/>
    <x v="2"/>
    <x v="11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AR-10001216"/>
    <x v="1"/>
    <x v="6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FUR-CH-10003968"/>
    <x v="0"/>
    <x v="1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x v="4"/>
    <n v="98115"/>
    <s v="West"/>
    <s v="TEC-AC-10003441"/>
    <x v="2"/>
    <x v="11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TEC-PH-10001817"/>
    <x v="2"/>
    <x v="7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x v="13"/>
    <n v="19805"/>
    <s v="East"/>
    <s v="OFF-BI-10004492"/>
    <x v="1"/>
    <x v="8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2421"/>
    <x v="1"/>
    <x v="10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PA-10001363"/>
    <x v="1"/>
    <x v="10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ST-10001496"/>
    <x v="1"/>
    <x v="4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x v="1"/>
    <n v="90036"/>
    <s v="West"/>
    <s v="OFF-AR-10001227"/>
    <x v="1"/>
    <x v="6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x v="10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x v="32"/>
    <n v="30318"/>
    <s v="South"/>
    <s v="OFF-PA-10003129"/>
    <x v="1"/>
    <x v="10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OFF-AR-10001246"/>
    <x v="1"/>
    <x v="6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PA-10002606"/>
    <x v="1"/>
    <x v="10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x v="1"/>
    <n v="92553"/>
    <s v="West"/>
    <s v="OFF-ST-10002486"/>
    <x v="1"/>
    <x v="4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OFF-BI-10003684"/>
    <x v="1"/>
    <x v="8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TEC-PH-10000441"/>
    <x v="2"/>
    <x v="7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x v="13"/>
    <n v="19805"/>
    <s v="East"/>
    <s v="TEC-PH-10004977"/>
    <x v="2"/>
    <x v="7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x v="1"/>
    <n v="90008"/>
    <s v="West"/>
    <s v="OFF-AR-10003504"/>
    <x v="1"/>
    <x v="6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CO-10001571"/>
    <x v="2"/>
    <x v="16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FUR-FU-10002088"/>
    <x v="0"/>
    <x v="5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x v="12"/>
    <n v="48183"/>
    <s v="Central"/>
    <s v="TEC-PH-10001128"/>
    <x v="2"/>
    <x v="7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x v="1"/>
    <n v="94109"/>
    <s v="West"/>
    <s v="OFF-ST-10000649"/>
    <x v="1"/>
    <x v="4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x v="6"/>
    <n v="53209"/>
    <s v="Central"/>
    <s v="OFF-BI-10002949"/>
    <x v="1"/>
    <x v="8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x v="1"/>
    <n v="94122"/>
    <s v="West"/>
    <s v="OFF-ST-10001325"/>
    <x v="1"/>
    <x v="4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x v="24"/>
    <n v="44105"/>
    <s v="East"/>
    <s v="OFF-PA-10003441"/>
    <x v="1"/>
    <x v="10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x v="3"/>
    <n v="28110"/>
    <s v="South"/>
    <s v="OFF-PA-10000501"/>
    <x v="1"/>
    <x v="10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x v="31"/>
    <n v="1852"/>
    <s v="East"/>
    <s v="OFF-PA-10003656"/>
    <x v="1"/>
    <x v="10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PH-10000562"/>
    <x v="2"/>
    <x v="7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x v="9"/>
    <n v="19120"/>
    <s v="East"/>
    <s v="OFF-BI-10003529"/>
    <x v="1"/>
    <x v="8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x v="22"/>
    <n v="80538"/>
    <s v="West"/>
    <s v="OFF-FA-10003472"/>
    <x v="1"/>
    <x v="13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x v="34"/>
    <n v="2895"/>
    <s v="East"/>
    <s v="OFF-ST-10004507"/>
    <x v="1"/>
    <x v="4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TA-10004086"/>
    <x v="0"/>
    <x v="3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TEC-PH-10000307"/>
    <x v="2"/>
    <x v="7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x v="10"/>
    <n v="60610"/>
    <s v="Central"/>
    <s v="OFF-ST-10002485"/>
    <x v="1"/>
    <x v="4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x v="1"/>
    <n v="93309"/>
    <s v="West"/>
    <s v="OFF-BI-10002194"/>
    <x v="1"/>
    <x v="8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AR-10003732"/>
    <x v="1"/>
    <x v="6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195"/>
    <x v="1"/>
    <x v="10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x v="5"/>
    <n v="75217"/>
    <s v="Central"/>
    <s v="OFF-PA-10002365"/>
    <x v="1"/>
    <x v="10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4078"/>
    <x v="1"/>
    <x v="6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x v="5"/>
    <n v="75220"/>
    <s v="Central"/>
    <s v="OFF-PA-10003936"/>
    <x v="1"/>
    <x v="10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x v="27"/>
    <n v="88220"/>
    <s v="West"/>
    <s v="OFF-BI-10004140"/>
    <x v="1"/>
    <x v="8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x v="9"/>
    <n v="19134"/>
    <s v="East"/>
    <s v="OFF-LA-10004178"/>
    <x v="1"/>
    <x v="2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x v="15"/>
    <n v="10009"/>
    <s v="East"/>
    <s v="OFF-ST-10003324"/>
    <x v="1"/>
    <x v="4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x v="15"/>
    <n v="11572"/>
    <s v="East"/>
    <s v="OFF-BI-10000088"/>
    <x v="1"/>
    <x v="8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ST-10004180"/>
    <x v="1"/>
    <x v="4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TEC-AC-10002926"/>
    <x v="2"/>
    <x v="11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3797"/>
    <x v="1"/>
    <x v="10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x v="28"/>
    <n v="70506"/>
    <s v="South"/>
    <s v="OFF-PA-10002195"/>
    <x v="1"/>
    <x v="10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EN-10001099"/>
    <x v="1"/>
    <x v="12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MA-10003979"/>
    <x v="2"/>
    <x v="15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TEC-PH-10000526"/>
    <x v="2"/>
    <x v="7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x v="15"/>
    <n v="10009"/>
    <s v="East"/>
    <s v="OFF-PA-10000213"/>
    <x v="1"/>
    <x v="10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x v="1"/>
    <n v="92804"/>
    <s v="West"/>
    <s v="FUR-FU-10002501"/>
    <x v="0"/>
    <x v="5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x v="15"/>
    <n v="10009"/>
    <s v="East"/>
    <s v="OFF-BI-10003364"/>
    <x v="1"/>
    <x v="8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x v="4"/>
    <n v="98103"/>
    <s v="West"/>
    <s v="OFF-FA-10002983"/>
    <x v="1"/>
    <x v="13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x v="26"/>
    <n v="73120"/>
    <s v="Central"/>
    <s v="FUR-FU-10003096"/>
    <x v="0"/>
    <x v="5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EN-10001539"/>
    <x v="1"/>
    <x v="12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x v="1"/>
    <n v="94109"/>
    <s v="West"/>
    <s v="TEC-AC-10001956"/>
    <x v="2"/>
    <x v="11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SU-10000946"/>
    <x v="1"/>
    <x v="14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x v="15"/>
    <n v="10009"/>
    <s v="East"/>
    <s v="OFF-BI-10004140"/>
    <x v="1"/>
    <x v="8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x v="1"/>
    <n v="90045"/>
    <s v="West"/>
    <s v="OFF-AP-10000252"/>
    <x v="1"/>
    <x v="9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x v="1"/>
    <n v="94109"/>
    <s v="West"/>
    <s v="OFF-ST-10000675"/>
    <x v="1"/>
    <x v="4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x v="37"/>
    <n v="59601"/>
    <s v="West"/>
    <s v="OFF-ST-10002352"/>
    <x v="1"/>
    <x v="4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TEC-PH-10002584"/>
    <x v="2"/>
    <x v="7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x v="16"/>
    <n v="85345"/>
    <s v="West"/>
    <s v="TEC-PH-10001527"/>
    <x v="2"/>
    <x v="7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x v="1"/>
    <n v="91104"/>
    <s v="West"/>
    <s v="FUR-CH-10003968"/>
    <x v="0"/>
    <x v="1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0130"/>
    <x v="1"/>
    <x v="10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4950"/>
    <x v="1"/>
    <x v="4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x v="12"/>
    <n v="48640"/>
    <s v="Central"/>
    <s v="OFF-ST-10001490"/>
    <x v="1"/>
    <x v="4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1790"/>
    <x v="1"/>
    <x v="10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x v="12"/>
    <n v="48205"/>
    <s v="Central"/>
    <s v="OFF-PA-10000994"/>
    <x v="1"/>
    <x v="10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x v="1"/>
    <n v="94109"/>
    <s v="West"/>
    <s v="OFF-BI-10002082"/>
    <x v="1"/>
    <x v="8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x v="15"/>
    <n v="10024"/>
    <s v="East"/>
    <s v="OFF-BI-10004967"/>
    <x v="1"/>
    <x v="8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FUR-FU-10004973"/>
    <x v="0"/>
    <x v="5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TEC-PH-10003645"/>
    <x v="2"/>
    <x v="7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PA-10003797"/>
    <x v="1"/>
    <x v="10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x v="34"/>
    <n v="2895"/>
    <s v="East"/>
    <s v="OFF-BI-10003707"/>
    <x v="1"/>
    <x v="8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ST-10000885"/>
    <x v="1"/>
    <x v="4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x v="32"/>
    <n v="31907"/>
    <s v="South"/>
    <s v="OFF-BI-10002827"/>
    <x v="1"/>
    <x v="8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x v="9"/>
    <n v="19140"/>
    <s v="East"/>
    <s v="TEC-PH-10002789"/>
    <x v="2"/>
    <x v="7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TEC-AC-10001314"/>
    <x v="2"/>
    <x v="11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x v="14"/>
    <n v="47201"/>
    <s v="Central"/>
    <s v="FUR-CH-10000015"/>
    <x v="0"/>
    <x v="1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TEC-AC-10004855"/>
    <x v="2"/>
    <x v="11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x v="1"/>
    <n v="94122"/>
    <s v="West"/>
    <s v="OFF-EN-10003448"/>
    <x v="1"/>
    <x v="12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PA-10001363"/>
    <x v="1"/>
    <x v="10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AR-10004757"/>
    <x v="1"/>
    <x v="6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OFF-EN-10001434"/>
    <x v="1"/>
    <x v="12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FUR-FU-10004018"/>
    <x v="0"/>
    <x v="5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x v="1"/>
    <n v="94601"/>
    <s v="West"/>
    <s v="OFF-ST-10003638"/>
    <x v="1"/>
    <x v="4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LA-10002043"/>
    <x v="1"/>
    <x v="2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x v="13"/>
    <n v="19711"/>
    <s v="East"/>
    <s v="OFF-ST-10002615"/>
    <x v="1"/>
    <x v="4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x v="15"/>
    <n v="10024"/>
    <s v="East"/>
    <s v="OFF-ST-10004258"/>
    <x v="1"/>
    <x v="4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ST-10004507"/>
    <x v="1"/>
    <x v="4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LA-10000262"/>
    <x v="1"/>
    <x v="2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AR-10002445"/>
    <x v="1"/>
    <x v="6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x v="1"/>
    <n v="90049"/>
    <s v="West"/>
    <s v="OFF-PA-10002254"/>
    <x v="1"/>
    <x v="10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x v="15"/>
    <n v="10011"/>
    <s v="East"/>
    <s v="OFF-AR-10001868"/>
    <x v="1"/>
    <x v="6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x v="12"/>
    <n v="48234"/>
    <s v="Central"/>
    <s v="FUR-BO-10000711"/>
    <x v="0"/>
    <x v="0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AP-10000938"/>
    <x v="1"/>
    <x v="9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x v="1"/>
    <n v="94109"/>
    <s v="West"/>
    <s v="OFF-PA-10001033"/>
    <x v="1"/>
    <x v="10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TA-10001095"/>
    <x v="0"/>
    <x v="3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x v="4"/>
    <n v="98115"/>
    <s v="West"/>
    <s v="OFF-SU-10004737"/>
    <x v="1"/>
    <x v="14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x v="4"/>
    <n v="98105"/>
    <s v="West"/>
    <s v="TEC-AC-10002345"/>
    <x v="2"/>
    <x v="11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x v="9"/>
    <n v="19143"/>
    <s v="East"/>
    <s v="OFF-FA-10001229"/>
    <x v="1"/>
    <x v="13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x v="32"/>
    <n v="31907"/>
    <s v="South"/>
    <s v="OFF-PA-10004438"/>
    <x v="1"/>
    <x v="10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x v="9"/>
    <n v="18018"/>
    <s v="East"/>
    <s v="FUR-FU-10003247"/>
    <x v="0"/>
    <x v="5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x v="26"/>
    <n v="73120"/>
    <s v="Central"/>
    <s v="OFF-PA-10003270"/>
    <x v="1"/>
    <x v="10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x v="1"/>
    <n v="91730"/>
    <s v="West"/>
    <s v="OFF-PA-10004735"/>
    <x v="1"/>
    <x v="10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x v="9"/>
    <n v="19120"/>
    <s v="East"/>
    <s v="OFF-PA-10000176"/>
    <x v="1"/>
    <x v="10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PA-10004039"/>
    <x v="1"/>
    <x v="10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x v="15"/>
    <n v="10701"/>
    <s v="East"/>
    <s v="TEC-MA-10003173"/>
    <x v="2"/>
    <x v="15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FUR-FU-10000260"/>
    <x v="0"/>
    <x v="5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x v="2"/>
    <n v="33142"/>
    <s v="South"/>
    <s v="OFF-BI-10000145"/>
    <x v="1"/>
    <x v="8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x v="42"/>
    <s v="05408"/>
    <s v="East"/>
    <s v="FUR-CH-10000595"/>
    <x v="0"/>
    <x v="1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x v="17"/>
    <n v="23464"/>
    <s v="South"/>
    <s v="OFF-PA-10003641"/>
    <x v="1"/>
    <x v="10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x v="6"/>
    <n v="53209"/>
    <s v="Central"/>
    <s v="TEC-AC-10002134"/>
    <x v="2"/>
    <x v="11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x v="12"/>
    <n v="48234"/>
    <s v="Central"/>
    <s v="OFF-ST-10001837"/>
    <x v="1"/>
    <x v="4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FUR-FU-10001706"/>
    <x v="0"/>
    <x v="5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x v="11"/>
    <n v="55901"/>
    <s v="Central"/>
    <s v="OFF-PA-10001970"/>
    <x v="1"/>
    <x v="10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ST-10002957"/>
    <x v="1"/>
    <x v="4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x v="4"/>
    <n v="98105"/>
    <s v="West"/>
    <s v="OFF-LA-10002312"/>
    <x v="1"/>
    <x v="2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x v="22"/>
    <n v="80027"/>
    <s v="West"/>
    <s v="FUR-BO-10004467"/>
    <x v="0"/>
    <x v="0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x v="1"/>
    <n v="94122"/>
    <s v="West"/>
    <s v="OFF-PA-10000675"/>
    <x v="1"/>
    <x v="10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FUR-CH-10004287"/>
    <x v="0"/>
    <x v="1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x v="24"/>
    <n v="44256"/>
    <s v="East"/>
    <s v="FUR-TA-10004086"/>
    <x v="0"/>
    <x v="3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x v="11"/>
    <n v="55113"/>
    <s v="Central"/>
    <s v="OFF-LA-10000305"/>
    <x v="1"/>
    <x v="2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x v="5"/>
    <n v="77041"/>
    <s v="Central"/>
    <s v="OFF-PA-10000806"/>
    <x v="1"/>
    <x v="10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FUR-FU-10004018"/>
    <x v="0"/>
    <x v="5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x v="15"/>
    <n v="10701"/>
    <s v="East"/>
    <s v="TEC-PH-10002660"/>
    <x v="2"/>
    <x v="7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EN-10001509"/>
    <x v="1"/>
    <x v="12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x v="1"/>
    <n v="92037"/>
    <s v="West"/>
    <s v="OFF-LA-10003148"/>
    <x v="1"/>
    <x v="2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FUR-TA-10002645"/>
    <x v="0"/>
    <x v="3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x v="17"/>
    <n v="22153"/>
    <s v="South"/>
    <s v="OFF-LA-10001297"/>
    <x v="1"/>
    <x v="2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x v="5"/>
    <n v="75043"/>
    <s v="Central"/>
    <s v="FUR-FU-10001546"/>
    <x v="0"/>
    <x v="5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x v="15"/>
    <n v="11572"/>
    <s v="East"/>
    <s v="TEC-PH-10002583"/>
    <x v="2"/>
    <x v="7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LA-10004559"/>
    <x v="1"/>
    <x v="2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PA-10003172"/>
    <x v="1"/>
    <x v="10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x v="1"/>
    <n v="90712"/>
    <s v="West"/>
    <s v="FUR-FU-10004270"/>
    <x v="0"/>
    <x v="5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x v="31"/>
    <n v="1841"/>
    <s v="East"/>
    <s v="OFF-AR-10003183"/>
    <x v="1"/>
    <x v="6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x v="1"/>
    <n v="90049"/>
    <s v="West"/>
    <s v="OFF-PA-10002005"/>
    <x v="1"/>
    <x v="10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x v="5"/>
    <n v="77036"/>
    <s v="Central"/>
    <s v="TEC-PH-10000149"/>
    <x v="2"/>
    <x v="7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BI-10001460"/>
    <x v="1"/>
    <x v="8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FUR-FU-10001731"/>
    <x v="0"/>
    <x v="5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160"/>
    <x v="1"/>
    <x v="10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x v="13"/>
    <n v="19711"/>
    <s v="East"/>
    <s v="OFF-PA-10002659"/>
    <x v="1"/>
    <x v="10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x v="16"/>
    <n v="85254"/>
    <s v="West"/>
    <s v="OFF-PA-10000062"/>
    <x v="1"/>
    <x v="10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ST-10002554"/>
    <x v="1"/>
    <x v="4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OFF-EN-10001509"/>
    <x v="1"/>
    <x v="12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018"/>
    <x v="2"/>
    <x v="11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OFF-EN-10001509"/>
    <x v="1"/>
    <x v="12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ST-10003208"/>
    <x v="1"/>
    <x v="4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x v="10"/>
    <n v="60068"/>
    <s v="Central"/>
    <s v="OFF-PA-10001019"/>
    <x v="1"/>
    <x v="10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OFF-PA-10004665"/>
    <x v="1"/>
    <x v="10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x v="28"/>
    <n v="71203"/>
    <s v="South"/>
    <s v="OFF-BI-10000014"/>
    <x v="1"/>
    <x v="8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x v="1"/>
    <n v="90004"/>
    <s v="West"/>
    <s v="OFF-PA-10003063"/>
    <x v="1"/>
    <x v="10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ST-10000321"/>
    <x v="1"/>
    <x v="4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x v="41"/>
    <n v="67212"/>
    <s v="Central"/>
    <s v="OFF-AP-10001293"/>
    <x v="1"/>
    <x v="9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LA-10004689"/>
    <x v="1"/>
    <x v="2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x v="24"/>
    <n v="44312"/>
    <s v="East"/>
    <s v="OFF-PA-10003302"/>
    <x v="1"/>
    <x v="10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3177"/>
    <x v="1"/>
    <x v="10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FUR-TA-10002607"/>
    <x v="0"/>
    <x v="3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x v="5"/>
    <n v="77041"/>
    <s v="Central"/>
    <s v="OFF-PA-10001166"/>
    <x v="1"/>
    <x v="10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x v="4"/>
    <n v="98103"/>
    <s v="West"/>
    <s v="OFF-AR-10004062"/>
    <x v="1"/>
    <x v="6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EN-10000056"/>
    <x v="1"/>
    <x v="12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OFF-PA-10000551"/>
    <x v="1"/>
    <x v="10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1870"/>
    <x v="1"/>
    <x v="10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FA-10001843"/>
    <x v="1"/>
    <x v="13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x v="5"/>
    <n v="77070"/>
    <s v="Central"/>
    <s v="OFF-PA-10002036"/>
    <x v="1"/>
    <x v="10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1760"/>
    <x v="2"/>
    <x v="7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x v="36"/>
    <n v="72756"/>
    <s v="South"/>
    <s v="OFF-BI-10000829"/>
    <x v="1"/>
    <x v="8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TEC-AC-10004864"/>
    <x v="2"/>
    <x v="11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x v="1"/>
    <n v="90045"/>
    <s v="West"/>
    <s v="OFF-LA-10004345"/>
    <x v="1"/>
    <x v="2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x v="4"/>
    <n v="98105"/>
    <s v="West"/>
    <s v="OFF-BI-10000088"/>
    <x v="1"/>
    <x v="8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2787"/>
    <x v="1"/>
    <x v="2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LA-10001569"/>
    <x v="1"/>
    <x v="2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OFF-BI-10002429"/>
    <x v="1"/>
    <x v="8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x v="1"/>
    <n v="94110"/>
    <s v="West"/>
    <s v="FUR-FU-10002501"/>
    <x v="0"/>
    <x v="5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158"/>
    <x v="2"/>
    <x v="11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x v="4"/>
    <n v="98103"/>
    <s v="West"/>
    <s v="TEC-AC-10000303"/>
    <x v="2"/>
    <x v="11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x v="15"/>
    <n v="10024"/>
    <s v="East"/>
    <s v="OFF-BI-10000138"/>
    <x v="1"/>
    <x v="8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PH-10002398"/>
    <x v="2"/>
    <x v="7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BI-10001670"/>
    <x v="1"/>
    <x v="8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x v="1"/>
    <n v="94109"/>
    <s v="West"/>
    <s v="OFF-ST-10001837"/>
    <x v="1"/>
    <x v="4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x v="27"/>
    <n v="88101"/>
    <s v="West"/>
    <s v="TEC-AC-10004992"/>
    <x v="2"/>
    <x v="11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OFF-PA-10004888"/>
    <x v="1"/>
    <x v="10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x v="8"/>
    <n v="68104"/>
    <s v="Central"/>
    <s v="OFF-BI-10004099"/>
    <x v="1"/>
    <x v="8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OFF-PA-10004621"/>
    <x v="1"/>
    <x v="10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x v="5"/>
    <n v="77041"/>
    <s v="Central"/>
    <s v="TEC-PH-10002103"/>
    <x v="2"/>
    <x v="7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PH-10002789"/>
    <x v="2"/>
    <x v="7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x v="0"/>
    <n v="40475"/>
    <s v="South"/>
    <s v="OFF-PA-10001215"/>
    <x v="1"/>
    <x v="10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x v="29"/>
    <n v="6708"/>
    <s v="East"/>
    <s v="OFF-AR-10001545"/>
    <x v="1"/>
    <x v="6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TEC-AC-10003870"/>
    <x v="2"/>
    <x v="11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x v="16"/>
    <n v="85224"/>
    <s v="West"/>
    <s v="OFF-AR-10000246"/>
    <x v="1"/>
    <x v="6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x v="1"/>
    <n v="90008"/>
    <s v="West"/>
    <s v="TEC-AC-10000892"/>
    <x v="2"/>
    <x v="11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x v="2"/>
    <n v="33458"/>
    <s v="South"/>
    <s v="OFF-AR-10002335"/>
    <x v="1"/>
    <x v="6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x v="16"/>
    <n v="85301"/>
    <s v="West"/>
    <s v="OFF-PA-10000859"/>
    <x v="1"/>
    <x v="10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TEC-AC-10003198"/>
    <x v="2"/>
    <x v="11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x v="15"/>
    <n v="10035"/>
    <s v="East"/>
    <s v="OFF-AR-10000614"/>
    <x v="1"/>
    <x v="6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PH-10003442"/>
    <x v="2"/>
    <x v="7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SU-10000157"/>
    <x v="1"/>
    <x v="14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OFF-BI-10004519"/>
    <x v="1"/>
    <x v="8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x v="41"/>
    <n v="66062"/>
    <s v="Central"/>
    <s v="FUR-FU-10003464"/>
    <x v="0"/>
    <x v="5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x v="33"/>
    <n v="89431"/>
    <s v="West"/>
    <s v="OFF-SU-10004261"/>
    <x v="1"/>
    <x v="14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x v="9"/>
    <n v="19143"/>
    <s v="East"/>
    <s v="OFF-AR-10003056"/>
    <x v="1"/>
    <x v="6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OFF-FA-10000089"/>
    <x v="1"/>
    <x v="13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x v="3"/>
    <n v="28806"/>
    <s v="South"/>
    <s v="OFF-ST-10002301"/>
    <x v="1"/>
    <x v="4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x v="1"/>
    <n v="90032"/>
    <s v="West"/>
    <s v="FUR-FU-10001706"/>
    <x v="0"/>
    <x v="5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x v="1"/>
    <n v="94109"/>
    <s v="West"/>
    <s v="FUR-CH-10002774"/>
    <x v="0"/>
    <x v="1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x v="1"/>
    <n v="92105"/>
    <s v="West"/>
    <s v="OFF-PA-10004888"/>
    <x v="1"/>
    <x v="10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x v="24"/>
    <n v="45011"/>
    <s v="East"/>
    <s v="OFF-AP-10003842"/>
    <x v="1"/>
    <x v="9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FU-10000320"/>
    <x v="0"/>
    <x v="5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OFF-ST-10002554"/>
    <x v="1"/>
    <x v="4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x v="8"/>
    <n v="68025"/>
    <s v="Central"/>
    <s v="OFF-ST-10004459"/>
    <x v="1"/>
    <x v="4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LA-10002312"/>
    <x v="1"/>
    <x v="2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x v="11"/>
    <n v="55369"/>
    <s v="Central"/>
    <s v="OFF-PA-10003022"/>
    <x v="1"/>
    <x v="10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x v="2"/>
    <n v="33180"/>
    <s v="South"/>
    <s v="OFF-BI-10001097"/>
    <x v="1"/>
    <x v="8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PH-10001336"/>
    <x v="2"/>
    <x v="7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2305"/>
    <x v="2"/>
    <x v="11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TEC-AC-10003610"/>
    <x v="2"/>
    <x v="11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x v="1"/>
    <n v="92105"/>
    <s v="West"/>
    <s v="OFF-ST-10002301"/>
    <x v="1"/>
    <x v="4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x v="2"/>
    <n v="33178"/>
    <s v="South"/>
    <s v="OFF-EN-10001099"/>
    <x v="1"/>
    <x v="12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x v="5"/>
    <n v="78207"/>
    <s v="Central"/>
    <s v="OFF-BI-10004140"/>
    <x v="1"/>
    <x v="8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LA-10000262"/>
    <x v="1"/>
    <x v="2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OFF-AP-10002222"/>
    <x v="1"/>
    <x v="9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SU-10001225"/>
    <x v="1"/>
    <x v="14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OFF-LA-10002043"/>
    <x v="1"/>
    <x v="2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x v="24"/>
    <n v="43302"/>
    <s v="East"/>
    <s v="TEC-AC-10004469"/>
    <x v="2"/>
    <x v="11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AR-10001177"/>
    <x v="1"/>
    <x v="6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LA-10000634"/>
    <x v="1"/>
    <x v="2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OFF-EN-10003845"/>
    <x v="1"/>
    <x v="12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x v="1"/>
    <n v="90036"/>
    <s v="West"/>
    <s v="OFF-PA-10000167"/>
    <x v="1"/>
    <x v="10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OFF-PA-10001736"/>
    <x v="1"/>
    <x v="10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x v="15"/>
    <n v="10009"/>
    <s v="East"/>
    <s v="TEC-PH-10001527"/>
    <x v="2"/>
    <x v="7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OFF-PA-10002709"/>
    <x v="1"/>
    <x v="10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BI-10000829"/>
    <x v="1"/>
    <x v="8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x v="1"/>
    <n v="93101"/>
    <s v="West"/>
    <s v="OFF-FA-10002676"/>
    <x v="1"/>
    <x v="13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x v="10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x v="8"/>
    <n v="68104"/>
    <s v="Central"/>
    <s v="TEC-PH-10001795"/>
    <x v="2"/>
    <x v="7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1109"/>
    <x v="2"/>
    <x v="11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0157"/>
    <x v="1"/>
    <x v="10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1721"/>
    <x v="1"/>
    <x v="8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BI-10000591"/>
    <x v="1"/>
    <x v="8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x v="36"/>
    <n v="72209"/>
    <s v="South"/>
    <s v="OFF-PA-10001534"/>
    <x v="1"/>
    <x v="10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x v="8"/>
    <n v="68701"/>
    <s v="Central"/>
    <s v="OFF-BI-10002071"/>
    <x v="1"/>
    <x v="8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FUR-FU-10002396"/>
    <x v="0"/>
    <x v="5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x v="7"/>
    <n v="84020"/>
    <s v="West"/>
    <s v="TEC-PH-10002807"/>
    <x v="2"/>
    <x v="7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x v="1"/>
    <n v="94109"/>
    <s v="West"/>
    <s v="TEC-AC-10003447"/>
    <x v="2"/>
    <x v="11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OFF-PA-10004100"/>
    <x v="1"/>
    <x v="10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x v="5"/>
    <n v="77036"/>
    <s v="Central"/>
    <s v="FUR-BO-10004467"/>
    <x v="0"/>
    <x v="0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x v="19"/>
    <n v="36116"/>
    <s v="South"/>
    <s v="FUR-FU-10002963"/>
    <x v="0"/>
    <x v="5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FUR-FU-10003829"/>
    <x v="0"/>
    <x v="5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PA-10000048"/>
    <x v="1"/>
    <x v="10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x v="33"/>
    <n v="89031"/>
    <s v="West"/>
    <s v="OFF-LA-10004853"/>
    <x v="1"/>
    <x v="2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1153"/>
    <x v="1"/>
    <x v="8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TEC-CO-10001449"/>
    <x v="2"/>
    <x v="16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x v="32"/>
    <n v="30318"/>
    <s v="South"/>
    <s v="OFF-BI-10000474"/>
    <x v="1"/>
    <x v="8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OFF-PA-10001934"/>
    <x v="1"/>
    <x v="10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x v="10"/>
    <n v="60610"/>
    <s v="Central"/>
    <s v="TEC-PH-10001527"/>
    <x v="2"/>
    <x v="7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1033"/>
    <x v="1"/>
    <x v="10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AR-10003829"/>
    <x v="1"/>
    <x v="6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FUR-CH-10003833"/>
    <x v="0"/>
    <x v="1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x v="1"/>
    <n v="90004"/>
    <s v="West"/>
    <s v="OFF-PA-10000143"/>
    <x v="1"/>
    <x v="10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x v="39"/>
    <n v="20735"/>
    <s v="East"/>
    <s v="FUR-FU-10000076"/>
    <x v="0"/>
    <x v="5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x v="15"/>
    <n v="10024"/>
    <s v="East"/>
    <s v="OFF-AR-10000462"/>
    <x v="1"/>
    <x v="6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x v="1"/>
    <n v="92037"/>
    <s v="West"/>
    <s v="FUR-FU-10003829"/>
    <x v="0"/>
    <x v="5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2182"/>
    <x v="1"/>
    <x v="4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x v="15"/>
    <n v="10011"/>
    <s v="East"/>
    <s v="OFF-ST-10001809"/>
    <x v="1"/>
    <x v="4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x v="1"/>
    <n v="93534"/>
    <s v="West"/>
    <s v="OFF-FA-10001561"/>
    <x v="1"/>
    <x v="13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x v="1"/>
    <n v="94110"/>
    <s v="West"/>
    <s v="OFF-ST-10003816"/>
    <x v="1"/>
    <x v="4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FUR-CH-10002880"/>
    <x v="0"/>
    <x v="1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x v="24"/>
    <n v="44105"/>
    <s v="East"/>
    <s v="OFF-BI-10003984"/>
    <x v="1"/>
    <x v="8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0984"/>
    <x v="2"/>
    <x v="7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x v="38"/>
    <n v="3301"/>
    <s v="East"/>
    <s v="OFF-BI-10002735"/>
    <x v="1"/>
    <x v="8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SU-10001165"/>
    <x v="1"/>
    <x v="14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x v="39"/>
    <n v="21215"/>
    <s v="East"/>
    <s v="OFF-AR-10000614"/>
    <x v="1"/>
    <x v="6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x v="24"/>
    <n v="43229"/>
    <s v="East"/>
    <s v="TEC-AC-10003023"/>
    <x v="2"/>
    <x v="11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ST-10003572"/>
    <x v="1"/>
    <x v="4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FU-10001546"/>
    <x v="0"/>
    <x v="5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x v="15"/>
    <n v="10024"/>
    <s v="East"/>
    <s v="OFF-AR-10001547"/>
    <x v="1"/>
    <x v="6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x v="15"/>
    <n v="10035"/>
    <s v="East"/>
    <s v="OFF-AR-10001954"/>
    <x v="1"/>
    <x v="6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TEC-AC-10001908"/>
    <x v="2"/>
    <x v="11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OFF-AR-10000817"/>
    <x v="1"/>
    <x v="6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CH-10004218"/>
    <x v="0"/>
    <x v="1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3063"/>
    <x v="2"/>
    <x v="11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FU-10001706"/>
    <x v="0"/>
    <x v="5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OFF-LA-10004689"/>
    <x v="1"/>
    <x v="2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FUR-TA-10003715"/>
    <x v="0"/>
    <x v="3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x v="15"/>
    <n v="10009"/>
    <s v="East"/>
    <s v="OFF-BI-10004187"/>
    <x v="1"/>
    <x v="8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x v="12"/>
    <n v="48104"/>
    <s v="Central"/>
    <s v="OFF-BI-10000666"/>
    <x v="1"/>
    <x v="8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x v="12"/>
    <n v="48126"/>
    <s v="Central"/>
    <s v="FUR-FU-10004245"/>
    <x v="0"/>
    <x v="5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4287"/>
    <x v="0"/>
    <x v="1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x v="24"/>
    <n v="44107"/>
    <s v="East"/>
    <s v="OFF-PA-10003063"/>
    <x v="1"/>
    <x v="10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x v="29"/>
    <n v="6450"/>
    <s v="East"/>
    <s v="OFF-AR-10000246"/>
    <x v="1"/>
    <x v="6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x v="32"/>
    <n v="31907"/>
    <s v="South"/>
    <s v="FUR-FU-10003274"/>
    <x v="0"/>
    <x v="5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x v="30"/>
    <n v="7960"/>
    <s v="East"/>
    <s v="FUR-FU-10004018"/>
    <x v="0"/>
    <x v="5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x v="17"/>
    <n v="22304"/>
    <s v="South"/>
    <s v="FUR-FU-10001473"/>
    <x v="0"/>
    <x v="5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x v="7"/>
    <n v="84106"/>
    <s v="West"/>
    <s v="OFF-PA-10001800"/>
    <x v="1"/>
    <x v="10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PA-10004609"/>
    <x v="1"/>
    <x v="10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EN-10002592"/>
    <x v="1"/>
    <x v="12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OFF-ST-10002957"/>
    <x v="1"/>
    <x v="4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x v="15"/>
    <n v="10009"/>
    <s v="East"/>
    <s v="OFF-PA-10001033"/>
    <x v="1"/>
    <x v="10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x v="1"/>
    <n v="90805"/>
    <s v="West"/>
    <s v="OFF-AR-10000940"/>
    <x v="1"/>
    <x v="6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BI-10001670"/>
    <x v="1"/>
    <x v="8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AR-10004078"/>
    <x v="1"/>
    <x v="6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FUR-TA-10002530"/>
    <x v="0"/>
    <x v="3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OFF-LA-10000407"/>
    <x v="1"/>
    <x v="2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x v="21"/>
    <n v="97301"/>
    <s v="West"/>
    <s v="TEC-PH-10004833"/>
    <x v="2"/>
    <x v="7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2276"/>
    <x v="1"/>
    <x v="4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x v="24"/>
    <n v="43055"/>
    <s v="East"/>
    <s v="OFF-ST-10004340"/>
    <x v="1"/>
    <x v="4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LA-10004093"/>
    <x v="1"/>
    <x v="2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FUR-FU-10003192"/>
    <x v="0"/>
    <x v="5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x v="5"/>
    <n v="75081"/>
    <s v="Central"/>
    <s v="OFF-PA-10001204"/>
    <x v="1"/>
    <x v="10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x v="4"/>
    <n v="98105"/>
    <s v="West"/>
    <s v="OFF-PA-10003953"/>
    <x v="1"/>
    <x v="10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x v="4"/>
    <n v="98115"/>
    <s v="West"/>
    <s v="TEC-AC-10004877"/>
    <x v="2"/>
    <x v="11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FA-10000735"/>
    <x v="1"/>
    <x v="13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x v="12"/>
    <n v="49423"/>
    <s v="Central"/>
    <s v="OFF-PA-10002120"/>
    <x v="1"/>
    <x v="10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x v="26"/>
    <n v="74012"/>
    <s v="Central"/>
    <s v="OFF-PA-10001569"/>
    <x v="1"/>
    <x v="10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PA-10004248"/>
    <x v="1"/>
    <x v="10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TEC-PH-10001128"/>
    <x v="2"/>
    <x v="7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x v="32"/>
    <n v="30605"/>
    <s v="South"/>
    <s v="OFF-AP-10003842"/>
    <x v="1"/>
    <x v="9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AR-10000817"/>
    <x v="1"/>
    <x v="6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x v="39"/>
    <n v="21215"/>
    <s v="East"/>
    <s v="FUR-CH-10000785"/>
    <x v="0"/>
    <x v="1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x v="5"/>
    <n v="78041"/>
    <s v="Central"/>
    <s v="OFF-LA-10002312"/>
    <x v="1"/>
    <x v="2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x v="1"/>
    <n v="94109"/>
    <s v="West"/>
    <s v="OFF-PA-10003022"/>
    <x v="1"/>
    <x v="10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x v="24"/>
    <n v="44105"/>
    <s v="East"/>
    <s v="TEC-AC-10004855"/>
    <x v="2"/>
    <x v="11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OFF-AR-10003829"/>
    <x v="1"/>
    <x v="6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FUR-TA-10002645"/>
    <x v="0"/>
    <x v="3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x v="29"/>
    <n v="6824"/>
    <s v="East"/>
    <s v="OFF-SU-10002522"/>
    <x v="1"/>
    <x v="14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FU-10001095"/>
    <x v="0"/>
    <x v="5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TEC-CO-10004115"/>
    <x v="2"/>
    <x v="16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x v="15"/>
    <n v="10024"/>
    <s v="East"/>
    <s v="OFF-PA-10003363"/>
    <x v="1"/>
    <x v="10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x v="10"/>
    <n v="60653"/>
    <s v="Central"/>
    <s v="TEC-PH-10003092"/>
    <x v="2"/>
    <x v="7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EN-10003286"/>
    <x v="1"/>
    <x v="12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OFF-FA-10000304"/>
    <x v="1"/>
    <x v="13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x v="1"/>
    <n v="94109"/>
    <s v="West"/>
    <s v="OFF-PA-10004735"/>
    <x v="1"/>
    <x v="10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x v="10"/>
    <n v="60653"/>
    <s v="Central"/>
    <s v="OFF-ST-10002574"/>
    <x v="1"/>
    <x v="4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TEC-AC-10003023"/>
    <x v="2"/>
    <x v="11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AP-10003590"/>
    <x v="1"/>
    <x v="9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BO-10002598"/>
    <x v="0"/>
    <x v="0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OFF-SU-10002537"/>
    <x v="1"/>
    <x v="14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232"/>
    <x v="1"/>
    <x v="10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1095"/>
    <x v="0"/>
    <x v="5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3651"/>
    <x v="1"/>
    <x v="10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PA-10000743"/>
    <x v="1"/>
    <x v="10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OFF-ST-10002743"/>
    <x v="1"/>
    <x v="4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x v="1"/>
    <n v="94533"/>
    <s v="West"/>
    <s v="FUR-FU-10003829"/>
    <x v="0"/>
    <x v="5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PH-10002496"/>
    <x v="2"/>
    <x v="7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2473"/>
    <x v="2"/>
    <x v="11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3498"/>
    <x v="1"/>
    <x v="2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x v="1"/>
    <n v="92037"/>
    <s v="West"/>
    <s v="OFF-LA-10004484"/>
    <x v="1"/>
    <x v="2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x v="0"/>
    <n v="40475"/>
    <s v="South"/>
    <s v="FUR-CH-10000015"/>
    <x v="0"/>
    <x v="1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x v="17"/>
    <n v="22153"/>
    <s v="South"/>
    <s v="OFF-AR-10003732"/>
    <x v="1"/>
    <x v="6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ST-10001526"/>
    <x v="1"/>
    <x v="4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x v="1"/>
    <n v="90032"/>
    <s v="West"/>
    <s v="OFF-BI-10002194"/>
    <x v="1"/>
    <x v="8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x v="1"/>
    <n v="92630"/>
    <s v="West"/>
    <s v="FUR-FU-10001473"/>
    <x v="0"/>
    <x v="5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x v="4"/>
    <n v="98103"/>
    <s v="West"/>
    <s v="OFF-ST-10003994"/>
    <x v="1"/>
    <x v="4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x v="5"/>
    <n v="78207"/>
    <s v="Central"/>
    <s v="OFF-LA-10004545"/>
    <x v="1"/>
    <x v="2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x v="5"/>
    <n v="77070"/>
    <s v="Central"/>
    <s v="TEC-AC-10003116"/>
    <x v="2"/>
    <x v="11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LA-10001641"/>
    <x v="1"/>
    <x v="2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x v="25"/>
    <n v="65807"/>
    <s v="Central"/>
    <s v="TEC-CO-10002313"/>
    <x v="2"/>
    <x v="16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x v="1"/>
    <n v="90036"/>
    <s v="West"/>
    <s v="OFF-BI-10004826"/>
    <x v="1"/>
    <x v="8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x v="15"/>
    <n v="13021"/>
    <s v="East"/>
    <s v="OFF-BI-10000301"/>
    <x v="1"/>
    <x v="8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x v="1"/>
    <n v="94109"/>
    <s v="West"/>
    <s v="OFF-PA-10000994"/>
    <x v="1"/>
    <x v="10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OFF-AR-10003156"/>
    <x v="1"/>
    <x v="6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x v="1"/>
    <n v="90008"/>
    <s v="West"/>
    <s v="FUR-CH-10000988"/>
    <x v="0"/>
    <x v="1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AR-10001547"/>
    <x v="1"/>
    <x v="6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EN-10003072"/>
    <x v="1"/>
    <x v="12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SU-10004664"/>
    <x v="1"/>
    <x v="14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FUR-FU-10003829"/>
    <x v="0"/>
    <x v="5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FA-10002280"/>
    <x v="1"/>
    <x v="13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CH-10002961"/>
    <x v="0"/>
    <x v="1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x v="1"/>
    <n v="93309"/>
    <s v="West"/>
    <s v="OFF-BI-10003364"/>
    <x v="1"/>
    <x v="8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ST-10002615"/>
    <x v="1"/>
    <x v="4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LA-10000121"/>
    <x v="1"/>
    <x v="2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x v="15"/>
    <n v="10011"/>
    <s v="East"/>
    <s v="OFF-PA-10001289"/>
    <x v="1"/>
    <x v="10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TEC-PH-10000895"/>
    <x v="2"/>
    <x v="7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x v="5"/>
    <n v="79907"/>
    <s v="Central"/>
    <s v="OFF-PA-10000552"/>
    <x v="1"/>
    <x v="10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x v="1"/>
    <n v="91360"/>
    <s v="West"/>
    <s v="TEC-PH-10000376"/>
    <x v="2"/>
    <x v="7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x v="24"/>
    <n v="45503"/>
    <s v="East"/>
    <s v="OFF-AR-10003504"/>
    <x v="1"/>
    <x v="6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x v="18"/>
    <n v="37918"/>
    <s v="South"/>
    <s v="OFF-AR-10002987"/>
    <x v="1"/>
    <x v="6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OFF-PA-10003127"/>
    <x v="1"/>
    <x v="10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x v="15"/>
    <n v="10024"/>
    <s v="East"/>
    <s v="OFF-PA-10003797"/>
    <x v="1"/>
    <x v="10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x v="15"/>
    <n v="13501"/>
    <s v="East"/>
    <s v="OFF-LA-10001613"/>
    <x v="1"/>
    <x v="2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PA-10000418"/>
    <x v="1"/>
    <x v="10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x v="15"/>
    <n v="10035"/>
    <s v="East"/>
    <s v="OFF-AR-10003251"/>
    <x v="1"/>
    <x v="6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TA-10004575"/>
    <x v="0"/>
    <x v="3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x v="14"/>
    <n v="47374"/>
    <s v="Central"/>
    <s v="FUR-CH-10004754"/>
    <x v="0"/>
    <x v="1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OFF-LA-10000262"/>
    <x v="1"/>
    <x v="2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x v="3"/>
    <n v="28027"/>
    <s v="South"/>
    <s v="FUR-CH-10002961"/>
    <x v="0"/>
    <x v="1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x v="2"/>
    <n v="33178"/>
    <s v="South"/>
    <s v="TEC-AC-10004396"/>
    <x v="2"/>
    <x v="11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OFF-PA-10001972"/>
    <x v="1"/>
    <x v="10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ST-10000129"/>
    <x v="1"/>
    <x v="4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OFF-PA-10001639"/>
    <x v="1"/>
    <x v="10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x v="4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x v="16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x v="5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x v="17"/>
    <n v="23464"/>
    <s v="South"/>
    <s v="OFF-BI-10003314"/>
    <x v="1"/>
    <x v="8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SU-10003567"/>
    <x v="1"/>
    <x v="14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x v="9"/>
    <n v="19120"/>
    <s v="East"/>
    <s v="OFF-PA-10001526"/>
    <x v="1"/>
    <x v="10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1497"/>
    <x v="1"/>
    <x v="10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PA-10003936"/>
    <x v="1"/>
    <x v="10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x v="29"/>
    <n v="6450"/>
    <s v="East"/>
    <s v="FUR-CH-10002335"/>
    <x v="0"/>
    <x v="1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AR-10004078"/>
    <x v="1"/>
    <x v="6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x v="9"/>
    <n v="19143"/>
    <s v="East"/>
    <s v="OFF-BI-10002026"/>
    <x v="1"/>
    <x v="8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2353"/>
    <x v="1"/>
    <x v="8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x v="9"/>
    <n v="19140"/>
    <s v="East"/>
    <s v="OFF-AR-10001954"/>
    <x v="1"/>
    <x v="6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PA-10003022"/>
    <x v="1"/>
    <x v="10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x v="31"/>
    <n v="1841"/>
    <s v="East"/>
    <s v="OFF-AP-10001293"/>
    <x v="1"/>
    <x v="9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x v="15"/>
    <n v="10011"/>
    <s v="East"/>
    <s v="OFF-PA-10001815"/>
    <x v="1"/>
    <x v="10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OFF-PA-10000100"/>
    <x v="1"/>
    <x v="10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x v="1"/>
    <n v="94110"/>
    <s v="West"/>
    <s v="TEC-AC-10003610"/>
    <x v="2"/>
    <x v="11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x v="34"/>
    <n v="2920"/>
    <s v="East"/>
    <s v="OFF-ST-10001837"/>
    <x v="1"/>
    <x v="4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x v="0"/>
    <n v="42301"/>
    <s v="South"/>
    <s v="OFF-PA-10001952"/>
    <x v="1"/>
    <x v="10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x v="39"/>
    <n v="21215"/>
    <s v="East"/>
    <s v="OFF-BI-10002414"/>
    <x v="1"/>
    <x v="8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PA-10001790"/>
    <x v="1"/>
    <x v="10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x v="32"/>
    <n v="30318"/>
    <s v="South"/>
    <s v="OFF-BI-10004876"/>
    <x v="1"/>
    <x v="8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LA-10003498"/>
    <x v="1"/>
    <x v="2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x v="1"/>
    <n v="90049"/>
    <s v="West"/>
    <s v="OFF-PA-10004947"/>
    <x v="1"/>
    <x v="10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FUR-FU-10003799"/>
    <x v="0"/>
    <x v="5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x v="1"/>
    <n v="94110"/>
    <s v="West"/>
    <s v="OFF-EN-10002621"/>
    <x v="1"/>
    <x v="12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x v="30"/>
    <n v="7090"/>
    <s v="East"/>
    <s v="FUR-FU-10001889"/>
    <x v="0"/>
    <x v="5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57"/>
    <x v="1"/>
    <x v="10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2764"/>
    <x v="1"/>
    <x v="10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OFF-LA-10000414"/>
    <x v="1"/>
    <x v="2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2353"/>
    <x v="1"/>
    <x v="8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x v="1"/>
    <n v="95123"/>
    <s v="West"/>
    <s v="OFF-BI-10000632"/>
    <x v="1"/>
    <x v="8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x v="4"/>
    <n v="98115"/>
    <s v="West"/>
    <s v="OFF-ST-10001328"/>
    <x v="1"/>
    <x v="4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x v="0"/>
    <n v="42301"/>
    <s v="South"/>
    <s v="OFF-SU-10004661"/>
    <x v="1"/>
    <x v="14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0617"/>
    <x v="1"/>
    <x v="4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LA-10002762"/>
    <x v="1"/>
    <x v="2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x v="17"/>
    <n v="22153"/>
    <s v="South"/>
    <s v="OFF-AR-10001177"/>
    <x v="1"/>
    <x v="6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x v="36"/>
    <n v="72701"/>
    <s v="South"/>
    <s v="FUR-FU-10002107"/>
    <x v="0"/>
    <x v="5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PA-10004100"/>
    <x v="1"/>
    <x v="10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PH-10001363"/>
    <x v="2"/>
    <x v="7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OFF-ST-10004835"/>
    <x v="1"/>
    <x v="4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FUR-FU-10000221"/>
    <x v="0"/>
    <x v="5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1198"/>
    <x v="2"/>
    <x v="7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x v="5"/>
    <n v="75023"/>
    <s v="Central"/>
    <s v="OFF-LA-10004178"/>
    <x v="1"/>
    <x v="2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x v="1"/>
    <n v="90049"/>
    <s v="West"/>
    <s v="OFF-AR-10000940"/>
    <x v="1"/>
    <x v="6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FUR-FU-10000771"/>
    <x v="0"/>
    <x v="5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TEC-AC-10002399"/>
    <x v="2"/>
    <x v="11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PA-10004983"/>
    <x v="1"/>
    <x v="10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x v="1"/>
    <n v="90036"/>
    <s v="West"/>
    <s v="OFF-ST-10004258"/>
    <x v="1"/>
    <x v="4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x v="23"/>
    <n v="50315"/>
    <s v="Central"/>
    <s v="OFF-BI-10004040"/>
    <x v="1"/>
    <x v="8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EN-10003862"/>
    <x v="1"/>
    <x v="12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x v="35"/>
    <n v="38671"/>
    <s v="South"/>
    <s v="OFF-BI-10002026"/>
    <x v="1"/>
    <x v="8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x v="5"/>
    <n v="77041"/>
    <s v="Central"/>
    <s v="OFF-PA-10001826"/>
    <x v="1"/>
    <x v="10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AP-10003842"/>
    <x v="1"/>
    <x v="9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OFF-EN-10004459"/>
    <x v="1"/>
    <x v="12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x v="1"/>
    <n v="90045"/>
    <s v="West"/>
    <s v="FUR-FU-10003142"/>
    <x v="0"/>
    <x v="5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TEC-PH-10001425"/>
    <x v="2"/>
    <x v="7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x v="1"/>
    <n v="90004"/>
    <s v="West"/>
    <s v="OFF-PA-10003625"/>
    <x v="1"/>
    <x v="10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U-10004768"/>
    <x v="1"/>
    <x v="14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OFF-ST-10000777"/>
    <x v="1"/>
    <x v="4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x v="15"/>
    <n v="10009"/>
    <s v="East"/>
    <s v="OFF-PA-10001033"/>
    <x v="1"/>
    <x v="10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0418"/>
    <x v="1"/>
    <x v="10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OFF-PA-10002230"/>
    <x v="1"/>
    <x v="10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x v="1"/>
    <n v="92105"/>
    <s v="West"/>
    <s v="FUR-FU-10003577"/>
    <x v="0"/>
    <x v="5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x v="3"/>
    <n v="28205"/>
    <s v="South"/>
    <s v="OFF-ST-10000676"/>
    <x v="1"/>
    <x v="4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ST-10001496"/>
    <x v="1"/>
    <x v="4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x v="41"/>
    <n v="66212"/>
    <s v="Central"/>
    <s v="OFF-PA-10003673"/>
    <x v="1"/>
    <x v="10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x v="16"/>
    <n v="85204"/>
    <s v="West"/>
    <s v="TEC-PH-10004614"/>
    <x v="2"/>
    <x v="7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TA-10001039"/>
    <x v="0"/>
    <x v="3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BI-10000474"/>
    <x v="1"/>
    <x v="8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FUR-CH-10004698"/>
    <x v="0"/>
    <x v="1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x v="26"/>
    <n v="74133"/>
    <s v="Central"/>
    <s v="OFF-ST-10003327"/>
    <x v="1"/>
    <x v="4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x v="15"/>
    <n v="10035"/>
    <s v="East"/>
    <s v="OFF-PA-10000232"/>
    <x v="1"/>
    <x v="10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x v="9"/>
    <n v="19143"/>
    <s v="East"/>
    <s v="OFF-PA-10003657"/>
    <x v="1"/>
    <x v="10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ST-10002485"/>
    <x v="1"/>
    <x v="4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PA-10001033"/>
    <x v="1"/>
    <x v="10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x v="35"/>
    <n v="39401"/>
    <s v="South"/>
    <s v="FUR-BO-10003546"/>
    <x v="0"/>
    <x v="0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x v="1"/>
    <n v="90049"/>
    <s v="West"/>
    <s v="FUR-CH-10003396"/>
    <x v="0"/>
    <x v="1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SU-10004782"/>
    <x v="1"/>
    <x v="14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0019"/>
    <x v="1"/>
    <x v="10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x v="15"/>
    <n v="12180"/>
    <s v="East"/>
    <s v="FUR-CH-10003535"/>
    <x v="0"/>
    <x v="1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x v="31"/>
    <n v="2740"/>
    <s v="East"/>
    <s v="TEC-PH-10001527"/>
    <x v="2"/>
    <x v="7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PA-10000595"/>
    <x v="1"/>
    <x v="10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x v="1"/>
    <n v="90049"/>
    <s v="West"/>
    <s v="TEC-PH-10004345"/>
    <x v="2"/>
    <x v="7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OFF-PA-10004405"/>
    <x v="1"/>
    <x v="10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x v="1"/>
    <n v="90008"/>
    <s v="West"/>
    <s v="TEC-PH-10002885"/>
    <x v="2"/>
    <x v="7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3309"/>
    <x v="1"/>
    <x v="10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x v="1"/>
    <n v="90049"/>
    <s v="West"/>
    <s v="OFF-PA-10001977"/>
    <x v="1"/>
    <x v="10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x v="24"/>
    <n v="43229"/>
    <s v="East"/>
    <s v="OFF-AP-10002892"/>
    <x v="1"/>
    <x v="9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OFF-AP-10002222"/>
    <x v="1"/>
    <x v="9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x v="28"/>
    <n v="70065"/>
    <s v="South"/>
    <s v="TEC-AC-10000158"/>
    <x v="2"/>
    <x v="11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x v="34"/>
    <n v="2908"/>
    <s v="East"/>
    <s v="TEC-AC-10004855"/>
    <x v="2"/>
    <x v="11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x v="24"/>
    <n v="43130"/>
    <s v="East"/>
    <s v="OFF-PA-10002195"/>
    <x v="1"/>
    <x v="10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OFF-FA-10002701"/>
    <x v="1"/>
    <x v="13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x v="3"/>
    <n v="28540"/>
    <s v="South"/>
    <s v="OFF-AR-10003752"/>
    <x v="1"/>
    <x v="6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x v="1"/>
    <n v="90049"/>
    <s v="West"/>
    <s v="OFF-AR-10003829"/>
    <x v="1"/>
    <x v="6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x v="2"/>
    <n v="33142"/>
    <s v="South"/>
    <s v="FUR-CH-10000155"/>
    <x v="0"/>
    <x v="1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x v="38"/>
    <n v="3060"/>
    <s v="East"/>
    <s v="FUR-FU-10003142"/>
    <x v="0"/>
    <x v="5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x v="15"/>
    <n v="10011"/>
    <s v="East"/>
    <s v="OFF-SU-10001218"/>
    <x v="1"/>
    <x v="14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x v="1"/>
    <n v="90036"/>
    <s v="West"/>
    <s v="FUR-FU-10002963"/>
    <x v="0"/>
    <x v="5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FUR-FU-10003347"/>
    <x v="0"/>
    <x v="5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BI-10000315"/>
    <x v="1"/>
    <x v="8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x v="0"/>
    <n v="40324"/>
    <s v="South"/>
    <s v="OFF-AR-10003469"/>
    <x v="1"/>
    <x v="6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PH-10001817"/>
    <x v="2"/>
    <x v="7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x v="16"/>
    <n v="85635"/>
    <s v="West"/>
    <s v="FUR-FU-10002088"/>
    <x v="0"/>
    <x v="5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x v="18"/>
    <n v="37918"/>
    <s v="South"/>
    <s v="OFF-PA-10001526"/>
    <x v="1"/>
    <x v="10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3305"/>
    <x v="1"/>
    <x v="8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x v="5"/>
    <n v="77036"/>
    <s v="Central"/>
    <s v="OFF-PA-10000483"/>
    <x v="1"/>
    <x v="10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R-10000658"/>
    <x v="1"/>
    <x v="6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PA-10002586"/>
    <x v="1"/>
    <x v="10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BI-10001617"/>
    <x v="1"/>
    <x v="8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x v="5"/>
    <n v="78539"/>
    <s v="Central"/>
    <s v="OFF-PA-10004665"/>
    <x v="1"/>
    <x v="10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EN-10001990"/>
    <x v="1"/>
    <x v="12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x v="15"/>
    <n v="10009"/>
    <s v="East"/>
    <s v="OFF-PA-10000587"/>
    <x v="1"/>
    <x v="10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ST-10001476"/>
    <x v="1"/>
    <x v="4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x v="9"/>
    <n v="19120"/>
    <s v="East"/>
    <s v="OFF-LA-10001569"/>
    <x v="1"/>
    <x v="2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FUR-FU-10002191"/>
    <x v="0"/>
    <x v="5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x v="1"/>
    <n v="90712"/>
    <s v="West"/>
    <s v="TEC-MA-10003176"/>
    <x v="2"/>
    <x v="15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x v="9"/>
    <n v="19120"/>
    <s v="East"/>
    <s v="OFF-LA-10004093"/>
    <x v="1"/>
    <x v="2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FA-10001561"/>
    <x v="1"/>
    <x v="13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x v="5"/>
    <n v="78745"/>
    <s v="Central"/>
    <s v="OFF-SU-10001225"/>
    <x v="1"/>
    <x v="14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OFF-SU-10001574"/>
    <x v="1"/>
    <x v="14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x v="5"/>
    <n v="77070"/>
    <s v="Central"/>
    <s v="OFF-ST-10001172"/>
    <x v="1"/>
    <x v="4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4040"/>
    <x v="1"/>
    <x v="8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AR-10003481"/>
    <x v="1"/>
    <x v="6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LA-10000262"/>
    <x v="1"/>
    <x v="2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x v="1"/>
    <n v="92627"/>
    <s v="West"/>
    <s v="FUR-FU-10004351"/>
    <x v="0"/>
    <x v="5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x v="32"/>
    <n v="30076"/>
    <s v="South"/>
    <s v="OFF-PA-10001870"/>
    <x v="1"/>
    <x v="10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465"/>
    <x v="2"/>
    <x v="11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3061"/>
    <x v="0"/>
    <x v="1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OFF-FA-10000304"/>
    <x v="1"/>
    <x v="13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2885"/>
    <x v="2"/>
    <x v="7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TEC-PH-10002114"/>
    <x v="2"/>
    <x v="7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x v="15"/>
    <n v="10011"/>
    <s v="East"/>
    <s v="OFF-LA-10001569"/>
    <x v="1"/>
    <x v="2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TEC-PH-10001425"/>
    <x v="2"/>
    <x v="7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OFF-AR-10001915"/>
    <x v="1"/>
    <x v="6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PA-10001593"/>
    <x v="1"/>
    <x v="10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x v="1"/>
    <n v="90036"/>
    <s v="West"/>
    <s v="OFF-BI-10002049"/>
    <x v="1"/>
    <x v="8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x v="1"/>
    <n v="94109"/>
    <s v="West"/>
    <s v="OFF-BI-10002353"/>
    <x v="1"/>
    <x v="8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TEC-AC-10003116"/>
    <x v="2"/>
    <x v="11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x v="17"/>
    <n v="23464"/>
    <s v="South"/>
    <s v="OFF-FA-10003021"/>
    <x v="1"/>
    <x v="13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x v="18"/>
    <n v="37087"/>
    <s v="South"/>
    <s v="OFF-PA-10001033"/>
    <x v="1"/>
    <x v="10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x v="2"/>
    <n v="33021"/>
    <s v="South"/>
    <s v="OFF-PA-10002986"/>
    <x v="1"/>
    <x v="10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x v="1"/>
    <n v="93454"/>
    <s v="West"/>
    <s v="OFF-ST-10000532"/>
    <x v="1"/>
    <x v="4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PA-10001497"/>
    <x v="1"/>
    <x v="10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ST-10002554"/>
    <x v="1"/>
    <x v="4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TEC-PH-10001336"/>
    <x v="2"/>
    <x v="7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x v="29"/>
    <n v="6040"/>
    <s v="East"/>
    <s v="OFF-AR-10002987"/>
    <x v="1"/>
    <x v="6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x v="1"/>
    <n v="95123"/>
    <s v="West"/>
    <s v="OFF-AR-10003394"/>
    <x v="1"/>
    <x v="6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AR-10003394"/>
    <x v="1"/>
    <x v="6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x v="1"/>
    <n v="94122"/>
    <s v="West"/>
    <s v="OFF-BI-10001191"/>
    <x v="1"/>
    <x v="8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x v="1"/>
    <n v="94109"/>
    <s v="West"/>
    <s v="TEC-PH-10003484"/>
    <x v="2"/>
    <x v="7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x v="1"/>
    <n v="90805"/>
    <s v="West"/>
    <s v="FUR-CH-10003968"/>
    <x v="0"/>
    <x v="1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x v="32"/>
    <n v="31907"/>
    <s v="South"/>
    <s v="FUR-BO-10001608"/>
    <x v="0"/>
    <x v="0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x v="1"/>
    <n v="90004"/>
    <s v="West"/>
    <s v="OFF-ST-10002485"/>
    <x v="1"/>
    <x v="4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x v="1"/>
    <n v="90049"/>
    <s v="West"/>
    <s v="OFF-ST-10001932"/>
    <x v="1"/>
    <x v="4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LA-10000443"/>
    <x v="1"/>
    <x v="2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ST-10000918"/>
    <x v="1"/>
    <x v="4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OFF-BI-10001196"/>
    <x v="1"/>
    <x v="8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3981"/>
    <x v="0"/>
    <x v="5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FUR-FU-10002508"/>
    <x v="0"/>
    <x v="5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x v="5"/>
    <n v="77036"/>
    <s v="Central"/>
    <s v="OFF-PA-10002377"/>
    <x v="1"/>
    <x v="10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x v="17"/>
    <n v="22153"/>
    <s v="South"/>
    <s v="OFF-PA-10002986"/>
    <x v="1"/>
    <x v="10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x v="15"/>
    <n v="10035"/>
    <s v="East"/>
    <s v="OFF-AR-10001545"/>
    <x v="1"/>
    <x v="6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TEC-AC-10003237"/>
    <x v="2"/>
    <x v="11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FUR-CH-10000309"/>
    <x v="0"/>
    <x v="1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2444"/>
    <x v="1"/>
    <x v="4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PA-10001801"/>
    <x v="1"/>
    <x v="10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0563"/>
    <x v="1"/>
    <x v="4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0369"/>
    <x v="2"/>
    <x v="7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TEC-PH-10002538"/>
    <x v="2"/>
    <x v="7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x v="21"/>
    <n v="97206"/>
    <s v="West"/>
    <s v="FUR-CH-10004218"/>
    <x v="0"/>
    <x v="1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x v="15"/>
    <n v="10035"/>
    <s v="East"/>
    <s v="OFF-AR-10001955"/>
    <x v="1"/>
    <x v="6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x v="10"/>
    <n v="60016"/>
    <s v="Central"/>
    <s v="TEC-PH-10004345"/>
    <x v="2"/>
    <x v="7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x v="4"/>
    <n v="98103"/>
    <s v="West"/>
    <s v="OFF-ST-10001325"/>
    <x v="1"/>
    <x v="4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019"/>
    <x v="1"/>
    <x v="10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x v="5"/>
    <n v="77095"/>
    <s v="Central"/>
    <s v="OFF-PA-10000176"/>
    <x v="1"/>
    <x v="10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TEC-PH-10004165"/>
    <x v="2"/>
    <x v="7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TEC-PH-10001536"/>
    <x v="2"/>
    <x v="7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x v="14"/>
    <n v="47201"/>
    <s v="Central"/>
    <s v="OFF-PA-10001790"/>
    <x v="1"/>
    <x v="10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CO-10001766"/>
    <x v="2"/>
    <x v="16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x v="10"/>
    <n v="60201"/>
    <s v="Central"/>
    <s v="TEC-AC-10004396"/>
    <x v="2"/>
    <x v="11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OFF-FA-10003112"/>
    <x v="1"/>
    <x v="13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OFF-ST-10003306"/>
    <x v="1"/>
    <x v="4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x v="4"/>
    <n v="98103"/>
    <s v="West"/>
    <s v="FUR-FU-10001475"/>
    <x v="0"/>
    <x v="5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FA-10003495"/>
    <x v="1"/>
    <x v="13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x v="15"/>
    <n v="10035"/>
    <s v="East"/>
    <s v="OFF-EN-10001539"/>
    <x v="1"/>
    <x v="12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x v="0"/>
    <n v="40214"/>
    <s v="South"/>
    <s v="TEC-PH-10004897"/>
    <x v="2"/>
    <x v="7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TEC-PH-10001557"/>
    <x v="2"/>
    <x v="7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x v="12"/>
    <n v="48183"/>
    <s v="Central"/>
    <s v="OFF-ST-10000617"/>
    <x v="1"/>
    <x v="4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x v="1"/>
    <n v="90045"/>
    <s v="West"/>
    <s v="OFF-LA-10000121"/>
    <x v="1"/>
    <x v="2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PH-10004093"/>
    <x v="2"/>
    <x v="7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x v="23"/>
    <n v="50701"/>
    <s v="Central"/>
    <s v="OFF-AR-10001166"/>
    <x v="1"/>
    <x v="6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2005"/>
    <x v="1"/>
    <x v="10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PA-10004101"/>
    <x v="1"/>
    <x v="10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OFF-BI-10004600"/>
    <x v="1"/>
    <x v="8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x v="4"/>
    <n v="98105"/>
    <s v="West"/>
    <s v="TEC-PH-10000127"/>
    <x v="2"/>
    <x v="7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x v="1"/>
    <n v="95123"/>
    <s v="West"/>
    <s v="OFF-ST-10001496"/>
    <x v="1"/>
    <x v="4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x v="4"/>
    <n v="98006"/>
    <s v="West"/>
    <s v="OFF-SU-10004782"/>
    <x v="1"/>
    <x v="14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OFF-AR-10002067"/>
    <x v="1"/>
    <x v="6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x v="4"/>
    <n v="98105"/>
    <s v="West"/>
    <s v="TEC-AC-10002018"/>
    <x v="2"/>
    <x v="11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BI-10000632"/>
    <x v="1"/>
    <x v="8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FUR-FU-10003981"/>
    <x v="0"/>
    <x v="5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x v="10"/>
    <n v="60623"/>
    <s v="Central"/>
    <s v="OFF-AP-10004249"/>
    <x v="1"/>
    <x v="9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OFF-PA-10003441"/>
    <x v="1"/>
    <x v="10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x v="19"/>
    <n v="36116"/>
    <s v="South"/>
    <s v="FUR-FU-10001731"/>
    <x v="0"/>
    <x v="5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x v="5"/>
    <n v="75023"/>
    <s v="Central"/>
    <s v="OFF-LA-10000134"/>
    <x v="1"/>
    <x v="2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x v="15"/>
    <n v="10009"/>
    <s v="East"/>
    <s v="OFF-EN-10004459"/>
    <x v="1"/>
    <x v="12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x v="14"/>
    <n v="47374"/>
    <s v="Central"/>
    <s v="OFF-BI-10003529"/>
    <x v="1"/>
    <x v="8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x v="4"/>
    <n v="98115"/>
    <s v="West"/>
    <s v="OFF-BI-10002949"/>
    <x v="1"/>
    <x v="8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x v="18"/>
    <n v="37211"/>
    <s v="South"/>
    <s v="OFF-PA-10001019"/>
    <x v="1"/>
    <x v="10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TEC-PH-10002496"/>
    <x v="2"/>
    <x v="7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x v="31"/>
    <n v="2138"/>
    <s v="East"/>
    <s v="OFF-BI-10000829"/>
    <x v="1"/>
    <x v="8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AC-10004595"/>
    <x v="2"/>
    <x v="11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FUR-FU-10004164"/>
    <x v="0"/>
    <x v="5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LA-10001074"/>
    <x v="1"/>
    <x v="2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ST-10000604"/>
    <x v="1"/>
    <x v="4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x v="24"/>
    <n v="45231"/>
    <s v="East"/>
    <s v="OFF-LA-10000443"/>
    <x v="1"/>
    <x v="2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x v="1"/>
    <n v="90049"/>
    <s v="West"/>
    <s v="FUR-CH-10000988"/>
    <x v="0"/>
    <x v="1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x v="18"/>
    <n v="37087"/>
    <s v="South"/>
    <s v="TEC-PH-10001061"/>
    <x v="2"/>
    <x v="7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x v="1"/>
    <n v="95928"/>
    <s v="West"/>
    <s v="FUR-FU-10001979"/>
    <x v="0"/>
    <x v="5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ST-10000689"/>
    <x v="1"/>
    <x v="4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x v="31"/>
    <n v="1915"/>
    <s v="East"/>
    <s v="OFF-PA-10003302"/>
    <x v="1"/>
    <x v="10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x v="1"/>
    <n v="92024"/>
    <s v="West"/>
    <s v="OFF-BI-10001460"/>
    <x v="1"/>
    <x v="8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x v="1"/>
    <n v="94109"/>
    <s v="West"/>
    <s v="FUR-FU-10003489"/>
    <x v="0"/>
    <x v="5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x v="5"/>
    <n v="78415"/>
    <s v="Central"/>
    <s v="OFF-PA-10000167"/>
    <x v="1"/>
    <x v="10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x v="15"/>
    <n v="10035"/>
    <s v="East"/>
    <s v="OFF-PA-10002947"/>
    <x v="1"/>
    <x v="10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x v="21"/>
    <n v="97405"/>
    <s v="West"/>
    <s v="OFF-PA-10000176"/>
    <x v="1"/>
    <x v="10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OFF-ST-10001932"/>
    <x v="1"/>
    <x v="4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1815"/>
    <x v="1"/>
    <x v="10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TEC-PH-10004071"/>
    <x v="2"/>
    <x v="7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x v="2"/>
    <n v="32216"/>
    <s v="South"/>
    <s v="OFF-PA-10001800"/>
    <x v="1"/>
    <x v="10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x v="12"/>
    <n v="48640"/>
    <s v="Central"/>
    <s v="OFF-EN-10004459"/>
    <x v="1"/>
    <x v="12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x v="13"/>
    <n v="19711"/>
    <s v="East"/>
    <s v="TEC-MA-10000423"/>
    <x v="2"/>
    <x v="15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PA-10002986"/>
    <x v="1"/>
    <x v="10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x v="1"/>
    <n v="94109"/>
    <s v="West"/>
    <s v="OFF-EN-10001434"/>
    <x v="1"/>
    <x v="12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0760"/>
    <x v="1"/>
    <x v="4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FUR-FU-10002268"/>
    <x v="0"/>
    <x v="5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x v="12"/>
    <n v="48185"/>
    <s v="Central"/>
    <s v="OFF-BI-10004364"/>
    <x v="1"/>
    <x v="8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PA-10001970"/>
    <x v="1"/>
    <x v="10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PH-10003095"/>
    <x v="2"/>
    <x v="7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x v="24"/>
    <n v="43130"/>
    <s v="East"/>
    <s v="OFF-ST-10002554"/>
    <x v="1"/>
    <x v="4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AC-10004469"/>
    <x v="2"/>
    <x v="11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x v="13"/>
    <n v="19711"/>
    <s v="East"/>
    <s v="TEC-PH-10001619"/>
    <x v="2"/>
    <x v="7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x v="15"/>
    <n v="10024"/>
    <s v="East"/>
    <s v="OFF-LA-10002034"/>
    <x v="1"/>
    <x v="2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T-10000876"/>
    <x v="1"/>
    <x v="4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x v="15"/>
    <n v="10011"/>
    <s v="East"/>
    <s v="TEC-PH-10002922"/>
    <x v="2"/>
    <x v="7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x v="9"/>
    <n v="19120"/>
    <s v="East"/>
    <s v="OFF-ST-10000642"/>
    <x v="1"/>
    <x v="4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4621"/>
    <x v="1"/>
    <x v="10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OFF-PA-10002262"/>
    <x v="1"/>
    <x v="10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BI-10001670"/>
    <x v="1"/>
    <x v="8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x v="4"/>
    <n v="98059"/>
    <s v="West"/>
    <s v="OFF-PA-10003797"/>
    <x v="1"/>
    <x v="10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4006"/>
    <x v="2"/>
    <x v="7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OFF-SU-10000646"/>
    <x v="1"/>
    <x v="14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x v="1"/>
    <n v="95123"/>
    <s v="West"/>
    <s v="OFF-BI-10002082"/>
    <x v="1"/>
    <x v="8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FUR-FU-10001934"/>
    <x v="0"/>
    <x v="5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OFF-AR-10001130"/>
    <x v="1"/>
    <x v="6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x v="9"/>
    <n v="19143"/>
    <s v="East"/>
    <s v="OFF-LA-10000134"/>
    <x v="1"/>
    <x v="2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TEC-AC-10004571"/>
    <x v="2"/>
    <x v="11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x v="24"/>
    <n v="45503"/>
    <s v="East"/>
    <s v="TEC-PH-10000141"/>
    <x v="2"/>
    <x v="7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PA-10001204"/>
    <x v="1"/>
    <x v="10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x v="17"/>
    <n v="22153"/>
    <s v="South"/>
    <s v="OFF-PA-10003349"/>
    <x v="1"/>
    <x v="10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PA-10001471"/>
    <x v="1"/>
    <x v="10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LA-10003190"/>
    <x v="1"/>
    <x v="2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FA-10000621"/>
    <x v="1"/>
    <x v="13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x v="5"/>
    <n v="75217"/>
    <s v="Central"/>
    <s v="OFF-AR-10003651"/>
    <x v="1"/>
    <x v="6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LA-10002195"/>
    <x v="1"/>
    <x v="2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OFF-BI-10000591"/>
    <x v="1"/>
    <x v="8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x v="28"/>
    <n v="70506"/>
    <s v="South"/>
    <s v="FUR-FU-10001731"/>
    <x v="0"/>
    <x v="5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x v="3"/>
    <n v="27604"/>
    <s v="South"/>
    <s v="TEC-PH-10001198"/>
    <x v="2"/>
    <x v="7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AR-10001446"/>
    <x v="1"/>
    <x v="6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0300"/>
    <x v="1"/>
    <x v="10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TEC-PH-10004071"/>
    <x v="2"/>
    <x v="7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x v="5"/>
    <n v="77041"/>
    <s v="Central"/>
    <s v="OFF-PA-10003134"/>
    <x v="1"/>
    <x v="10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OFF-BI-10002735"/>
    <x v="1"/>
    <x v="8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x v="2"/>
    <n v="33021"/>
    <s v="South"/>
    <s v="OFF-BI-10004099"/>
    <x v="1"/>
    <x v="8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x v="16"/>
    <n v="85224"/>
    <s v="West"/>
    <s v="OFF-PA-10003395"/>
    <x v="1"/>
    <x v="10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x v="9"/>
    <n v="19120"/>
    <s v="East"/>
    <s v="OFF-FA-10004968"/>
    <x v="1"/>
    <x v="13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U-10001218"/>
    <x v="1"/>
    <x v="14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FUR-CH-10002084"/>
    <x v="0"/>
    <x v="1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AR-10004269"/>
    <x v="1"/>
    <x v="6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x v="26"/>
    <n v="74133"/>
    <s v="Central"/>
    <s v="OFF-ST-10001128"/>
    <x v="1"/>
    <x v="4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x v="7"/>
    <n v="84020"/>
    <s v="West"/>
    <s v="TEC-AC-10002006"/>
    <x v="2"/>
    <x v="11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x v="31"/>
    <n v="1841"/>
    <s v="East"/>
    <s v="OFF-PA-10000552"/>
    <x v="1"/>
    <x v="10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BI-10004308"/>
    <x v="1"/>
    <x v="8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OFF-PA-10000029"/>
    <x v="1"/>
    <x v="10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x v="9"/>
    <n v="19120"/>
    <s v="East"/>
    <s v="TEC-PH-10004080"/>
    <x v="2"/>
    <x v="7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x v="10"/>
    <n v="60610"/>
    <s v="Central"/>
    <s v="TEC-PH-10002890"/>
    <x v="2"/>
    <x v="7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FUR-FU-10004963"/>
    <x v="0"/>
    <x v="5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x v="45"/>
    <n v="83201"/>
    <s v="West"/>
    <s v="TEC-PH-10004389"/>
    <x v="2"/>
    <x v="7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AR-10001860"/>
    <x v="1"/>
    <x v="6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x v="10"/>
    <n v="60623"/>
    <s v="Central"/>
    <s v="OFF-FA-10000611"/>
    <x v="1"/>
    <x v="13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LA-10002381"/>
    <x v="1"/>
    <x v="2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x v="5"/>
    <n v="77095"/>
    <s v="Central"/>
    <s v="OFF-ST-10000918"/>
    <x v="1"/>
    <x v="4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x v="29"/>
    <n v="6450"/>
    <s v="East"/>
    <s v="OFF-AR-10004930"/>
    <x v="1"/>
    <x v="6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x v="10"/>
    <n v="60025"/>
    <s v="Central"/>
    <s v="TEC-PH-10001750"/>
    <x v="2"/>
    <x v="7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OFF-ST-10003442"/>
    <x v="1"/>
    <x v="4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x v="1"/>
    <n v="94110"/>
    <s v="West"/>
    <s v="FUR-FU-10003142"/>
    <x v="0"/>
    <x v="5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1919"/>
    <x v="1"/>
    <x v="6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045"/>
    <x v="1"/>
    <x v="6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TEC-AC-10003280"/>
    <x v="2"/>
    <x v="11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x v="39"/>
    <n v="21215"/>
    <s v="East"/>
    <s v="OFF-LA-10004544"/>
    <x v="1"/>
    <x v="2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x v="18"/>
    <n v="37087"/>
    <s v="South"/>
    <s v="OFF-ST-10003572"/>
    <x v="1"/>
    <x v="4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OFF-ST-10000142"/>
    <x v="1"/>
    <x v="4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TEC-PH-10000441"/>
    <x v="2"/>
    <x v="7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x v="34"/>
    <n v="2908"/>
    <s v="East"/>
    <s v="FUR-FU-10004864"/>
    <x v="0"/>
    <x v="5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PH-10001750"/>
    <x v="2"/>
    <x v="7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x v="9"/>
    <n v="19140"/>
    <s v="East"/>
    <s v="FUR-BO-10003433"/>
    <x v="0"/>
    <x v="0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PA-10000809"/>
    <x v="1"/>
    <x v="10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PH-10000441"/>
    <x v="2"/>
    <x v="7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FUR-BO-10002824"/>
    <x v="0"/>
    <x v="0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x v="15"/>
    <n v="10011"/>
    <s v="East"/>
    <s v="OFF-PA-10004156"/>
    <x v="1"/>
    <x v="10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x v="3"/>
    <n v="28540"/>
    <s v="South"/>
    <s v="OFF-PA-10002254"/>
    <x v="1"/>
    <x v="10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x v="15"/>
    <n v="10011"/>
    <s v="East"/>
    <s v="OFF-PA-10004782"/>
    <x v="1"/>
    <x v="10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OFF-ST-10003327"/>
    <x v="1"/>
    <x v="4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OFF-PA-10001937"/>
    <x v="1"/>
    <x v="10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x v="24"/>
    <n v="44256"/>
    <s v="East"/>
    <s v="OFF-BI-10001098"/>
    <x v="1"/>
    <x v="8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x v="10"/>
    <n v="60653"/>
    <s v="Central"/>
    <s v="OFF-AR-10001547"/>
    <x v="1"/>
    <x v="6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OFF-PA-10001593"/>
    <x v="1"/>
    <x v="10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1970"/>
    <x v="1"/>
    <x v="10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x v="15"/>
    <n v="10009"/>
    <s v="East"/>
    <s v="OFF-PA-10004156"/>
    <x v="1"/>
    <x v="10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AR-10003158"/>
    <x v="1"/>
    <x v="6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LA-10004559"/>
    <x v="1"/>
    <x v="2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OFF-PA-10001033"/>
    <x v="1"/>
    <x v="10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x v="1"/>
    <n v="94109"/>
    <s v="West"/>
    <s v="TEC-PH-10001336"/>
    <x v="2"/>
    <x v="7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CH-10002961"/>
    <x v="0"/>
    <x v="1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R-10001915"/>
    <x v="1"/>
    <x v="6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x v="15"/>
    <n v="10024"/>
    <s v="East"/>
    <s v="OFF-ST-10004946"/>
    <x v="1"/>
    <x v="4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LA-10004425"/>
    <x v="1"/>
    <x v="2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x v="5"/>
    <n v="79907"/>
    <s v="Central"/>
    <s v="OFF-BI-10000320"/>
    <x v="1"/>
    <x v="8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OFF-AR-10001315"/>
    <x v="1"/>
    <x v="6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4595"/>
    <x v="2"/>
    <x v="11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PA-10001363"/>
    <x v="1"/>
    <x v="10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LA-10000973"/>
    <x v="1"/>
    <x v="2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x v="24"/>
    <n v="44105"/>
    <s v="East"/>
    <s v="OFF-PA-10000483"/>
    <x v="1"/>
    <x v="10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x v="11"/>
    <n v="55044"/>
    <s v="Central"/>
    <s v="FUR-CH-10002304"/>
    <x v="0"/>
    <x v="1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PA-10002986"/>
    <x v="1"/>
    <x v="10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x v="1"/>
    <n v="95661"/>
    <s v="West"/>
    <s v="OFF-LA-10003766"/>
    <x v="1"/>
    <x v="2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TA-10003469"/>
    <x v="0"/>
    <x v="3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OFF-AR-10002578"/>
    <x v="1"/>
    <x v="6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x v="31"/>
    <n v="1841"/>
    <s v="East"/>
    <s v="FUR-CH-10004675"/>
    <x v="0"/>
    <x v="1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x v="5"/>
    <n v="76706"/>
    <s v="Central"/>
    <s v="OFF-AR-10003087"/>
    <x v="1"/>
    <x v="6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AR-10001868"/>
    <x v="1"/>
    <x v="6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OFF-EN-10000056"/>
    <x v="1"/>
    <x v="12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x v="4"/>
    <n v="98105"/>
    <s v="West"/>
    <s v="OFF-PA-10003971"/>
    <x v="1"/>
    <x v="10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x v="1"/>
    <n v="90008"/>
    <s v="West"/>
    <s v="FUR-CH-10003968"/>
    <x v="0"/>
    <x v="1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x v="17"/>
    <n v="22204"/>
    <s v="South"/>
    <s v="TEC-PH-10001615"/>
    <x v="2"/>
    <x v="7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x v="4"/>
    <n v="98103"/>
    <s v="West"/>
    <s v="TEC-PH-10000895"/>
    <x v="2"/>
    <x v="7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PA-10003001"/>
    <x v="1"/>
    <x v="10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OFF-AR-10002766"/>
    <x v="1"/>
    <x v="6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x v="4"/>
    <n v="98105"/>
    <s v="West"/>
    <s v="FUR-FU-10003095"/>
    <x v="0"/>
    <x v="5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x v="4"/>
    <n v="98026"/>
    <s v="West"/>
    <s v="TEC-AC-10003610"/>
    <x v="2"/>
    <x v="11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727"/>
    <x v="1"/>
    <x v="6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TEC-PH-10002660"/>
    <x v="2"/>
    <x v="7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FU-10003274"/>
    <x v="0"/>
    <x v="5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AR-10003829"/>
    <x v="1"/>
    <x v="6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x v="17"/>
    <n v="24153"/>
    <s v="South"/>
    <s v="OFF-SU-10003505"/>
    <x v="1"/>
    <x v="14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x v="2"/>
    <n v="33445"/>
    <s v="South"/>
    <s v="OFF-LA-10004484"/>
    <x v="1"/>
    <x v="2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OFF-AR-10000658"/>
    <x v="1"/>
    <x v="6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x v="24"/>
    <n v="43229"/>
    <s v="East"/>
    <s v="OFF-PA-10001804"/>
    <x v="1"/>
    <x v="10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x v="2"/>
    <n v="32216"/>
    <s v="South"/>
    <s v="OFF-PA-10002319"/>
    <x v="1"/>
    <x v="10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FU-10003849"/>
    <x v="0"/>
    <x v="5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PA-10002923"/>
    <x v="1"/>
    <x v="10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FUR-CH-10004754"/>
    <x v="0"/>
    <x v="1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x v="39"/>
    <n v="20735"/>
    <s v="East"/>
    <s v="OFF-LA-10000634"/>
    <x v="1"/>
    <x v="2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FA-10003467"/>
    <x v="1"/>
    <x v="13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OFF-PA-10001293"/>
    <x v="1"/>
    <x v="10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PH-10003885"/>
    <x v="2"/>
    <x v="7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FUR-CH-10004860"/>
    <x v="0"/>
    <x v="1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x v="39"/>
    <n v="20735"/>
    <s v="East"/>
    <s v="OFF-ST-10002406"/>
    <x v="1"/>
    <x v="4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CH-10001891"/>
    <x v="0"/>
    <x v="1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TEC-PH-10002103"/>
    <x v="2"/>
    <x v="7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LA-10000081"/>
    <x v="1"/>
    <x v="2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x v="1"/>
    <n v="90045"/>
    <s v="West"/>
    <s v="OFF-PA-10001497"/>
    <x v="1"/>
    <x v="10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PA-10004983"/>
    <x v="1"/>
    <x v="10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x v="25"/>
    <n v="65807"/>
    <s v="Central"/>
    <s v="FUR-BO-10001608"/>
    <x v="0"/>
    <x v="0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x v="1"/>
    <n v="94109"/>
    <s v="West"/>
    <s v="OFF-LA-10001934"/>
    <x v="1"/>
    <x v="2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x v="4"/>
    <n v="98006"/>
    <s v="West"/>
    <s v="OFF-PA-10003177"/>
    <x v="1"/>
    <x v="10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TEC-PH-10004977"/>
    <x v="2"/>
    <x v="7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AR-10001573"/>
    <x v="1"/>
    <x v="6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x v="24"/>
    <n v="44052"/>
    <s v="East"/>
    <s v="FUR-TA-10003954"/>
    <x v="0"/>
    <x v="3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x v="14"/>
    <n v="46203"/>
    <s v="Central"/>
    <s v="OFF-LA-10003498"/>
    <x v="1"/>
    <x v="2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0576"/>
    <x v="2"/>
    <x v="7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OFF-PA-10000061"/>
    <x v="1"/>
    <x v="10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x v="16"/>
    <n v="85234"/>
    <s v="West"/>
    <s v="FUR-TA-10001039"/>
    <x v="0"/>
    <x v="3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x v="5"/>
    <n v="75061"/>
    <s v="Central"/>
    <s v="OFF-PA-10001497"/>
    <x v="1"/>
    <x v="10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FUR-FU-10000719"/>
    <x v="0"/>
    <x v="5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OFF-SU-10004661"/>
    <x v="1"/>
    <x v="14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x v="30"/>
    <n v="8360"/>
    <s v="East"/>
    <s v="TEC-AC-10004859"/>
    <x v="2"/>
    <x v="11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x v="32"/>
    <n v="31907"/>
    <s v="South"/>
    <s v="OFF-BI-10002824"/>
    <x v="1"/>
    <x v="8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x v="1"/>
    <n v="90032"/>
    <s v="West"/>
    <s v="OFF-BI-10001575"/>
    <x v="1"/>
    <x v="8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R-10003759"/>
    <x v="1"/>
    <x v="6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x v="16"/>
    <n v="85023"/>
    <s v="West"/>
    <s v="FUR-FU-10003724"/>
    <x v="0"/>
    <x v="5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ST-10000918"/>
    <x v="1"/>
    <x v="4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0157"/>
    <x v="1"/>
    <x v="10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x v="29"/>
    <n v="6450"/>
    <s v="East"/>
    <s v="OFF-PA-10002499"/>
    <x v="1"/>
    <x v="10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x v="6"/>
    <n v="53132"/>
    <s v="Central"/>
    <s v="OFF-BI-10002012"/>
    <x v="1"/>
    <x v="8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x v="1"/>
    <n v="90008"/>
    <s v="West"/>
    <s v="FUR-FU-10000320"/>
    <x v="0"/>
    <x v="5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x v="10"/>
    <n v="61701"/>
    <s v="Central"/>
    <s v="OFF-AR-10003829"/>
    <x v="1"/>
    <x v="6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x v="1"/>
    <n v="94109"/>
    <s v="West"/>
    <s v="TEC-AC-10004568"/>
    <x v="2"/>
    <x v="11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BI-10003460"/>
    <x v="1"/>
    <x v="8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x v="6"/>
    <n v="53209"/>
    <s v="Central"/>
    <s v="OFF-AP-10002472"/>
    <x v="1"/>
    <x v="9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x v="28"/>
    <n v="70601"/>
    <s v="South"/>
    <s v="OFF-BI-10000632"/>
    <x v="1"/>
    <x v="8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x v="39"/>
    <n v="21215"/>
    <s v="East"/>
    <s v="OFF-PA-10000062"/>
    <x v="1"/>
    <x v="10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x v="6"/>
    <n v="53132"/>
    <s v="Central"/>
    <s v="TEC-AC-10002006"/>
    <x v="2"/>
    <x v="11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x v="15"/>
    <n v="10024"/>
    <s v="East"/>
    <s v="OFF-PA-10000062"/>
    <x v="1"/>
    <x v="10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FUR-CH-10000988"/>
    <x v="0"/>
    <x v="1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OFF-FA-10003059"/>
    <x v="1"/>
    <x v="13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x v="2"/>
    <n v="33311"/>
    <s v="South"/>
    <s v="TEC-PH-10003505"/>
    <x v="2"/>
    <x v="7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x v="39"/>
    <n v="21215"/>
    <s v="East"/>
    <s v="OFF-LA-10002368"/>
    <x v="1"/>
    <x v="2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4287"/>
    <x v="0"/>
    <x v="1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x v="24"/>
    <n v="43229"/>
    <s v="East"/>
    <s v="OFF-AR-10001419"/>
    <x v="1"/>
    <x v="6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x v="10"/>
    <n v="60076"/>
    <s v="Central"/>
    <s v="OFF-AR-10002987"/>
    <x v="1"/>
    <x v="6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FA-10002280"/>
    <x v="1"/>
    <x v="13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OFF-PA-10001934"/>
    <x v="1"/>
    <x v="10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x v="1"/>
    <n v="90032"/>
    <s v="West"/>
    <s v="OFF-AR-10004956"/>
    <x v="1"/>
    <x v="6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x v="38"/>
    <n v="3060"/>
    <s v="East"/>
    <s v="OFF-FA-10001843"/>
    <x v="1"/>
    <x v="13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FA-10000585"/>
    <x v="1"/>
    <x v="13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LA-10003720"/>
    <x v="1"/>
    <x v="2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x v="4"/>
    <n v="98103"/>
    <s v="West"/>
    <s v="OFF-BI-10000301"/>
    <x v="1"/>
    <x v="8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x v="14"/>
    <n v="47374"/>
    <s v="Central"/>
    <s v="OFF-PA-10003302"/>
    <x v="1"/>
    <x v="10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x v="2"/>
    <n v="33180"/>
    <s v="South"/>
    <s v="FUR-FU-10001889"/>
    <x v="0"/>
    <x v="5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x v="18"/>
    <n v="37167"/>
    <s v="South"/>
    <s v="OFF-PA-10001937"/>
    <x v="1"/>
    <x v="10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PA-10001977"/>
    <x v="1"/>
    <x v="10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x v="2"/>
    <n v="33142"/>
    <s v="South"/>
    <s v="OFF-LA-10004093"/>
    <x v="1"/>
    <x v="2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1932"/>
    <x v="1"/>
    <x v="4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x v="1"/>
    <n v="90008"/>
    <s v="West"/>
    <s v="FUR-CH-10001146"/>
    <x v="0"/>
    <x v="1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x v="38"/>
    <n v="3820"/>
    <s v="East"/>
    <s v="OFF-PA-10002751"/>
    <x v="1"/>
    <x v="10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x v="24"/>
    <n v="43017"/>
    <s v="East"/>
    <s v="OFF-AR-10001427"/>
    <x v="1"/>
    <x v="6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x v="15"/>
    <n v="10009"/>
    <s v="East"/>
    <s v="TEC-PH-10004389"/>
    <x v="2"/>
    <x v="7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OFF-PA-10002245"/>
    <x v="1"/>
    <x v="10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FUR-CH-10003535"/>
    <x v="0"/>
    <x v="1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0595"/>
    <x v="1"/>
    <x v="9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PA-10003039"/>
    <x v="1"/>
    <x v="10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BI-10002003"/>
    <x v="1"/>
    <x v="8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FUR-CH-10003606"/>
    <x v="0"/>
    <x v="1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TEC-PH-10002115"/>
    <x v="2"/>
    <x v="7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x v="30"/>
    <n v="8701"/>
    <s v="East"/>
    <s v="OFF-ST-10000934"/>
    <x v="1"/>
    <x v="4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x v="15"/>
    <n v="10035"/>
    <s v="East"/>
    <s v="OFF-ST-10004123"/>
    <x v="1"/>
    <x v="4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OFF-ST-10002485"/>
    <x v="1"/>
    <x v="4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x v="10"/>
    <n v="60623"/>
    <s v="Central"/>
    <s v="TEC-MA-10003230"/>
    <x v="2"/>
    <x v="15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OFF-AR-10001683"/>
    <x v="1"/>
    <x v="6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x v="30"/>
    <n v="8701"/>
    <s v="East"/>
    <s v="OFF-BI-10002854"/>
    <x v="1"/>
    <x v="8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x v="32"/>
    <n v="31907"/>
    <s v="South"/>
    <s v="OFF-AR-10002445"/>
    <x v="1"/>
    <x v="6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PA-10004359"/>
    <x v="1"/>
    <x v="10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x v="1"/>
    <n v="90004"/>
    <s v="West"/>
    <s v="OFF-PA-10000295"/>
    <x v="1"/>
    <x v="10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BI-10003350"/>
    <x v="1"/>
    <x v="8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x v="39"/>
    <n v="21215"/>
    <s v="East"/>
    <s v="OFF-LA-10004093"/>
    <x v="1"/>
    <x v="2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x v="9"/>
    <n v="19143"/>
    <s v="East"/>
    <s v="OFF-PA-10004100"/>
    <x v="1"/>
    <x v="10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x v="32"/>
    <n v="30318"/>
    <s v="South"/>
    <s v="OFF-PA-10001712"/>
    <x v="1"/>
    <x v="10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x v="1"/>
    <n v="95661"/>
    <s v="West"/>
    <s v="OFF-BI-10004967"/>
    <x v="1"/>
    <x v="8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TEC-PH-10001051"/>
    <x v="2"/>
    <x v="7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TA-10002607"/>
    <x v="0"/>
    <x v="3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TEC-AC-10004353"/>
    <x v="2"/>
    <x v="11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x v="1"/>
    <n v="91767"/>
    <s v="West"/>
    <s v="TEC-AC-10002800"/>
    <x v="2"/>
    <x v="11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x v="5"/>
    <n v="77095"/>
    <s v="Central"/>
    <s v="FUR-FU-10001085"/>
    <x v="0"/>
    <x v="5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0301"/>
    <x v="1"/>
    <x v="8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OFF-BI-10003707"/>
    <x v="1"/>
    <x v="8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FUR-FU-10003981"/>
    <x v="0"/>
    <x v="5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FA-10000624"/>
    <x v="1"/>
    <x v="13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CH-10004698"/>
    <x v="0"/>
    <x v="1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x v="19"/>
    <n v="36116"/>
    <s v="South"/>
    <s v="FUR-TA-10002041"/>
    <x v="0"/>
    <x v="3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x v="15"/>
    <n v="10009"/>
    <s v="East"/>
    <s v="TEC-PH-10001750"/>
    <x v="2"/>
    <x v="7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x v="30"/>
    <n v="8360"/>
    <s v="East"/>
    <s v="OFF-AR-10003732"/>
    <x v="1"/>
    <x v="6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x v="1"/>
    <n v="90503"/>
    <s v="West"/>
    <s v="TEC-PH-10003505"/>
    <x v="2"/>
    <x v="7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FA-10002975"/>
    <x v="1"/>
    <x v="13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OFF-ST-10000419"/>
    <x v="1"/>
    <x v="4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x v="17"/>
    <n v="22153"/>
    <s v="South"/>
    <s v="FUR-CH-10002073"/>
    <x v="0"/>
    <x v="1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x v="1"/>
    <n v="92020"/>
    <s v="West"/>
    <s v="FUR-CH-10000155"/>
    <x v="0"/>
    <x v="1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x v="10"/>
    <n v="60423"/>
    <s v="Central"/>
    <s v="OFF-PA-10003134"/>
    <x v="1"/>
    <x v="10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x v="1"/>
    <n v="90045"/>
    <s v="West"/>
    <s v="FUR-FU-10000409"/>
    <x v="0"/>
    <x v="5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x v="6"/>
    <n v="53132"/>
    <s v="Central"/>
    <s v="OFF-BI-10001460"/>
    <x v="1"/>
    <x v="8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1404"/>
    <x v="1"/>
    <x v="2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FA-10001561"/>
    <x v="1"/>
    <x v="13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TEC-AC-10001383"/>
    <x v="2"/>
    <x v="11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OFF-LA-10003190"/>
    <x v="1"/>
    <x v="2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x v="5"/>
    <n v="78207"/>
    <s v="Central"/>
    <s v="OFF-PA-10000520"/>
    <x v="1"/>
    <x v="10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3848"/>
    <x v="1"/>
    <x v="10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x v="1"/>
    <n v="90004"/>
    <s v="West"/>
    <s v="OFF-PA-10002606"/>
    <x v="1"/>
    <x v="10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x v="10"/>
    <n v="60610"/>
    <s v="Central"/>
    <s v="OFF-LA-10004853"/>
    <x v="1"/>
    <x v="2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x v="4"/>
    <n v="98105"/>
    <s v="West"/>
    <s v="OFF-PA-10004948"/>
    <x v="1"/>
    <x v="10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OFF-LA-10004545"/>
    <x v="1"/>
    <x v="2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x v="5"/>
    <n v="75217"/>
    <s v="Central"/>
    <s v="OFF-PA-10003001"/>
    <x v="1"/>
    <x v="10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4255"/>
    <x v="1"/>
    <x v="10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ST-10002554"/>
    <x v="1"/>
    <x v="4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x v="11"/>
    <n v="55407"/>
    <s v="Central"/>
    <s v="FUR-CH-10002320"/>
    <x v="0"/>
    <x v="1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x v="1"/>
    <n v="90032"/>
    <s v="West"/>
    <s v="OFF-BI-10000666"/>
    <x v="1"/>
    <x v="8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848"/>
    <x v="1"/>
    <x v="10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FUR-FU-10002963"/>
    <x v="0"/>
    <x v="5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TEC-PH-10002447"/>
    <x v="2"/>
    <x v="7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x v="32"/>
    <n v="31907"/>
    <s v="South"/>
    <s v="OFF-PA-10003228"/>
    <x v="1"/>
    <x v="10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x v="24"/>
    <n v="44107"/>
    <s v="East"/>
    <s v="OFF-BI-10004817"/>
    <x v="1"/>
    <x v="8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FA-10002280"/>
    <x v="1"/>
    <x v="13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x v="1"/>
    <n v="94513"/>
    <s v="West"/>
    <s v="OFF-ST-10003221"/>
    <x v="1"/>
    <x v="4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x v="4"/>
    <n v="98103"/>
    <s v="West"/>
    <s v="TEC-PH-10002584"/>
    <x v="2"/>
    <x v="7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x v="1"/>
    <n v="94109"/>
    <s v="West"/>
    <s v="OFF-ST-10004340"/>
    <x v="1"/>
    <x v="4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x v="1"/>
    <n v="90049"/>
    <s v="West"/>
    <s v="TEC-AC-10001714"/>
    <x v="2"/>
    <x v="11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ST-10000585"/>
    <x v="1"/>
    <x v="4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x v="4"/>
    <n v="98115"/>
    <s v="West"/>
    <s v="OFF-SU-10003567"/>
    <x v="1"/>
    <x v="14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x v="15"/>
    <n v="10011"/>
    <s v="East"/>
    <s v="OFF-EN-10001532"/>
    <x v="1"/>
    <x v="12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LA-10003930"/>
    <x v="1"/>
    <x v="2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x v="19"/>
    <n v="36830"/>
    <s v="South"/>
    <s v="OFF-EN-10003845"/>
    <x v="1"/>
    <x v="12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x v="1"/>
    <n v="90032"/>
    <s v="West"/>
    <s v="OFF-LA-10000305"/>
    <x v="1"/>
    <x v="2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ST-10003638"/>
    <x v="1"/>
    <x v="4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LA-10001934"/>
    <x v="1"/>
    <x v="2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x v="1"/>
    <n v="94109"/>
    <s v="West"/>
    <s v="OFF-PA-10001019"/>
    <x v="1"/>
    <x v="10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x v="5"/>
    <n v="79907"/>
    <s v="Central"/>
    <s v="OFF-PA-10001952"/>
    <x v="1"/>
    <x v="10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x v="4"/>
    <n v="98105"/>
    <s v="West"/>
    <s v="TEC-AC-10004420"/>
    <x v="2"/>
    <x v="11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U-10002503"/>
    <x v="1"/>
    <x v="14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ST-10001490"/>
    <x v="1"/>
    <x v="4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x v="15"/>
    <n v="10009"/>
    <s v="East"/>
    <s v="OFF-PA-10003790"/>
    <x v="1"/>
    <x v="10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x v="1"/>
    <n v="90032"/>
    <s v="West"/>
    <s v="TEC-PH-10004094"/>
    <x v="2"/>
    <x v="7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x v="13"/>
    <n v="19711"/>
    <s v="East"/>
    <s v="OFF-BI-10004876"/>
    <x v="1"/>
    <x v="8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x v="1"/>
    <n v="95661"/>
    <s v="West"/>
    <s v="OFF-FA-10000490"/>
    <x v="1"/>
    <x v="13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OFF-ST-10002574"/>
    <x v="1"/>
    <x v="4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x v="1"/>
    <n v="90008"/>
    <s v="West"/>
    <s v="TEC-PH-10000369"/>
    <x v="2"/>
    <x v="7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x v="1"/>
    <n v="90004"/>
    <s v="West"/>
    <s v="OFF-EN-10003862"/>
    <x v="1"/>
    <x v="12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OFF-BI-10003963"/>
    <x v="1"/>
    <x v="8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2377"/>
    <x v="1"/>
    <x v="10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x v="1"/>
    <n v="94110"/>
    <s v="West"/>
    <s v="OFF-PA-10003441"/>
    <x v="1"/>
    <x v="10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x v="1"/>
    <n v="92503"/>
    <s v="West"/>
    <s v="OFF-AR-10002221"/>
    <x v="1"/>
    <x v="6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EN-10001509"/>
    <x v="1"/>
    <x v="12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AR-10003338"/>
    <x v="1"/>
    <x v="6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4728"/>
    <x v="1"/>
    <x v="8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x v="20"/>
    <n v="29203"/>
    <s v="South"/>
    <s v="OFF-PA-10001461"/>
    <x v="1"/>
    <x v="10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x v="15"/>
    <n v="10011"/>
    <s v="East"/>
    <s v="TEC-PH-10004165"/>
    <x v="2"/>
    <x v="7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ST-10000321"/>
    <x v="1"/>
    <x v="4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TEC-PH-10002415"/>
    <x v="2"/>
    <x v="7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x v="16"/>
    <n v="85023"/>
    <s v="West"/>
    <s v="OFF-BI-10001460"/>
    <x v="1"/>
    <x v="8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x v="5"/>
    <n v="77095"/>
    <s v="Central"/>
    <s v="OFF-AR-10002987"/>
    <x v="1"/>
    <x v="6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OFF-LA-10000443"/>
    <x v="1"/>
    <x v="2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x v="16"/>
    <n v="85234"/>
    <s v="West"/>
    <s v="FUR-FU-10004306"/>
    <x v="0"/>
    <x v="5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x v="32"/>
    <n v="30318"/>
    <s v="South"/>
    <s v="OFF-PA-10003724"/>
    <x v="1"/>
    <x v="10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x v="1"/>
    <n v="90036"/>
    <s v="West"/>
    <s v="OFF-PA-10000483"/>
    <x v="1"/>
    <x v="10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FA-10000611"/>
    <x v="1"/>
    <x v="13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x v="15"/>
    <n v="10024"/>
    <s v="East"/>
    <s v="OFF-PA-10000246"/>
    <x v="1"/>
    <x v="10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4728"/>
    <x v="1"/>
    <x v="8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0320"/>
    <x v="1"/>
    <x v="8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AR-10004999"/>
    <x v="1"/>
    <x v="6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FUR-FU-10000308"/>
    <x v="0"/>
    <x v="5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x v="17"/>
    <n v="23666"/>
    <s v="South"/>
    <s v="OFF-AR-10000122"/>
    <x v="1"/>
    <x v="6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x v="10"/>
    <n v="61107"/>
    <s v="Central"/>
    <s v="OFF-PA-10004475"/>
    <x v="1"/>
    <x v="10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x v="1"/>
    <n v="92677"/>
    <s v="West"/>
    <s v="OFF-PA-10002195"/>
    <x v="1"/>
    <x v="10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x v="0"/>
    <n v="40214"/>
    <s v="South"/>
    <s v="OFF-SU-10004498"/>
    <x v="1"/>
    <x v="14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x v="5"/>
    <n v="77642"/>
    <s v="Central"/>
    <s v="OFF-PA-10000223"/>
    <x v="1"/>
    <x v="10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x v="10"/>
    <n v="60623"/>
    <s v="Central"/>
    <s v="FUR-FU-10001546"/>
    <x v="0"/>
    <x v="5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BI-10000829"/>
    <x v="1"/>
    <x v="8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SU-10003002"/>
    <x v="1"/>
    <x v="14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AC-10000710"/>
    <x v="2"/>
    <x v="11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TEC-PH-10000984"/>
    <x v="2"/>
    <x v="7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x v="0"/>
    <n v="40475"/>
    <s v="South"/>
    <s v="OFF-PA-10000213"/>
    <x v="1"/>
    <x v="10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x v="15"/>
    <n v="10035"/>
    <s v="East"/>
    <s v="OFF-LA-10003720"/>
    <x v="1"/>
    <x v="2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837"/>
    <x v="1"/>
    <x v="10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SU-10004661"/>
    <x v="1"/>
    <x v="14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FUR-FU-10003274"/>
    <x v="0"/>
    <x v="5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0019"/>
    <x v="1"/>
    <x v="10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x v="22"/>
    <n v="80219"/>
    <s v="West"/>
    <s v="OFF-PA-10001125"/>
    <x v="1"/>
    <x v="10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x v="8"/>
    <n v="68025"/>
    <s v="Central"/>
    <s v="OFF-PA-10003673"/>
    <x v="1"/>
    <x v="10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ST-10002562"/>
    <x v="1"/>
    <x v="4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TEC-AC-10002305"/>
    <x v="2"/>
    <x v="11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PA-10004255"/>
    <x v="1"/>
    <x v="10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ST-10002276"/>
    <x v="1"/>
    <x v="4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OFF-BI-10001617"/>
    <x v="1"/>
    <x v="8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TEC-CO-10001943"/>
    <x v="2"/>
    <x v="16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x v="5"/>
    <n v="75217"/>
    <s v="Central"/>
    <s v="OFF-PA-10002160"/>
    <x v="1"/>
    <x v="10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FUR-TA-10003748"/>
    <x v="0"/>
    <x v="3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x v="1"/>
    <n v="94521"/>
    <s v="West"/>
    <s v="TEC-AC-10001908"/>
    <x v="2"/>
    <x v="11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x v="18"/>
    <n v="37211"/>
    <s v="South"/>
    <s v="OFF-PA-10000552"/>
    <x v="1"/>
    <x v="10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TEC-AC-10000057"/>
    <x v="2"/>
    <x v="11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24"/>
    <x v="1"/>
    <x v="8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4001"/>
    <x v="1"/>
    <x v="8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FUR-TA-10004619"/>
    <x v="0"/>
    <x v="3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ST-10000636"/>
    <x v="1"/>
    <x v="4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x v="7"/>
    <n v="84062"/>
    <s v="West"/>
    <s v="OFF-BI-10002432"/>
    <x v="1"/>
    <x v="8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x v="21"/>
    <n v="97301"/>
    <s v="West"/>
    <s v="OFF-SU-10002522"/>
    <x v="1"/>
    <x v="14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x v="15"/>
    <n v="14609"/>
    <s v="East"/>
    <s v="OFF-AP-10003971"/>
    <x v="1"/>
    <x v="9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x v="1"/>
    <n v="90008"/>
    <s v="West"/>
    <s v="OFF-ST-10001496"/>
    <x v="1"/>
    <x v="4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x v="1"/>
    <n v="90049"/>
    <s v="West"/>
    <s v="OFF-PA-10004782"/>
    <x v="1"/>
    <x v="10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x v="10"/>
    <n v="60653"/>
    <s v="Central"/>
    <s v="OFF-PA-10004971"/>
    <x v="1"/>
    <x v="10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216"/>
    <x v="1"/>
    <x v="6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PA-10004355"/>
    <x v="1"/>
    <x v="10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BI-10004364"/>
    <x v="1"/>
    <x v="8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0014"/>
    <x v="1"/>
    <x v="8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x v="3"/>
    <n v="28205"/>
    <s v="South"/>
    <s v="OFF-BI-10003166"/>
    <x v="1"/>
    <x v="8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OFF-AR-10003469"/>
    <x v="1"/>
    <x v="6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BI-10003476"/>
    <x v="1"/>
    <x v="8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x v="33"/>
    <n v="89431"/>
    <s v="West"/>
    <s v="OFF-AR-10001955"/>
    <x v="1"/>
    <x v="6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x v="1"/>
    <n v="90032"/>
    <s v="West"/>
    <s v="TEC-PH-10001809"/>
    <x v="2"/>
    <x v="7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0474"/>
    <x v="1"/>
    <x v="10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P-10001205"/>
    <x v="1"/>
    <x v="9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x v="10"/>
    <n v="62521"/>
    <s v="Central"/>
    <s v="TEC-AC-10001908"/>
    <x v="2"/>
    <x v="11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0666"/>
    <x v="1"/>
    <x v="8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x v="15"/>
    <n v="10011"/>
    <s v="East"/>
    <s v="OFF-PA-10003302"/>
    <x v="1"/>
    <x v="10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x v="15"/>
    <n v="10009"/>
    <s v="East"/>
    <s v="OFF-PA-10003302"/>
    <x v="1"/>
    <x v="10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x v="16"/>
    <n v="85254"/>
    <s v="West"/>
    <s v="OFF-EN-10002621"/>
    <x v="1"/>
    <x v="12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x v="5"/>
    <n v="79109"/>
    <s v="Central"/>
    <s v="OFF-PA-10000249"/>
    <x v="1"/>
    <x v="10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x v="1"/>
    <n v="92704"/>
    <s v="West"/>
    <s v="OFF-ST-10003805"/>
    <x v="1"/>
    <x v="4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FUR-FU-10004909"/>
    <x v="0"/>
    <x v="5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TEC-PH-10004774"/>
    <x v="2"/>
    <x v="7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582"/>
    <x v="1"/>
    <x v="6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2522"/>
    <x v="1"/>
    <x v="14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SU-10001218"/>
    <x v="1"/>
    <x v="14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FUR-TA-10003392"/>
    <x v="0"/>
    <x v="3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x v="33"/>
    <n v="89015"/>
    <s v="West"/>
    <s v="OFF-BI-10001890"/>
    <x v="1"/>
    <x v="8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PA-10000167"/>
    <x v="1"/>
    <x v="10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x v="4"/>
    <n v="98103"/>
    <s v="West"/>
    <s v="OFF-BI-10003784"/>
    <x v="1"/>
    <x v="8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x v="15"/>
    <n v="10009"/>
    <s v="East"/>
    <s v="OFF-PA-10001184"/>
    <x v="1"/>
    <x v="10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OFF-PA-10001593"/>
    <x v="1"/>
    <x v="10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x v="4"/>
    <n v="98105"/>
    <s v="West"/>
    <s v="FUR-BO-10002598"/>
    <x v="0"/>
    <x v="0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FUR-FU-10000320"/>
    <x v="0"/>
    <x v="5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x v="15"/>
    <n v="10035"/>
    <s v="East"/>
    <s v="OFF-PA-10001815"/>
    <x v="1"/>
    <x v="10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PA-10003971"/>
    <x v="1"/>
    <x v="10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OFF-PA-10001609"/>
    <x v="1"/>
    <x v="10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x v="13"/>
    <n v="19711"/>
    <s v="East"/>
    <s v="FUR-FU-10000550"/>
    <x v="0"/>
    <x v="5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TA-10001039"/>
    <x v="0"/>
    <x v="3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2624"/>
    <x v="2"/>
    <x v="7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FU-10001473"/>
    <x v="0"/>
    <x v="5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x v="14"/>
    <n v="47374"/>
    <s v="Central"/>
    <s v="FUR-CH-10004287"/>
    <x v="0"/>
    <x v="1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ST-10000918"/>
    <x v="1"/>
    <x v="4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TEC-AC-10002473"/>
    <x v="2"/>
    <x v="11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x v="17"/>
    <n v="23464"/>
    <s v="South"/>
    <s v="FUR-FU-10002045"/>
    <x v="0"/>
    <x v="5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x v="9"/>
    <n v="19140"/>
    <s v="East"/>
    <s v="OFF-ST-10004946"/>
    <x v="1"/>
    <x v="4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x v="15"/>
    <n v="11561"/>
    <s v="East"/>
    <s v="OFF-AP-10004036"/>
    <x v="1"/>
    <x v="9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x v="32"/>
    <n v="31907"/>
    <s v="South"/>
    <s v="OFF-BI-10004492"/>
    <x v="1"/>
    <x v="8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x v="30"/>
    <n v="7050"/>
    <s v="East"/>
    <s v="OFF-LA-10004055"/>
    <x v="1"/>
    <x v="2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ST-10002485"/>
    <x v="1"/>
    <x v="4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x v="1"/>
    <n v="90032"/>
    <s v="West"/>
    <s v="OFF-PA-10001243"/>
    <x v="1"/>
    <x v="10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x v="10"/>
    <n v="60623"/>
    <s v="Central"/>
    <s v="OFF-FA-10002280"/>
    <x v="1"/>
    <x v="13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PA-10004734"/>
    <x v="1"/>
    <x v="10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x v="17"/>
    <n v="23223"/>
    <s v="South"/>
    <s v="OFF-BI-10000145"/>
    <x v="1"/>
    <x v="8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EN-10004773"/>
    <x v="1"/>
    <x v="12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x v="34"/>
    <n v="2908"/>
    <s v="East"/>
    <s v="OFF-ST-10000604"/>
    <x v="1"/>
    <x v="4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AR-10003190"/>
    <x v="1"/>
    <x v="6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CH-10000155"/>
    <x v="0"/>
    <x v="1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x v="1"/>
    <n v="94122"/>
    <s v="West"/>
    <s v="FUR-TA-10004767"/>
    <x v="0"/>
    <x v="3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x v="1"/>
    <n v="94109"/>
    <s v="West"/>
    <s v="TEC-AC-10000158"/>
    <x v="2"/>
    <x v="11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TEC-CO-10002313"/>
    <x v="2"/>
    <x v="16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PA-10002581"/>
    <x v="1"/>
    <x v="10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x v="24"/>
    <n v="43130"/>
    <s v="East"/>
    <s v="TEC-AC-10003063"/>
    <x v="2"/>
    <x v="11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x v="1"/>
    <n v="90032"/>
    <s v="West"/>
    <s v="OFF-BI-10002071"/>
    <x v="1"/>
    <x v="8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x v="39"/>
    <n v="21215"/>
    <s v="East"/>
    <s v="FUR-CH-10004218"/>
    <x v="0"/>
    <x v="1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FUR-FU-10003247"/>
    <x v="0"/>
    <x v="5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TEC-PH-10004908"/>
    <x v="2"/>
    <x v="7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BI-10004140"/>
    <x v="1"/>
    <x v="8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x v="2"/>
    <n v="33012"/>
    <s v="South"/>
    <s v="OFF-AR-10003631"/>
    <x v="1"/>
    <x v="6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ST-10003716"/>
    <x v="1"/>
    <x v="4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x v="32"/>
    <n v="30318"/>
    <s v="South"/>
    <s v="OFF-BI-10003274"/>
    <x v="1"/>
    <x v="8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x v="4"/>
    <n v="98103"/>
    <s v="West"/>
    <s v="FUR-FU-10004848"/>
    <x v="0"/>
    <x v="5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AR-10003504"/>
    <x v="1"/>
    <x v="6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x v="1"/>
    <n v="90036"/>
    <s v="West"/>
    <s v="OFF-LA-10000305"/>
    <x v="1"/>
    <x v="2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x v="6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x v="7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x v="15"/>
    <n v="10024"/>
    <s v="East"/>
    <s v="OFF-AR-10000817"/>
    <x v="1"/>
    <x v="6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FUR-FU-10001424"/>
    <x v="0"/>
    <x v="5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837"/>
    <x v="1"/>
    <x v="10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PA-10000246"/>
    <x v="1"/>
    <x v="10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x v="1"/>
    <n v="93010"/>
    <s v="West"/>
    <s v="OFF-LA-10002034"/>
    <x v="1"/>
    <x v="2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AR-10000127"/>
    <x v="1"/>
    <x v="6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x v="12"/>
    <n v="48205"/>
    <s v="Central"/>
    <s v="OFF-PA-10003172"/>
    <x v="1"/>
    <x v="10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AR-10001246"/>
    <x v="1"/>
    <x v="6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TEC-AC-10000844"/>
    <x v="2"/>
    <x v="11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x v="1"/>
    <n v="94109"/>
    <s v="West"/>
    <s v="OFF-BI-10001575"/>
    <x v="1"/>
    <x v="8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x v="15"/>
    <n v="10035"/>
    <s v="East"/>
    <s v="TEC-PH-10000193"/>
    <x v="2"/>
    <x v="7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TEC-PH-10004093"/>
    <x v="2"/>
    <x v="7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OFF-AP-10002998"/>
    <x v="1"/>
    <x v="9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OFF-PA-10001125"/>
    <x v="1"/>
    <x v="10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BI-10002353"/>
    <x v="1"/>
    <x v="8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x v="29"/>
    <n v="6824"/>
    <s v="East"/>
    <s v="OFF-PA-10003673"/>
    <x v="1"/>
    <x v="10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FUR-FU-10003347"/>
    <x v="0"/>
    <x v="5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PA-10001934"/>
    <x v="1"/>
    <x v="10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x v="1"/>
    <n v="90049"/>
    <s v="West"/>
    <s v="OFF-AR-10003190"/>
    <x v="1"/>
    <x v="6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FUR-FU-10000771"/>
    <x v="0"/>
    <x v="5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x v="1"/>
    <n v="95123"/>
    <s v="West"/>
    <s v="OFF-EN-10001990"/>
    <x v="1"/>
    <x v="12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OFF-BI-10003638"/>
    <x v="1"/>
    <x v="8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x v="1"/>
    <n v="91104"/>
    <s v="West"/>
    <s v="FUR-FU-10004864"/>
    <x v="0"/>
    <x v="5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x v="1"/>
    <n v="90049"/>
    <s v="West"/>
    <s v="OFF-AR-10002445"/>
    <x v="1"/>
    <x v="6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LA-10000305"/>
    <x v="1"/>
    <x v="2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1874"/>
    <x v="2"/>
    <x v="11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x v="2"/>
    <n v="33021"/>
    <s v="South"/>
    <s v="OFF-LA-10002473"/>
    <x v="1"/>
    <x v="2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x v="12"/>
    <n v="48066"/>
    <s v="Central"/>
    <s v="OFF-PA-10003790"/>
    <x v="1"/>
    <x v="10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ST-10000876"/>
    <x v="1"/>
    <x v="4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3732"/>
    <x v="1"/>
    <x v="6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0994"/>
    <x v="1"/>
    <x v="10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AR-10000940"/>
    <x v="1"/>
    <x v="6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OFF-PA-10004888"/>
    <x v="1"/>
    <x v="10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x v="6"/>
    <n v="54880"/>
    <s v="Central"/>
    <s v="TEC-PH-10000441"/>
    <x v="2"/>
    <x v="7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x v="17"/>
    <n v="22153"/>
    <s v="South"/>
    <s v="OFF-AR-10004260"/>
    <x v="1"/>
    <x v="6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BI-10002824"/>
    <x v="1"/>
    <x v="8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OFF-PA-10004039"/>
    <x v="1"/>
    <x v="10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TEC-AC-10004877"/>
    <x v="2"/>
    <x v="11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ST-10000675"/>
    <x v="1"/>
    <x v="4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BI-10004781"/>
    <x v="1"/>
    <x v="8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x v="1"/>
    <n v="94122"/>
    <s v="West"/>
    <s v="OFF-LA-10004689"/>
    <x v="1"/>
    <x v="2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x v="18"/>
    <n v="37211"/>
    <s v="South"/>
    <s v="TEC-MA-10001856"/>
    <x v="2"/>
    <x v="15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x v="1"/>
    <n v="90036"/>
    <s v="West"/>
    <s v="FUR-FU-10000719"/>
    <x v="0"/>
    <x v="5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x v="5"/>
    <n v="77036"/>
    <s v="Central"/>
    <s v="OFF-FA-10000840"/>
    <x v="1"/>
    <x v="13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TA-10002533"/>
    <x v="0"/>
    <x v="3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FU-10001546"/>
    <x v="0"/>
    <x v="5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x v="2"/>
    <n v="33437"/>
    <s v="South"/>
    <s v="OFF-PA-10000289"/>
    <x v="1"/>
    <x v="10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TEC-AC-10002305"/>
    <x v="2"/>
    <x v="11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x v="1"/>
    <n v="95123"/>
    <s v="West"/>
    <s v="OFF-EN-10001434"/>
    <x v="1"/>
    <x v="12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x v="12"/>
    <n v="48227"/>
    <s v="Central"/>
    <s v="OFF-BI-10004632"/>
    <x v="1"/>
    <x v="8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0145"/>
    <x v="1"/>
    <x v="8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BI-10002498"/>
    <x v="1"/>
    <x v="8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x v="10"/>
    <n v="60623"/>
    <s v="Central"/>
    <s v="TEC-AC-10004353"/>
    <x v="2"/>
    <x v="11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FUR-FU-10001934"/>
    <x v="0"/>
    <x v="5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x v="1"/>
    <n v="91505"/>
    <s v="West"/>
    <s v="OFF-ST-10000078"/>
    <x v="1"/>
    <x v="4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1290"/>
    <x v="0"/>
    <x v="5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x v="15"/>
    <n v="10009"/>
    <s v="East"/>
    <s v="OFF-AR-10003190"/>
    <x v="1"/>
    <x v="6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CH-10000553"/>
    <x v="0"/>
    <x v="1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OFF-LA-10002762"/>
    <x v="1"/>
    <x v="2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x v="32"/>
    <n v="30318"/>
    <s v="South"/>
    <s v="FUR-FU-10000719"/>
    <x v="0"/>
    <x v="5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0301"/>
    <x v="1"/>
    <x v="8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x v="6"/>
    <n v="53209"/>
    <s v="Central"/>
    <s v="OFF-BI-10003460"/>
    <x v="1"/>
    <x v="8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x v="24"/>
    <n v="44107"/>
    <s v="East"/>
    <s v="TEC-PH-10003505"/>
    <x v="2"/>
    <x v="7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x v="9"/>
    <n v="19134"/>
    <s v="East"/>
    <s v="OFF-LA-10004484"/>
    <x v="1"/>
    <x v="2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x v="1"/>
    <n v="94109"/>
    <s v="West"/>
    <s v="OFF-PA-10001593"/>
    <x v="1"/>
    <x v="10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OFF-AR-10001315"/>
    <x v="1"/>
    <x v="6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PA-10000809"/>
    <x v="1"/>
    <x v="10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x v="1"/>
    <n v="90036"/>
    <s v="West"/>
    <s v="OFF-BI-10003707"/>
    <x v="1"/>
    <x v="8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x v="2"/>
    <n v="33180"/>
    <s v="South"/>
    <s v="OFF-BI-10004654"/>
    <x v="1"/>
    <x v="8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x v="3"/>
    <n v="27604"/>
    <s v="South"/>
    <s v="OFF-LA-10001175"/>
    <x v="1"/>
    <x v="2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x v="41"/>
    <n v="67846"/>
    <s v="Central"/>
    <s v="TEC-PH-10001336"/>
    <x v="2"/>
    <x v="7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0760"/>
    <x v="1"/>
    <x v="4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T-10002301"/>
    <x v="1"/>
    <x v="4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x v="1"/>
    <n v="90805"/>
    <s v="West"/>
    <s v="OFF-FA-10003112"/>
    <x v="1"/>
    <x v="13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x v="4"/>
    <n v="98115"/>
    <s v="West"/>
    <s v="OFF-ST-10001321"/>
    <x v="1"/>
    <x v="4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x v="3"/>
    <n v="28314"/>
    <s v="South"/>
    <s v="OFF-AR-10003504"/>
    <x v="1"/>
    <x v="6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0419"/>
    <x v="1"/>
    <x v="4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LA-10004559"/>
    <x v="1"/>
    <x v="2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U-10004782"/>
    <x v="1"/>
    <x v="14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2250"/>
    <x v="1"/>
    <x v="10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AP-10001394"/>
    <x v="1"/>
    <x v="9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OFF-ST-10004340"/>
    <x v="1"/>
    <x v="4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x v="8"/>
    <n v="68104"/>
    <s v="Central"/>
    <s v="TEC-PH-10004897"/>
    <x v="2"/>
    <x v="7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AR-10001615"/>
    <x v="1"/>
    <x v="6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OFF-PA-10001526"/>
    <x v="1"/>
    <x v="10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FU-10001979"/>
    <x v="0"/>
    <x v="5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3833"/>
    <x v="0"/>
    <x v="1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x v="10"/>
    <n v="60653"/>
    <s v="Central"/>
    <s v="OFF-LA-10001613"/>
    <x v="1"/>
    <x v="2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x v="1"/>
    <n v="90032"/>
    <s v="West"/>
    <s v="FUR-FU-10003247"/>
    <x v="0"/>
    <x v="5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x v="15"/>
    <n v="10011"/>
    <s v="East"/>
    <s v="TEC-AC-10001314"/>
    <x v="2"/>
    <x v="11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PH-10001619"/>
    <x v="2"/>
    <x v="7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FUR-CH-10004287"/>
    <x v="0"/>
    <x v="1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PH-10001494"/>
    <x v="2"/>
    <x v="7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BI-10002353"/>
    <x v="1"/>
    <x v="8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x v="9"/>
    <n v="19134"/>
    <s v="East"/>
    <s v="TEC-MA-10001148"/>
    <x v="2"/>
    <x v="15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349"/>
    <x v="1"/>
    <x v="10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PA-10003063"/>
    <x v="1"/>
    <x v="10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x v="35"/>
    <n v="39212"/>
    <s v="South"/>
    <s v="OFF-AP-10003971"/>
    <x v="1"/>
    <x v="9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FA-10004838"/>
    <x v="1"/>
    <x v="13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x v="16"/>
    <n v="85023"/>
    <s v="West"/>
    <s v="OFF-BI-10001097"/>
    <x v="1"/>
    <x v="8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x v="1"/>
    <n v="93030"/>
    <s v="West"/>
    <s v="OFF-AR-10002067"/>
    <x v="1"/>
    <x v="6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x v="4"/>
    <n v="98105"/>
    <s v="West"/>
    <s v="OFF-BI-10001031"/>
    <x v="1"/>
    <x v="8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OFF-BI-10000138"/>
    <x v="1"/>
    <x v="8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x v="1"/>
    <n v="92105"/>
    <s v="West"/>
    <s v="OFF-LA-10003148"/>
    <x v="1"/>
    <x v="2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PA-10001804"/>
    <x v="1"/>
    <x v="10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166"/>
    <x v="1"/>
    <x v="10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1033"/>
    <x v="1"/>
    <x v="10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x v="10"/>
    <n v="60610"/>
    <s v="Central"/>
    <s v="OFF-PA-10000418"/>
    <x v="1"/>
    <x v="10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AR-10000390"/>
    <x v="1"/>
    <x v="6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x v="10"/>
    <n v="60440"/>
    <s v="Central"/>
    <s v="TEC-PH-10003505"/>
    <x v="2"/>
    <x v="7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LA-10003663"/>
    <x v="1"/>
    <x v="2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OFF-BI-10001036"/>
    <x v="1"/>
    <x v="8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x v="17"/>
    <n v="22980"/>
    <s v="South"/>
    <s v="FUR-BO-10001519"/>
    <x v="0"/>
    <x v="0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x v="1"/>
    <n v="90004"/>
    <s v="West"/>
    <s v="OFF-PA-10003127"/>
    <x v="1"/>
    <x v="10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x v="4"/>
    <n v="98105"/>
    <s v="West"/>
    <s v="TEC-AC-10002076"/>
    <x v="2"/>
    <x v="11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AR-10003338"/>
    <x v="1"/>
    <x v="6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PA-10004610"/>
    <x v="1"/>
    <x v="10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x v="1"/>
    <n v="93277"/>
    <s v="West"/>
    <s v="OFF-ST-10001272"/>
    <x v="1"/>
    <x v="4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x v="1"/>
    <n v="90008"/>
    <s v="West"/>
    <s v="OFF-AP-10001366"/>
    <x v="1"/>
    <x v="9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x v="1"/>
    <n v="90045"/>
    <s v="West"/>
    <s v="FUR-FU-10001424"/>
    <x v="0"/>
    <x v="5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OFF-PA-10000349"/>
    <x v="1"/>
    <x v="10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x v="7"/>
    <n v="84043"/>
    <s v="West"/>
    <s v="TEC-CO-10000971"/>
    <x v="2"/>
    <x v="16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BI-10004632"/>
    <x v="1"/>
    <x v="8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AR-10001662"/>
    <x v="1"/>
    <x v="6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977"/>
    <x v="2"/>
    <x v="7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FA-10001883"/>
    <x v="1"/>
    <x v="13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x v="0"/>
    <n v="42420"/>
    <s v="South"/>
    <s v="OFF-PA-10000955"/>
    <x v="1"/>
    <x v="10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AR-10004707"/>
    <x v="1"/>
    <x v="6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x v="46"/>
    <n v="58103"/>
    <s v="Central"/>
    <s v="OFF-BI-10004040"/>
    <x v="1"/>
    <x v="8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OFF-PA-10001184"/>
    <x v="1"/>
    <x v="10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TEC-AC-10004145"/>
    <x v="2"/>
    <x v="11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x v="38"/>
    <n v="3820"/>
    <s v="East"/>
    <s v="FUR-TA-10003473"/>
    <x v="0"/>
    <x v="3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x v="1"/>
    <n v="92105"/>
    <s v="West"/>
    <s v="OFF-PA-10003172"/>
    <x v="1"/>
    <x v="10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x v="1"/>
    <n v="90032"/>
    <s v="West"/>
    <s v="FUR-FU-10003799"/>
    <x v="0"/>
    <x v="5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x v="15"/>
    <n v="13501"/>
    <s v="East"/>
    <s v="TEC-PH-10002583"/>
    <x v="2"/>
    <x v="7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PA-10004239"/>
    <x v="1"/>
    <x v="10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FUR-FU-10002960"/>
    <x v="0"/>
    <x v="5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x v="1"/>
    <n v="92683"/>
    <s v="West"/>
    <s v="TEC-PH-10004977"/>
    <x v="2"/>
    <x v="7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OFF-AR-10000817"/>
    <x v="1"/>
    <x v="6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x v="30"/>
    <n v="8401"/>
    <s v="East"/>
    <s v="OFF-EN-10003134"/>
    <x v="1"/>
    <x v="12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TEC-PH-10001615"/>
    <x v="2"/>
    <x v="7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x v="1"/>
    <n v="94122"/>
    <s v="West"/>
    <s v="OFF-ST-10003208"/>
    <x v="1"/>
    <x v="4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PA-10000605"/>
    <x v="1"/>
    <x v="10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x v="24"/>
    <n v="43229"/>
    <s v="East"/>
    <s v="OFF-AR-10004757"/>
    <x v="1"/>
    <x v="6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AP-10000159"/>
    <x v="1"/>
    <x v="9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BI-10003274"/>
    <x v="1"/>
    <x v="8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ST-10004963"/>
    <x v="1"/>
    <x v="4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OFF-LA-10004409"/>
    <x v="1"/>
    <x v="2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x v="0"/>
    <n v="40475"/>
    <s v="South"/>
    <s v="TEC-CO-10001046"/>
    <x v="2"/>
    <x v="16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2824"/>
    <x v="1"/>
    <x v="8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OFF-EN-10003072"/>
    <x v="1"/>
    <x v="12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EN-10001028"/>
    <x v="1"/>
    <x v="12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FUR-FU-10003829"/>
    <x v="0"/>
    <x v="5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PA-10002245"/>
    <x v="1"/>
    <x v="10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x v="1"/>
    <n v="94109"/>
    <s v="West"/>
    <s v="OFF-PA-10001736"/>
    <x v="1"/>
    <x v="10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ST-10003306"/>
    <x v="1"/>
    <x v="4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OFF-BI-10003707"/>
    <x v="1"/>
    <x v="8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BO-10003546"/>
    <x v="0"/>
    <x v="0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TEC-PH-10004833"/>
    <x v="2"/>
    <x v="7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x v="22"/>
    <n v="80219"/>
    <s v="West"/>
    <s v="FUR-CH-10002335"/>
    <x v="0"/>
    <x v="1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1128"/>
    <x v="2"/>
    <x v="7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x v="5"/>
    <n v="77340"/>
    <s v="Central"/>
    <s v="OFF-BI-10004140"/>
    <x v="1"/>
    <x v="8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EN-10002592"/>
    <x v="1"/>
    <x v="12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TEC-PH-10004447"/>
    <x v="2"/>
    <x v="7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BI-10003669"/>
    <x v="1"/>
    <x v="8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x v="15"/>
    <n v="10024"/>
    <s v="East"/>
    <s v="OFF-PA-10000223"/>
    <x v="1"/>
    <x v="10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FUR-BO-10004467"/>
    <x v="0"/>
    <x v="0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PA-10003641"/>
    <x v="1"/>
    <x v="10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OFF-PA-10000806"/>
    <x v="1"/>
    <x v="10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x v="15"/>
    <n v="11561"/>
    <s v="East"/>
    <s v="FUR-FU-10003142"/>
    <x v="0"/>
    <x v="5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x v="4"/>
    <n v="98103"/>
    <s v="West"/>
    <s v="FUR-BO-10000468"/>
    <x v="0"/>
    <x v="0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x v="5"/>
    <n v="77070"/>
    <s v="Central"/>
    <s v="OFF-PA-10001534"/>
    <x v="1"/>
    <x v="10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AR-10003045"/>
    <x v="1"/>
    <x v="6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PA-10001363"/>
    <x v="1"/>
    <x v="10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x v="1"/>
    <n v="90045"/>
    <s v="West"/>
    <s v="OFF-FA-10002280"/>
    <x v="1"/>
    <x v="13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AC-10000023"/>
    <x v="2"/>
    <x v="11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x v="4"/>
    <n v="98115"/>
    <s v="West"/>
    <s v="TEC-PH-10001750"/>
    <x v="2"/>
    <x v="7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x v="30"/>
    <n v="7960"/>
    <s v="East"/>
    <s v="OFF-AR-10004999"/>
    <x v="1"/>
    <x v="6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x v="15"/>
    <n v="10024"/>
    <s v="East"/>
    <s v="FUR-CH-10003968"/>
    <x v="0"/>
    <x v="1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TEC-PH-10000730"/>
    <x v="2"/>
    <x v="7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LA-10004409"/>
    <x v="1"/>
    <x v="2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PA-10000675"/>
    <x v="1"/>
    <x v="10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AR-10001573"/>
    <x v="1"/>
    <x v="6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x v="1"/>
    <n v="95661"/>
    <s v="West"/>
    <s v="FUR-FU-10001196"/>
    <x v="0"/>
    <x v="5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1146"/>
    <x v="0"/>
    <x v="1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OFF-AR-10000896"/>
    <x v="1"/>
    <x v="6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x v="12"/>
    <n v="48234"/>
    <s v="Central"/>
    <s v="OFF-BI-10001036"/>
    <x v="1"/>
    <x v="8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x v="1"/>
    <n v="90004"/>
    <s v="West"/>
    <s v="TEC-PH-10002103"/>
    <x v="2"/>
    <x v="7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1473"/>
    <x v="1"/>
    <x v="6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OFF-PA-10003039"/>
    <x v="1"/>
    <x v="10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x v="34"/>
    <n v="2908"/>
    <s v="East"/>
    <s v="OFF-PA-10000289"/>
    <x v="1"/>
    <x v="10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3247"/>
    <x v="0"/>
    <x v="5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x v="5"/>
    <n v="75220"/>
    <s v="Central"/>
    <s v="OFF-ST-10000585"/>
    <x v="1"/>
    <x v="4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PA-10001166"/>
    <x v="1"/>
    <x v="10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x v="1"/>
    <n v="94122"/>
    <s v="West"/>
    <s v="OFF-AR-10003651"/>
    <x v="1"/>
    <x v="6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x v="1"/>
    <n v="92553"/>
    <s v="West"/>
    <s v="OFF-PA-10001800"/>
    <x v="1"/>
    <x v="10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FA-10000134"/>
    <x v="1"/>
    <x v="13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FUR-CH-10002335"/>
    <x v="0"/>
    <x v="1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x v="1"/>
    <n v="90004"/>
    <s v="West"/>
    <s v="OFF-AR-10004707"/>
    <x v="1"/>
    <x v="6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x v="13"/>
    <n v="19711"/>
    <s v="East"/>
    <s v="OFF-AP-10000576"/>
    <x v="1"/>
    <x v="9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OFF-AP-10001394"/>
    <x v="1"/>
    <x v="9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x v="12"/>
    <n v="48234"/>
    <s v="Central"/>
    <s v="FUR-FU-10003724"/>
    <x v="0"/>
    <x v="5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x v="16"/>
    <n v="85023"/>
    <s v="West"/>
    <s v="OFF-LA-10003121"/>
    <x v="1"/>
    <x v="2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OFF-EN-10002230"/>
    <x v="1"/>
    <x v="12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BI-10002414"/>
    <x v="1"/>
    <x v="8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x v="0"/>
    <n v="40214"/>
    <s v="South"/>
    <s v="FUR-CH-10001270"/>
    <x v="0"/>
    <x v="1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AR-10001615"/>
    <x v="1"/>
    <x v="6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EN-10003286"/>
    <x v="1"/>
    <x v="12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FUR-BO-10003660"/>
    <x v="0"/>
    <x v="0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x v="13"/>
    <n v="19711"/>
    <s v="East"/>
    <s v="OFF-PA-10002764"/>
    <x v="1"/>
    <x v="10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MA-10001695"/>
    <x v="2"/>
    <x v="15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824"/>
    <x v="1"/>
    <x v="8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OFF-BI-10003529"/>
    <x v="1"/>
    <x v="8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x v="24"/>
    <n v="43302"/>
    <s v="East"/>
    <s v="OFF-EN-10003286"/>
    <x v="1"/>
    <x v="12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x v="5"/>
    <n v="75081"/>
    <s v="Central"/>
    <s v="OFF-ST-10002790"/>
    <x v="1"/>
    <x v="4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x v="19"/>
    <n v="35810"/>
    <s v="South"/>
    <s v="OFF-AR-10003217"/>
    <x v="1"/>
    <x v="6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x v="33"/>
    <n v="89115"/>
    <s v="West"/>
    <s v="OFF-PA-10003848"/>
    <x v="1"/>
    <x v="10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OFF-AP-10000240"/>
    <x v="1"/>
    <x v="9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x v="1"/>
    <n v="90036"/>
    <s v="West"/>
    <s v="OFF-AR-10002067"/>
    <x v="1"/>
    <x v="6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BI-10000977"/>
    <x v="1"/>
    <x v="8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TEC-CO-10001449"/>
    <x v="2"/>
    <x v="16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x v="34"/>
    <n v="2908"/>
    <s v="East"/>
    <s v="OFF-ST-10000136"/>
    <x v="1"/>
    <x v="4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0743"/>
    <x v="1"/>
    <x v="10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1019"/>
    <x v="1"/>
    <x v="10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OFF-PA-10003823"/>
    <x v="1"/>
    <x v="10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x v="31"/>
    <n v="2149"/>
    <s v="East"/>
    <s v="FUR-TA-10004619"/>
    <x v="0"/>
    <x v="3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3228"/>
    <x v="1"/>
    <x v="10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OFF-PA-10002586"/>
    <x v="1"/>
    <x v="10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BO-10000362"/>
    <x v="0"/>
    <x v="0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x v="34"/>
    <n v="2908"/>
    <s v="East"/>
    <s v="FUR-CH-10004218"/>
    <x v="0"/>
    <x v="1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x v="15"/>
    <n v="14609"/>
    <s v="East"/>
    <s v="TEC-PH-10002584"/>
    <x v="2"/>
    <x v="7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FUR-TA-10001095"/>
    <x v="0"/>
    <x v="3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FUR-TA-10004575"/>
    <x v="0"/>
    <x v="3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x v="17"/>
    <n v="23434"/>
    <s v="South"/>
    <s v="OFF-PA-10003177"/>
    <x v="1"/>
    <x v="10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x v="1"/>
    <n v="94513"/>
    <s v="West"/>
    <s v="TEC-PH-10001051"/>
    <x v="2"/>
    <x v="7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TEC-CO-10002313"/>
    <x v="2"/>
    <x v="16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T-10002790"/>
    <x v="1"/>
    <x v="4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OFF-FA-10001332"/>
    <x v="1"/>
    <x v="13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PA-10000605"/>
    <x v="1"/>
    <x v="10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FUR-TA-10004147"/>
    <x v="0"/>
    <x v="3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x v="12"/>
    <n v="48234"/>
    <s v="Central"/>
    <s v="OFF-AR-10002578"/>
    <x v="1"/>
    <x v="6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x v="7"/>
    <n v="84057"/>
    <s v="West"/>
    <s v="OFF-AR-10001761"/>
    <x v="1"/>
    <x v="6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x v="16"/>
    <n v="85204"/>
    <s v="West"/>
    <s v="TEC-PH-10003095"/>
    <x v="2"/>
    <x v="7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x v="3"/>
    <n v="28314"/>
    <s v="South"/>
    <s v="OFF-PA-10000300"/>
    <x v="1"/>
    <x v="10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x v="1"/>
    <n v="90032"/>
    <s v="West"/>
    <s v="TEC-AC-10001114"/>
    <x v="2"/>
    <x v="11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AR-10001615"/>
    <x v="1"/>
    <x v="6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x v="1"/>
    <n v="94109"/>
    <s v="West"/>
    <s v="OFF-AP-10000027"/>
    <x v="1"/>
    <x v="9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4963"/>
    <x v="1"/>
    <x v="4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x v="24"/>
    <n v="44105"/>
    <s v="East"/>
    <s v="OFF-ST-10002574"/>
    <x v="1"/>
    <x v="4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x v="15"/>
    <n v="10009"/>
    <s v="East"/>
    <s v="OFF-AR-10001761"/>
    <x v="1"/>
    <x v="6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x v="5"/>
    <n v="77070"/>
    <s v="Central"/>
    <s v="OFF-PA-10000743"/>
    <x v="1"/>
    <x v="10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x v="4"/>
    <n v="98103"/>
    <s v="West"/>
    <s v="OFF-AR-10004441"/>
    <x v="1"/>
    <x v="6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x v="4"/>
    <n v="98105"/>
    <s v="West"/>
    <s v="OFF-PA-10001870"/>
    <x v="1"/>
    <x v="10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x v="3"/>
    <n v="28205"/>
    <s v="South"/>
    <s v="OFF-AR-10001315"/>
    <x v="1"/>
    <x v="6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OFF-PA-10001609"/>
    <x v="1"/>
    <x v="10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x v="16"/>
    <n v="85705"/>
    <s v="West"/>
    <s v="TEC-PH-10003095"/>
    <x v="2"/>
    <x v="7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x v="1"/>
    <n v="90036"/>
    <s v="West"/>
    <s v="OFF-PA-10001639"/>
    <x v="1"/>
    <x v="10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BI-10002003"/>
    <x v="1"/>
    <x v="8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x v="29"/>
    <n v="6708"/>
    <s v="East"/>
    <s v="OFF-AR-10003829"/>
    <x v="1"/>
    <x v="6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x v="10"/>
    <n v="60610"/>
    <s v="Central"/>
    <s v="TEC-AC-10004761"/>
    <x v="2"/>
    <x v="11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x v="15"/>
    <n v="11561"/>
    <s v="East"/>
    <s v="OFF-FA-10003472"/>
    <x v="1"/>
    <x v="13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FUR-FU-10003464"/>
    <x v="0"/>
    <x v="5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ST-10003716"/>
    <x v="1"/>
    <x v="4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TEC-PH-10002496"/>
    <x v="2"/>
    <x v="7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x v="17"/>
    <n v="22204"/>
    <s v="South"/>
    <s v="OFF-BI-10004826"/>
    <x v="1"/>
    <x v="8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x v="3"/>
    <n v="28540"/>
    <s v="South"/>
    <s v="FUR-FU-10001546"/>
    <x v="0"/>
    <x v="5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x v="24"/>
    <n v="43229"/>
    <s v="East"/>
    <s v="OFF-AR-10001919"/>
    <x v="1"/>
    <x v="6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OFF-PA-10002558"/>
    <x v="1"/>
    <x v="10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x v="18"/>
    <n v="38109"/>
    <s v="South"/>
    <s v="OFF-PA-10003641"/>
    <x v="1"/>
    <x v="10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x v="5"/>
    <n v="75023"/>
    <s v="Central"/>
    <s v="OFF-PA-10003729"/>
    <x v="1"/>
    <x v="10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x v="21"/>
    <n v="97301"/>
    <s v="West"/>
    <s v="OFF-AR-10003251"/>
    <x v="1"/>
    <x v="6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x v="32"/>
    <n v="31907"/>
    <s v="South"/>
    <s v="OFF-EN-10003286"/>
    <x v="1"/>
    <x v="12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4078"/>
    <x v="1"/>
    <x v="6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x v="2"/>
    <n v="32303"/>
    <s v="South"/>
    <s v="OFF-PA-10003651"/>
    <x v="1"/>
    <x v="10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TEC-PH-10002885"/>
    <x v="2"/>
    <x v="7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x v="1"/>
    <n v="92503"/>
    <s v="West"/>
    <s v="OFF-AP-10002892"/>
    <x v="1"/>
    <x v="9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x v="1"/>
    <n v="94109"/>
    <s v="West"/>
    <s v="OFF-EN-10001509"/>
    <x v="1"/>
    <x v="12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AP-10001366"/>
    <x v="1"/>
    <x v="9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FA-10003485"/>
    <x v="1"/>
    <x v="13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x v="1"/>
    <n v="92553"/>
    <s v="West"/>
    <s v="OFF-BI-10002353"/>
    <x v="1"/>
    <x v="8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FUR-TA-10002533"/>
    <x v="0"/>
    <x v="3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x v="3"/>
    <n v="28205"/>
    <s v="South"/>
    <s v="OFF-SU-10003505"/>
    <x v="1"/>
    <x v="14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x v="15"/>
    <n v="10009"/>
    <s v="East"/>
    <s v="OFF-LA-10002762"/>
    <x v="1"/>
    <x v="2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FA-10000936"/>
    <x v="1"/>
    <x v="13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036"/>
    <x v="1"/>
    <x v="10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x v="33"/>
    <n v="89115"/>
    <s v="West"/>
    <s v="OFF-PA-10002377"/>
    <x v="1"/>
    <x v="10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x v="5"/>
    <n v="79109"/>
    <s v="Central"/>
    <s v="TEC-PH-10000526"/>
    <x v="2"/>
    <x v="7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TEC-PH-10002624"/>
    <x v="2"/>
    <x v="7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LA-10003714"/>
    <x v="1"/>
    <x v="2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3716"/>
    <x v="1"/>
    <x v="4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AR-10001315"/>
    <x v="1"/>
    <x v="6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OFF-AR-10001955"/>
    <x v="1"/>
    <x v="6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x v="3"/>
    <n v="27604"/>
    <s v="South"/>
    <s v="TEC-PH-10004080"/>
    <x v="2"/>
    <x v="7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OFF-AR-10001770"/>
    <x v="1"/>
    <x v="6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x v="39"/>
    <n v="20735"/>
    <s v="East"/>
    <s v="FUR-FU-10003274"/>
    <x v="0"/>
    <x v="5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x v="1"/>
    <n v="90049"/>
    <s v="West"/>
    <s v="TEC-PH-10000307"/>
    <x v="2"/>
    <x v="7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PA-10001801"/>
    <x v="1"/>
    <x v="10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x v="1"/>
    <n v="94109"/>
    <s v="West"/>
    <s v="OFF-FA-10000611"/>
    <x v="1"/>
    <x v="13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OFF-AR-10003770"/>
    <x v="1"/>
    <x v="6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x v="13"/>
    <n v="19711"/>
    <s v="East"/>
    <s v="TEC-AC-10002800"/>
    <x v="2"/>
    <x v="11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AR-10000588"/>
    <x v="1"/>
    <x v="6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x v="1"/>
    <n v="90045"/>
    <s v="West"/>
    <s v="TEC-PH-10001494"/>
    <x v="2"/>
    <x v="7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FUR-CH-10004289"/>
    <x v="0"/>
    <x v="1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x v="12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x v="3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x v="15"/>
    <n v="10024"/>
    <s v="East"/>
    <s v="OFF-AP-10002892"/>
    <x v="1"/>
    <x v="9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BI-10003638"/>
    <x v="1"/>
    <x v="8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x v="17"/>
    <n v="22204"/>
    <s v="South"/>
    <s v="OFF-PA-10001569"/>
    <x v="1"/>
    <x v="10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x v="5"/>
    <n v="78577"/>
    <s v="Central"/>
    <s v="FUR-TA-10001676"/>
    <x v="0"/>
    <x v="3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OFF-PA-10001125"/>
    <x v="1"/>
    <x v="10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x v="17"/>
    <n v="22204"/>
    <s v="South"/>
    <s v="TEC-PH-10002496"/>
    <x v="2"/>
    <x v="7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0321"/>
    <x v="1"/>
    <x v="4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x v="5"/>
    <n v="75061"/>
    <s v="Central"/>
    <s v="OFF-LA-10000973"/>
    <x v="1"/>
    <x v="2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x v="1"/>
    <n v="90049"/>
    <s v="West"/>
    <s v="OFF-PA-10001526"/>
    <x v="1"/>
    <x v="10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x v="35"/>
    <n v="39401"/>
    <s v="South"/>
    <s v="TEC-AC-10001266"/>
    <x v="2"/>
    <x v="11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TEC-PH-10003505"/>
    <x v="2"/>
    <x v="7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x v="15"/>
    <n v="10024"/>
    <s v="East"/>
    <s v="OFF-PA-10001712"/>
    <x v="1"/>
    <x v="10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x v="24"/>
    <n v="44221"/>
    <s v="East"/>
    <s v="OFF-BI-10002353"/>
    <x v="1"/>
    <x v="8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x v="4"/>
    <n v="98103"/>
    <s v="West"/>
    <s v="OFF-ST-10000934"/>
    <x v="1"/>
    <x v="4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ST-10002743"/>
    <x v="1"/>
    <x v="4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OFF-PA-10001846"/>
    <x v="1"/>
    <x v="10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CH-10004287"/>
    <x v="0"/>
    <x v="1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x v="16"/>
    <n v="85204"/>
    <s v="West"/>
    <s v="FUR-BO-10001608"/>
    <x v="0"/>
    <x v="0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x v="7"/>
    <n v="84106"/>
    <s v="West"/>
    <s v="OFF-PA-10000357"/>
    <x v="1"/>
    <x v="10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x v="24"/>
    <n v="44107"/>
    <s v="East"/>
    <s v="OFF-EN-10004459"/>
    <x v="1"/>
    <x v="12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4610"/>
    <x v="1"/>
    <x v="10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x v="1"/>
    <n v="92630"/>
    <s v="West"/>
    <s v="OFF-PA-10001878"/>
    <x v="1"/>
    <x v="10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PA-10002036"/>
    <x v="1"/>
    <x v="10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x v="3"/>
    <n v="28205"/>
    <s v="South"/>
    <s v="OFF-LA-10001641"/>
    <x v="1"/>
    <x v="2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AR-10003856"/>
    <x v="1"/>
    <x v="6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OFF-SU-10004782"/>
    <x v="1"/>
    <x v="14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351"/>
    <x v="0"/>
    <x v="5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x v="22"/>
    <n v="80229"/>
    <s v="West"/>
    <s v="FUR-FU-10004053"/>
    <x v="0"/>
    <x v="5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x v="1"/>
    <n v="95616"/>
    <s v="West"/>
    <s v="OFF-PA-10000019"/>
    <x v="1"/>
    <x v="10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AR-10003811"/>
    <x v="1"/>
    <x v="6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x v="36"/>
    <n v="72701"/>
    <s v="South"/>
    <s v="OFF-PA-10003302"/>
    <x v="1"/>
    <x v="10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2852"/>
    <x v="1"/>
    <x v="8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BI-10000145"/>
    <x v="1"/>
    <x v="8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x v="48"/>
    <n v="26003"/>
    <s v="East"/>
    <s v="OFF-PA-10001970"/>
    <x v="1"/>
    <x v="10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FA-10003495"/>
    <x v="1"/>
    <x v="13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TEC-AC-10003709"/>
    <x v="2"/>
    <x v="11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OFF-EN-10003845"/>
    <x v="1"/>
    <x v="12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x v="18"/>
    <n v="38109"/>
    <s v="South"/>
    <s v="FUR-CH-10002073"/>
    <x v="0"/>
    <x v="1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x v="5"/>
    <n v="77036"/>
    <s v="Central"/>
    <s v="OFF-PA-10001357"/>
    <x v="1"/>
    <x v="10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EN-10001415"/>
    <x v="1"/>
    <x v="12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x v="5"/>
    <n v="75217"/>
    <s v="Central"/>
    <s v="OFF-BI-10002813"/>
    <x v="1"/>
    <x v="8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TA-10004147"/>
    <x v="0"/>
    <x v="3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AR-10001662"/>
    <x v="1"/>
    <x v="6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OFF-ST-10001558"/>
    <x v="1"/>
    <x v="4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x v="39"/>
    <n v="21044"/>
    <s v="East"/>
    <s v="OFF-BI-10002026"/>
    <x v="1"/>
    <x v="8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TEC-PH-10000526"/>
    <x v="2"/>
    <x v="7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BI-10002309"/>
    <x v="1"/>
    <x v="8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AC-10003433"/>
    <x v="2"/>
    <x v="11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TEC-PH-10001363"/>
    <x v="2"/>
    <x v="7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x v="5"/>
    <n v="75217"/>
    <s v="Central"/>
    <s v="FUR-TA-10004767"/>
    <x v="0"/>
    <x v="3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x v="15"/>
    <n v="10024"/>
    <s v="East"/>
    <s v="OFF-AR-10001955"/>
    <x v="1"/>
    <x v="6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FUR-CH-10004886"/>
    <x v="0"/>
    <x v="1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x v="21"/>
    <n v="97206"/>
    <s v="West"/>
    <s v="OFF-PA-10003641"/>
    <x v="1"/>
    <x v="10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EN-10003134"/>
    <x v="1"/>
    <x v="12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PA-10003893"/>
    <x v="1"/>
    <x v="10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FUR-CH-10001146"/>
    <x v="0"/>
    <x v="1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SU-10000946"/>
    <x v="1"/>
    <x v="14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AR-10001615"/>
    <x v="1"/>
    <x v="6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FA-10004395"/>
    <x v="1"/>
    <x v="13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CH-10001270"/>
    <x v="0"/>
    <x v="1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x v="15"/>
    <n v="10035"/>
    <s v="East"/>
    <s v="TEC-PH-10002200"/>
    <x v="2"/>
    <x v="7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x v="31"/>
    <n v="2151"/>
    <s v="East"/>
    <s v="OFF-BI-10000145"/>
    <x v="1"/>
    <x v="8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FA-10002780"/>
    <x v="1"/>
    <x v="13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FU-10004666"/>
    <x v="0"/>
    <x v="5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FUR-TA-10004086"/>
    <x v="0"/>
    <x v="3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ST-10002301"/>
    <x v="1"/>
    <x v="4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4609"/>
    <x v="1"/>
    <x v="10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x v="2"/>
    <n v="33023"/>
    <s v="South"/>
    <s v="OFF-PA-10003309"/>
    <x v="1"/>
    <x v="10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TEC-PH-10002583"/>
    <x v="2"/>
    <x v="7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2787"/>
    <x v="1"/>
    <x v="10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x v="9"/>
    <n v="19134"/>
    <s v="East"/>
    <s v="OFF-PA-10000130"/>
    <x v="1"/>
    <x v="10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680"/>
    <x v="2"/>
    <x v="7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x v="35"/>
    <n v="39212"/>
    <s v="South"/>
    <s v="TEC-PH-10002538"/>
    <x v="2"/>
    <x v="7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FA-10002975"/>
    <x v="1"/>
    <x v="13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x v="10"/>
    <n v="60623"/>
    <s v="Central"/>
    <s v="OFF-AR-10003481"/>
    <x v="1"/>
    <x v="6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x v="4"/>
    <n v="98115"/>
    <s v="West"/>
    <s v="OFF-BI-10004967"/>
    <x v="1"/>
    <x v="8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LA-10003537"/>
    <x v="1"/>
    <x v="2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OFF-ST-10002406"/>
    <x v="1"/>
    <x v="4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x v="6"/>
    <n v="53081"/>
    <s v="Central"/>
    <s v="TEC-AC-10003433"/>
    <x v="2"/>
    <x v="11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FUR-BO-10002268"/>
    <x v="0"/>
    <x v="0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TEC-AC-10004469"/>
    <x v="2"/>
    <x v="11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x v="4"/>
    <n v="98105"/>
    <s v="West"/>
    <s v="OFF-AP-10000696"/>
    <x v="1"/>
    <x v="9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x v="23"/>
    <n v="52001"/>
    <s v="Central"/>
    <s v="TEC-PH-10003885"/>
    <x v="2"/>
    <x v="7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TEC-AC-10002926"/>
    <x v="2"/>
    <x v="11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x v="1"/>
    <n v="90032"/>
    <s v="West"/>
    <s v="OFF-SU-10001225"/>
    <x v="1"/>
    <x v="14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x v="31"/>
    <n v="1852"/>
    <s v="East"/>
    <s v="FUR-FU-10002268"/>
    <x v="0"/>
    <x v="5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OFF-PA-10000474"/>
    <x v="1"/>
    <x v="10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x v="9"/>
    <n v="19134"/>
    <s v="East"/>
    <s v="OFF-PA-10003641"/>
    <x v="1"/>
    <x v="10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OFF-FA-10000936"/>
    <x v="1"/>
    <x v="13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x v="15"/>
    <n v="10009"/>
    <s v="East"/>
    <s v="FUR-FU-10000732"/>
    <x v="0"/>
    <x v="5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FUR-FU-10002501"/>
    <x v="0"/>
    <x v="5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x v="24"/>
    <n v="43130"/>
    <s v="East"/>
    <s v="OFF-AR-10000634"/>
    <x v="1"/>
    <x v="6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FUR-CH-10004997"/>
    <x v="0"/>
    <x v="1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x v="15"/>
    <n v="10035"/>
    <s v="East"/>
    <s v="OFF-ST-10001932"/>
    <x v="1"/>
    <x v="4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x v="5"/>
    <n v="79109"/>
    <s v="Central"/>
    <s v="OFF-PA-10004621"/>
    <x v="1"/>
    <x v="10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PA-10001019"/>
    <x v="1"/>
    <x v="10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x v="5"/>
    <n v="77041"/>
    <s v="Central"/>
    <s v="OFF-LA-10001613"/>
    <x v="1"/>
    <x v="2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x v="31"/>
    <n v="1841"/>
    <s v="East"/>
    <s v="OFF-BI-10001308"/>
    <x v="1"/>
    <x v="8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x v="4"/>
    <n v="98115"/>
    <s v="West"/>
    <s v="TEC-AC-10000682"/>
    <x v="2"/>
    <x v="11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x v="15"/>
    <n v="10035"/>
    <s v="East"/>
    <s v="OFF-AP-10001005"/>
    <x v="1"/>
    <x v="9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x v="15"/>
    <n v="10035"/>
    <s v="East"/>
    <s v="OFF-AP-10000938"/>
    <x v="1"/>
    <x v="9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x v="15"/>
    <n v="10009"/>
    <s v="East"/>
    <s v="OFF-AR-10004999"/>
    <x v="1"/>
    <x v="6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1490"/>
    <x v="1"/>
    <x v="4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OFF-BI-10001617"/>
    <x v="1"/>
    <x v="8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x v="1"/>
    <n v="90049"/>
    <s v="West"/>
    <s v="FUR-FU-10003981"/>
    <x v="0"/>
    <x v="5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PA-10001970"/>
    <x v="1"/>
    <x v="10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0586"/>
    <x v="2"/>
    <x v="7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PA-10004983"/>
    <x v="1"/>
    <x v="10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x v="1"/>
    <n v="94109"/>
    <s v="West"/>
    <s v="FUR-FU-10001731"/>
    <x v="0"/>
    <x v="5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01"/>
    <x v="1"/>
    <x v="8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OFF-BI-10004519"/>
    <x v="1"/>
    <x v="8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x v="32"/>
    <n v="30344"/>
    <s v="South"/>
    <s v="TEC-AC-10001590"/>
    <x v="2"/>
    <x v="11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LA-10001474"/>
    <x v="1"/>
    <x v="2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PA-10001497"/>
    <x v="1"/>
    <x v="10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x v="17"/>
    <n v="22204"/>
    <s v="South"/>
    <s v="FUR-FU-10000246"/>
    <x v="0"/>
    <x v="5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x v="3"/>
    <n v="28403"/>
    <s v="South"/>
    <s v="OFF-AP-10000252"/>
    <x v="1"/>
    <x v="9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x v="16"/>
    <n v="85364"/>
    <s v="West"/>
    <s v="OFF-AR-10002375"/>
    <x v="1"/>
    <x v="6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x v="1"/>
    <n v="92404"/>
    <s v="West"/>
    <s v="OFF-BI-10003719"/>
    <x v="1"/>
    <x v="8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x v="39"/>
    <n v="21215"/>
    <s v="East"/>
    <s v="OFF-AP-10001492"/>
    <x v="1"/>
    <x v="9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x v="1"/>
    <n v="94110"/>
    <s v="West"/>
    <s v="OFF-LA-10001613"/>
    <x v="1"/>
    <x v="2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FUR-FU-10001940"/>
    <x v="0"/>
    <x v="5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OFF-PA-10002787"/>
    <x v="1"/>
    <x v="10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x v="27"/>
    <n v="87105"/>
    <s v="West"/>
    <s v="OFF-PA-10004239"/>
    <x v="1"/>
    <x v="10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x v="1"/>
    <n v="90045"/>
    <s v="West"/>
    <s v="TEC-MA-10000984"/>
    <x v="2"/>
    <x v="15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LA-10004484"/>
    <x v="1"/>
    <x v="2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OFF-ST-10002406"/>
    <x v="1"/>
    <x v="4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x v="1"/>
    <n v="90045"/>
    <s v="West"/>
    <s v="TEC-PH-10003645"/>
    <x v="2"/>
    <x v="7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x v="9"/>
    <n v="19140"/>
    <s v="East"/>
    <s v="FUR-CH-10003396"/>
    <x v="0"/>
    <x v="1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x v="5"/>
    <n v="77506"/>
    <s v="Central"/>
    <s v="OFF-AR-10004817"/>
    <x v="1"/>
    <x v="6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x v="1"/>
    <n v="90045"/>
    <s v="West"/>
    <s v="OFF-PA-10000675"/>
    <x v="1"/>
    <x v="10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FU-10001934"/>
    <x v="0"/>
    <x v="5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FUR-CH-10004997"/>
    <x v="0"/>
    <x v="1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x v="9"/>
    <n v="19134"/>
    <s v="East"/>
    <s v="TEC-CO-10001766"/>
    <x v="2"/>
    <x v="16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x v="1"/>
    <n v="95351"/>
    <s v="West"/>
    <s v="FUR-CH-10004860"/>
    <x v="0"/>
    <x v="1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BI-10002049"/>
    <x v="1"/>
    <x v="8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TEC-AC-10000023"/>
    <x v="2"/>
    <x v="11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PA-10003971"/>
    <x v="1"/>
    <x v="10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AR-10003481"/>
    <x v="1"/>
    <x v="6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x v="1"/>
    <n v="92503"/>
    <s v="West"/>
    <s v="OFF-ST-10001490"/>
    <x v="1"/>
    <x v="4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PA-10001970"/>
    <x v="1"/>
    <x v="10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x v="1"/>
    <n v="90008"/>
    <s v="West"/>
    <s v="OFF-LA-10002762"/>
    <x v="1"/>
    <x v="2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x v="2"/>
    <n v="33801"/>
    <s v="South"/>
    <s v="FUR-TA-10002533"/>
    <x v="0"/>
    <x v="3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x v="15"/>
    <n v="10035"/>
    <s v="East"/>
    <s v="FUR-FU-10004091"/>
    <x v="0"/>
    <x v="5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AR-10001545"/>
    <x v="1"/>
    <x v="6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x v="9"/>
    <n v="19140"/>
    <s v="East"/>
    <s v="OFF-PA-10004971"/>
    <x v="1"/>
    <x v="10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LA-10003223"/>
    <x v="1"/>
    <x v="2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OFF-ST-10004340"/>
    <x v="1"/>
    <x v="4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x v="26"/>
    <n v="73505"/>
    <s v="Central"/>
    <s v="OFF-AR-10003469"/>
    <x v="1"/>
    <x v="6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x v="17"/>
    <n v="24153"/>
    <s v="South"/>
    <s v="OFF-PA-10000249"/>
    <x v="1"/>
    <x v="10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x v="1"/>
    <n v="92704"/>
    <s v="West"/>
    <s v="OFF-LA-10001613"/>
    <x v="1"/>
    <x v="2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OFF-PA-10002986"/>
    <x v="1"/>
    <x v="10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x v="4"/>
    <n v="98115"/>
    <s v="West"/>
    <s v="TEC-CO-10004722"/>
    <x v="2"/>
    <x v="16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x v="29"/>
    <n v="6457"/>
    <s v="East"/>
    <s v="OFF-PA-10001125"/>
    <x v="1"/>
    <x v="10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x v="5"/>
    <n v="79762"/>
    <s v="Central"/>
    <s v="OFF-PA-10004285"/>
    <x v="1"/>
    <x v="10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x v="29"/>
    <n v="6460"/>
    <s v="East"/>
    <s v="TEC-AC-10004469"/>
    <x v="2"/>
    <x v="11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x v="30"/>
    <n v="7109"/>
    <s v="East"/>
    <s v="FUR-CH-10001545"/>
    <x v="0"/>
    <x v="1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FU-10004909"/>
    <x v="0"/>
    <x v="5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TA-10004575"/>
    <x v="0"/>
    <x v="3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x v="35"/>
    <n v="39212"/>
    <s v="South"/>
    <s v="OFF-AR-10002240"/>
    <x v="1"/>
    <x v="6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LA-10004559"/>
    <x v="1"/>
    <x v="2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x v="10"/>
    <n v="60623"/>
    <s v="Central"/>
    <s v="OFF-PA-10003892"/>
    <x v="1"/>
    <x v="10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x v="21"/>
    <n v="97477"/>
    <s v="West"/>
    <s v="FUR-TA-10003469"/>
    <x v="0"/>
    <x v="3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FUR-TA-10002958"/>
    <x v="0"/>
    <x v="3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4973"/>
    <x v="0"/>
    <x v="5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x v="10"/>
    <n v="60623"/>
    <s v="Central"/>
    <s v="OFF-PA-10003641"/>
    <x v="1"/>
    <x v="10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OFF-EN-10002621"/>
    <x v="1"/>
    <x v="12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x v="10"/>
    <n v="60623"/>
    <s v="Central"/>
    <s v="FUR-CH-10003817"/>
    <x v="0"/>
    <x v="1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PA-10001870"/>
    <x v="1"/>
    <x v="10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x v="39"/>
    <n v="20852"/>
    <s v="East"/>
    <s v="OFF-BI-10000320"/>
    <x v="1"/>
    <x v="8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OFF-PA-10004735"/>
    <x v="1"/>
    <x v="10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BI-10000546"/>
    <x v="1"/>
    <x v="8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OFF-AP-10001293"/>
    <x v="1"/>
    <x v="9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x v="18"/>
    <n v="37918"/>
    <s v="South"/>
    <s v="OFF-PA-10001800"/>
    <x v="1"/>
    <x v="10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PH-10004165"/>
    <x v="2"/>
    <x v="7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FU-10002240"/>
    <x v="0"/>
    <x v="5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TEC-MA-10000045"/>
    <x v="2"/>
    <x v="15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x v="2"/>
    <n v="32114"/>
    <s v="South"/>
    <s v="OFF-AR-10004757"/>
    <x v="1"/>
    <x v="6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x v="10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2676"/>
    <x v="1"/>
    <x v="13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x v="5"/>
    <n v="76017"/>
    <s v="Central"/>
    <s v="OFF-ST-10000321"/>
    <x v="1"/>
    <x v="4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x v="1"/>
    <n v="91104"/>
    <s v="West"/>
    <s v="OFF-PA-10004782"/>
    <x v="1"/>
    <x v="10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4243"/>
    <x v="1"/>
    <x v="10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x v="31"/>
    <n v="2149"/>
    <s v="East"/>
    <s v="OFF-PA-10001033"/>
    <x v="1"/>
    <x v="10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x v="15"/>
    <n v="12180"/>
    <s v="East"/>
    <s v="TEC-AC-10001109"/>
    <x v="2"/>
    <x v="11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OFF-AR-10004344"/>
    <x v="1"/>
    <x v="6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0675"/>
    <x v="1"/>
    <x v="4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x v="1"/>
    <n v="95123"/>
    <s v="West"/>
    <s v="OFF-ST-10002301"/>
    <x v="1"/>
    <x v="4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x v="2"/>
    <n v="32216"/>
    <s v="South"/>
    <s v="FUR-CH-10002024"/>
    <x v="0"/>
    <x v="1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OFF-AR-10003251"/>
    <x v="1"/>
    <x v="6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x v="2"/>
    <n v="32216"/>
    <s v="South"/>
    <s v="FUR-FU-10000175"/>
    <x v="0"/>
    <x v="5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TEC-PH-10003691"/>
    <x v="2"/>
    <x v="7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x v="1"/>
    <n v="94122"/>
    <s v="West"/>
    <s v="FUR-FU-10002878"/>
    <x v="0"/>
    <x v="5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AP-10000828"/>
    <x v="1"/>
    <x v="9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CO-10000971"/>
    <x v="2"/>
    <x v="16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PA-10003134"/>
    <x v="1"/>
    <x v="10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PH-10002538"/>
    <x v="2"/>
    <x v="7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x v="4"/>
    <n v="98103"/>
    <s v="West"/>
    <s v="OFF-BI-10004308"/>
    <x v="1"/>
    <x v="8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BI-10000773"/>
    <x v="1"/>
    <x v="8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x v="12"/>
    <n v="48066"/>
    <s v="Central"/>
    <s v="OFF-ST-10001837"/>
    <x v="1"/>
    <x v="4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x v="36"/>
    <n v="72701"/>
    <s v="South"/>
    <s v="OFF-PA-10002552"/>
    <x v="1"/>
    <x v="10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x v="3"/>
    <n v="28540"/>
    <s v="South"/>
    <s v="OFF-BI-10000014"/>
    <x v="1"/>
    <x v="8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x v="13"/>
    <n v="19901"/>
    <s v="East"/>
    <s v="TEC-PH-10000376"/>
    <x v="2"/>
    <x v="7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TEC-PH-10002584"/>
    <x v="2"/>
    <x v="7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x v="24"/>
    <n v="45503"/>
    <s v="East"/>
    <s v="OFF-AR-10000634"/>
    <x v="1"/>
    <x v="6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x v="15"/>
    <n v="10550"/>
    <s v="East"/>
    <s v="OFF-ST-10002615"/>
    <x v="1"/>
    <x v="4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BI-10002026"/>
    <x v="1"/>
    <x v="8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x v="2"/>
    <n v="33614"/>
    <s v="South"/>
    <s v="OFF-ST-10001496"/>
    <x v="1"/>
    <x v="4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x v="32"/>
    <n v="31907"/>
    <s v="South"/>
    <s v="OFF-ST-10003716"/>
    <x v="1"/>
    <x v="4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x v="3"/>
    <n v="28540"/>
    <s v="South"/>
    <s v="FUR-CH-10001270"/>
    <x v="0"/>
    <x v="1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PA-10000295"/>
    <x v="1"/>
    <x v="10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R-10004344"/>
    <x v="1"/>
    <x v="6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TEC-AC-10002473"/>
    <x v="2"/>
    <x v="11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x v="2"/>
    <n v="33180"/>
    <s v="South"/>
    <s v="OFF-LA-10000443"/>
    <x v="1"/>
    <x v="2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x v="24"/>
    <n v="45373"/>
    <s v="East"/>
    <s v="OFF-BI-10003166"/>
    <x v="1"/>
    <x v="8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x v="4"/>
    <n v="98103"/>
    <s v="West"/>
    <s v="OFF-BI-10002393"/>
    <x v="1"/>
    <x v="8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OFF-EN-10002600"/>
    <x v="1"/>
    <x v="12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FUR-FU-10003829"/>
    <x v="0"/>
    <x v="5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x v="3"/>
    <n v="28205"/>
    <s v="South"/>
    <s v="OFF-LA-10003223"/>
    <x v="1"/>
    <x v="2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x v="1"/>
    <n v="95661"/>
    <s v="West"/>
    <s v="OFF-AR-10001770"/>
    <x v="1"/>
    <x v="6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TEC-AC-10003870"/>
    <x v="2"/>
    <x v="11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x v="1"/>
    <n v="94110"/>
    <s v="West"/>
    <s v="TEC-PH-10003092"/>
    <x v="2"/>
    <x v="7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PA-10001870"/>
    <x v="1"/>
    <x v="10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305"/>
    <x v="1"/>
    <x v="8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x v="1"/>
    <n v="94122"/>
    <s v="West"/>
    <s v="OFF-AR-10001419"/>
    <x v="1"/>
    <x v="6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FUR-FU-10002157"/>
    <x v="0"/>
    <x v="5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x v="32"/>
    <n v="31907"/>
    <s v="South"/>
    <s v="TEC-PH-10001459"/>
    <x v="2"/>
    <x v="7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FA-10001561"/>
    <x v="1"/>
    <x v="13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AR-10003158"/>
    <x v="1"/>
    <x v="6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x v="5"/>
    <n v="77573"/>
    <s v="Central"/>
    <s v="OFF-PA-10001804"/>
    <x v="1"/>
    <x v="10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422"/>
    <x v="1"/>
    <x v="6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x v="3"/>
    <n v="27217"/>
    <s v="South"/>
    <s v="OFF-AR-10000127"/>
    <x v="1"/>
    <x v="6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x v="15"/>
    <n v="10009"/>
    <s v="East"/>
    <s v="OFF-ST-10004634"/>
    <x v="1"/>
    <x v="4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AP-10000595"/>
    <x v="1"/>
    <x v="9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OFF-ST-10001321"/>
    <x v="1"/>
    <x v="4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x v="2"/>
    <n v="33012"/>
    <s v="South"/>
    <s v="TEC-PH-10001750"/>
    <x v="2"/>
    <x v="7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1890"/>
    <x v="1"/>
    <x v="8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1357"/>
    <x v="1"/>
    <x v="10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x v="30"/>
    <n v="7109"/>
    <s v="East"/>
    <s v="OFF-PA-10004888"/>
    <x v="1"/>
    <x v="10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x v="15"/>
    <n v="10024"/>
    <s v="East"/>
    <s v="TEC-AC-10002370"/>
    <x v="2"/>
    <x v="11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ST-10004634"/>
    <x v="1"/>
    <x v="4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PA-10001801"/>
    <x v="1"/>
    <x v="10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x v="31"/>
    <n v="1810"/>
    <s v="East"/>
    <s v="OFF-BI-10004632"/>
    <x v="1"/>
    <x v="8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x v="13"/>
    <n v="19711"/>
    <s v="East"/>
    <s v="OFF-BI-10002082"/>
    <x v="1"/>
    <x v="8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x v="17"/>
    <n v="22204"/>
    <s v="South"/>
    <s v="OFF-AR-10003986"/>
    <x v="1"/>
    <x v="6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OFF-PA-10001243"/>
    <x v="1"/>
    <x v="10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x v="19"/>
    <n v="35601"/>
    <s v="South"/>
    <s v="TEC-AC-10003198"/>
    <x v="2"/>
    <x v="11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x v="17"/>
    <n v="23320"/>
    <s v="South"/>
    <s v="OFF-PA-10002262"/>
    <x v="1"/>
    <x v="10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x v="19"/>
    <n v="35810"/>
    <s v="South"/>
    <s v="OFF-ST-10001325"/>
    <x v="1"/>
    <x v="4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OFF-LA-10004544"/>
    <x v="1"/>
    <x v="2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FU-10001473"/>
    <x v="0"/>
    <x v="5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FUR-FU-10001025"/>
    <x v="0"/>
    <x v="5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FUR-TA-10003748"/>
    <x v="0"/>
    <x v="3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x v="9"/>
    <n v="19134"/>
    <s v="East"/>
    <s v="OFF-FA-10002280"/>
    <x v="1"/>
    <x v="13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x v="32"/>
    <n v="30605"/>
    <s v="South"/>
    <s v="FUR-FU-10000308"/>
    <x v="0"/>
    <x v="5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OFF-ST-10000876"/>
    <x v="1"/>
    <x v="4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PH-10000586"/>
    <x v="2"/>
    <x v="7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R-10001955"/>
    <x v="1"/>
    <x v="6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AP-10000027"/>
    <x v="1"/>
    <x v="9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x v="2"/>
    <n v="34741"/>
    <s v="South"/>
    <s v="TEC-PH-10002624"/>
    <x v="2"/>
    <x v="7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x v="4"/>
    <n v="98105"/>
    <s v="West"/>
    <s v="TEC-PH-10002275"/>
    <x v="2"/>
    <x v="7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x v="1"/>
    <n v="95051"/>
    <s v="West"/>
    <s v="OFF-BI-10004308"/>
    <x v="1"/>
    <x v="8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x v="1"/>
    <n v="94110"/>
    <s v="West"/>
    <s v="OFF-ST-10000352"/>
    <x v="1"/>
    <x v="4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x v="1"/>
    <n v="94110"/>
    <s v="West"/>
    <s v="OFF-BI-10001294"/>
    <x v="1"/>
    <x v="8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PA-10003349"/>
    <x v="1"/>
    <x v="10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x v="5"/>
    <n v="77036"/>
    <s v="Central"/>
    <s v="FUR-CH-10001270"/>
    <x v="0"/>
    <x v="1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TEC-AC-10003447"/>
    <x v="2"/>
    <x v="11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x v="29"/>
    <n v="6484"/>
    <s v="East"/>
    <s v="OFF-PA-10004285"/>
    <x v="1"/>
    <x v="10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x v="29"/>
    <n v="6040"/>
    <s v="East"/>
    <s v="OFF-ST-10001328"/>
    <x v="1"/>
    <x v="4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x v="29"/>
    <n v="6810"/>
    <s v="East"/>
    <s v="FUR-FU-10001473"/>
    <x v="0"/>
    <x v="5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TEC-PH-10000193"/>
    <x v="2"/>
    <x v="7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FU-10002045"/>
    <x v="0"/>
    <x v="5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x v="3"/>
    <n v="28403"/>
    <s v="South"/>
    <s v="OFF-PA-10001144"/>
    <x v="1"/>
    <x v="10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x v="5"/>
    <n v="77095"/>
    <s v="Central"/>
    <s v="OFF-BI-10004099"/>
    <x v="1"/>
    <x v="8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BI-10002026"/>
    <x v="1"/>
    <x v="8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x v="15"/>
    <n v="10009"/>
    <s v="East"/>
    <s v="OFF-PA-10004156"/>
    <x v="1"/>
    <x v="10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x v="1"/>
    <n v="90036"/>
    <s v="West"/>
    <s v="OFF-PA-10002254"/>
    <x v="1"/>
    <x v="10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3247"/>
    <x v="0"/>
    <x v="5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TEC-AC-10002473"/>
    <x v="2"/>
    <x v="11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FUR-FU-10001057"/>
    <x v="0"/>
    <x v="5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1419"/>
    <x v="1"/>
    <x v="6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x v="3"/>
    <n v="27217"/>
    <s v="South"/>
    <s v="FUR-TA-10001768"/>
    <x v="0"/>
    <x v="3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x v="17"/>
    <n v="24153"/>
    <s v="South"/>
    <s v="OFF-AR-10003514"/>
    <x v="1"/>
    <x v="6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OFF-PA-10001972"/>
    <x v="1"/>
    <x v="10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x v="23"/>
    <n v="52302"/>
    <s v="Central"/>
    <s v="OFF-PA-10000474"/>
    <x v="1"/>
    <x v="10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04"/>
    <x v="1"/>
    <x v="4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x v="24"/>
    <n v="45231"/>
    <s v="East"/>
    <s v="OFF-BI-10004099"/>
    <x v="1"/>
    <x v="8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x v="12"/>
    <n v="48066"/>
    <s v="Central"/>
    <s v="OFF-SU-10001935"/>
    <x v="1"/>
    <x v="14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PA-10004610"/>
    <x v="1"/>
    <x v="10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x v="33"/>
    <n v="89115"/>
    <s v="West"/>
    <s v="OFF-BI-10004040"/>
    <x v="1"/>
    <x v="8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x v="24"/>
    <n v="44105"/>
    <s v="East"/>
    <s v="TEC-AC-10002550"/>
    <x v="2"/>
    <x v="11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x v="16"/>
    <n v="85705"/>
    <s v="West"/>
    <s v="OFF-PA-10002254"/>
    <x v="1"/>
    <x v="10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x v="9"/>
    <n v="19120"/>
    <s v="East"/>
    <s v="TEC-PH-10002538"/>
    <x v="2"/>
    <x v="7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1039"/>
    <x v="0"/>
    <x v="3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4963"/>
    <x v="0"/>
    <x v="5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PA-10003724"/>
    <x v="1"/>
    <x v="10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x v="1"/>
    <n v="94122"/>
    <s v="West"/>
    <s v="TEC-PH-10001459"/>
    <x v="2"/>
    <x v="7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x v="5"/>
    <n v="77070"/>
    <s v="Central"/>
    <s v="FUR-FU-10004748"/>
    <x v="0"/>
    <x v="5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FUR-CH-10001146"/>
    <x v="0"/>
    <x v="1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x v="29"/>
    <n v="6010"/>
    <s v="East"/>
    <s v="OFF-ST-10000563"/>
    <x v="1"/>
    <x v="4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x v="27"/>
    <n v="87105"/>
    <s v="West"/>
    <s v="TEC-PH-10003273"/>
    <x v="2"/>
    <x v="7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x v="14"/>
    <n v="46060"/>
    <s v="Central"/>
    <s v="FUR-TA-10001950"/>
    <x v="0"/>
    <x v="3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TEC-AC-10002473"/>
    <x v="2"/>
    <x v="11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x v="18"/>
    <n v="37042"/>
    <s v="South"/>
    <s v="OFF-LA-10000081"/>
    <x v="1"/>
    <x v="2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x v="2"/>
    <n v="33021"/>
    <s v="South"/>
    <s v="OFF-ST-10000876"/>
    <x v="1"/>
    <x v="4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BI-10004492"/>
    <x v="1"/>
    <x v="8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x v="9"/>
    <n v="17403"/>
    <s v="East"/>
    <s v="OFF-PA-10001033"/>
    <x v="1"/>
    <x v="10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x v="16"/>
    <n v="85204"/>
    <s v="West"/>
    <s v="OFF-PA-10004039"/>
    <x v="1"/>
    <x v="10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x v="1"/>
    <n v="94110"/>
    <s v="West"/>
    <s v="OFF-AR-10002578"/>
    <x v="1"/>
    <x v="6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x v="9"/>
    <n v="19120"/>
    <s v="East"/>
    <s v="OFF-AR-10001860"/>
    <x v="1"/>
    <x v="6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x v="15"/>
    <n v="10024"/>
    <s v="East"/>
    <s v="OFF-LA-10001297"/>
    <x v="1"/>
    <x v="2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x v="4"/>
    <n v="98115"/>
    <s v="West"/>
    <s v="FUR-FU-10002759"/>
    <x v="0"/>
    <x v="5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740"/>
    <x v="1"/>
    <x v="10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1144"/>
    <x v="1"/>
    <x v="10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x v="1"/>
    <n v="93727"/>
    <s v="West"/>
    <s v="OFF-PA-10000859"/>
    <x v="1"/>
    <x v="10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OFF-BI-10002557"/>
    <x v="1"/>
    <x v="8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AR-10000588"/>
    <x v="1"/>
    <x v="6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TEC-AC-10002001"/>
    <x v="2"/>
    <x v="11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BI-10001617"/>
    <x v="1"/>
    <x v="8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x v="15"/>
    <n v="10701"/>
    <s v="East"/>
    <s v="OFF-PA-10001878"/>
    <x v="1"/>
    <x v="10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TEC-PH-10000376"/>
    <x v="2"/>
    <x v="7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x v="1"/>
    <n v="90045"/>
    <s v="West"/>
    <s v="FUR-CH-10003396"/>
    <x v="0"/>
    <x v="1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x v="1"/>
    <n v="90049"/>
    <s v="West"/>
    <s v="OFF-PA-10003363"/>
    <x v="1"/>
    <x v="10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AC-10004761"/>
    <x v="2"/>
    <x v="11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TEC-PH-10003691"/>
    <x v="2"/>
    <x v="7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x v="12"/>
    <n v="48205"/>
    <s v="Central"/>
    <s v="OFF-BI-10004965"/>
    <x v="1"/>
    <x v="8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x v="2"/>
    <n v="32839"/>
    <s v="South"/>
    <s v="OFF-PA-10002787"/>
    <x v="1"/>
    <x v="10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3602"/>
    <x v="1"/>
    <x v="6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x v="15"/>
    <n v="10009"/>
    <s v="East"/>
    <s v="OFF-AR-10002833"/>
    <x v="1"/>
    <x v="6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x v="5"/>
    <n v="75034"/>
    <s v="Central"/>
    <s v="FUR-FU-10002501"/>
    <x v="0"/>
    <x v="5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3817"/>
    <x v="0"/>
    <x v="1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x v="30"/>
    <n v="7501"/>
    <s v="East"/>
    <s v="FUR-CH-10004860"/>
    <x v="0"/>
    <x v="1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x v="24"/>
    <n v="43229"/>
    <s v="East"/>
    <s v="FUR-FU-10002268"/>
    <x v="0"/>
    <x v="5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FUR-FU-10003424"/>
    <x v="0"/>
    <x v="5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OFF-ST-10001370"/>
    <x v="1"/>
    <x v="4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x v="32"/>
    <n v="31907"/>
    <s v="South"/>
    <s v="OFF-LA-10003223"/>
    <x v="1"/>
    <x v="2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BI-10003707"/>
    <x v="1"/>
    <x v="8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PA-10000552"/>
    <x v="1"/>
    <x v="10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OFF-ST-10001172"/>
    <x v="1"/>
    <x v="4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x v="9"/>
    <n v="19140"/>
    <s v="East"/>
    <s v="FUR-CH-10001270"/>
    <x v="0"/>
    <x v="1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TEC-AC-10001266"/>
    <x v="2"/>
    <x v="11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x v="1"/>
    <n v="90049"/>
    <s v="West"/>
    <s v="OFF-LA-10000452"/>
    <x v="1"/>
    <x v="2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x v="22"/>
    <n v="80013"/>
    <s v="West"/>
    <s v="FUR-FU-10000073"/>
    <x v="0"/>
    <x v="5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LA-10002368"/>
    <x v="1"/>
    <x v="2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x v="5"/>
    <n v="77041"/>
    <s v="Central"/>
    <s v="OFF-FA-10004248"/>
    <x v="1"/>
    <x v="13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x v="19"/>
    <n v="35601"/>
    <s v="South"/>
    <s v="TEC-AC-10000927"/>
    <x v="2"/>
    <x v="11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345"/>
    <x v="2"/>
    <x v="7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x v="6"/>
    <n v="53209"/>
    <s v="Central"/>
    <s v="FUR-CH-10000847"/>
    <x v="0"/>
    <x v="1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x v="24"/>
    <n v="45373"/>
    <s v="East"/>
    <s v="OFF-PA-10002787"/>
    <x v="1"/>
    <x v="10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x v="5"/>
    <n v="75081"/>
    <s v="Central"/>
    <s v="OFF-PA-10003893"/>
    <x v="1"/>
    <x v="10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x v="15"/>
    <n v="10035"/>
    <s v="East"/>
    <s v="OFF-PA-10000249"/>
    <x v="1"/>
    <x v="10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x v="1"/>
    <n v="94110"/>
    <s v="West"/>
    <s v="OFF-FA-10000053"/>
    <x v="1"/>
    <x v="13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x v="38"/>
    <n v="3301"/>
    <s v="East"/>
    <s v="FUR-FU-10004188"/>
    <x v="0"/>
    <x v="5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x v="0"/>
    <n v="40214"/>
    <s v="South"/>
    <s v="OFF-LA-10002368"/>
    <x v="1"/>
    <x v="2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PA-10000289"/>
    <x v="1"/>
    <x v="10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TEC-AC-10003832"/>
    <x v="2"/>
    <x v="11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OFF-EN-10003134"/>
    <x v="1"/>
    <x v="12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AC-10002567"/>
    <x v="2"/>
    <x v="11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x v="2"/>
    <n v="32216"/>
    <s v="South"/>
    <s v="TEC-PH-10004094"/>
    <x v="2"/>
    <x v="7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BI-10004364"/>
    <x v="1"/>
    <x v="8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x v="17"/>
    <n v="22204"/>
    <s v="South"/>
    <s v="OFF-PA-10000474"/>
    <x v="1"/>
    <x v="10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x v="1"/>
    <n v="94122"/>
    <s v="West"/>
    <s v="OFF-BI-10004308"/>
    <x v="1"/>
    <x v="8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2012"/>
    <x v="1"/>
    <x v="8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PA-10002586"/>
    <x v="1"/>
    <x v="10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AP-10000692"/>
    <x v="1"/>
    <x v="9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x v="33"/>
    <n v="89502"/>
    <s v="West"/>
    <s v="TEC-PH-10004908"/>
    <x v="2"/>
    <x v="7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x v="5"/>
    <n v="78207"/>
    <s v="Central"/>
    <s v="TEC-PH-10002890"/>
    <x v="2"/>
    <x v="7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x v="15"/>
    <n v="10035"/>
    <s v="East"/>
    <s v="FUR-FU-10002191"/>
    <x v="0"/>
    <x v="5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x v="1"/>
    <n v="90036"/>
    <s v="West"/>
    <s v="OFF-AR-10000588"/>
    <x v="1"/>
    <x v="6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x v="1"/>
    <n v="94601"/>
    <s v="West"/>
    <s v="TEC-AC-10002001"/>
    <x v="2"/>
    <x v="11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LA-10003720"/>
    <x v="1"/>
    <x v="2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364"/>
    <x v="1"/>
    <x v="8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PA-10000100"/>
    <x v="1"/>
    <x v="10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x v="4"/>
    <n v="98026"/>
    <s v="West"/>
    <s v="OFF-BI-10004826"/>
    <x v="1"/>
    <x v="8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x v="15"/>
    <n v="10024"/>
    <s v="East"/>
    <s v="OFF-ST-10001031"/>
    <x v="1"/>
    <x v="4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x v="16"/>
    <n v="85023"/>
    <s v="West"/>
    <s v="OFF-ST-10000876"/>
    <x v="1"/>
    <x v="4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x v="2"/>
    <n v="33178"/>
    <s v="South"/>
    <s v="TEC-AC-10004568"/>
    <x v="2"/>
    <x v="11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ST-10003638"/>
    <x v="1"/>
    <x v="4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TEC-AC-10002305"/>
    <x v="2"/>
    <x v="11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x v="15"/>
    <n v="10011"/>
    <s v="East"/>
    <s v="OFF-FA-10003059"/>
    <x v="1"/>
    <x v="13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x v="0"/>
    <n v="40214"/>
    <s v="South"/>
    <s v="OFF-ST-10000585"/>
    <x v="1"/>
    <x v="4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x v="4"/>
    <n v="98105"/>
    <s v="West"/>
    <s v="FUR-FU-10000397"/>
    <x v="0"/>
    <x v="5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x v="6"/>
    <n v="53142"/>
    <s v="Central"/>
    <s v="TEC-AC-10000736"/>
    <x v="2"/>
    <x v="11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x v="0"/>
    <n v="42420"/>
    <s v="South"/>
    <s v="OFF-BI-10004970"/>
    <x v="1"/>
    <x v="8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x v="16"/>
    <n v="85345"/>
    <s v="West"/>
    <s v="OFF-BI-10001670"/>
    <x v="1"/>
    <x v="8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FA-10000624"/>
    <x v="1"/>
    <x v="13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ST-10003816"/>
    <x v="1"/>
    <x v="4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FA-10000840"/>
    <x v="1"/>
    <x v="13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SU-10001574"/>
    <x v="1"/>
    <x v="14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PA-10002923"/>
    <x v="1"/>
    <x v="10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FUR-FU-10000175"/>
    <x v="0"/>
    <x v="5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TEC-PH-10001336"/>
    <x v="2"/>
    <x v="7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x v="5"/>
    <n v="77041"/>
    <s v="Central"/>
    <s v="OFF-PA-10001954"/>
    <x v="1"/>
    <x v="10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x v="1"/>
    <n v="90712"/>
    <s v="West"/>
    <s v="FUR-FU-10004973"/>
    <x v="0"/>
    <x v="5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x v="1"/>
    <n v="94122"/>
    <s v="West"/>
    <s v="OFF-SU-10004231"/>
    <x v="1"/>
    <x v="14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x v="9"/>
    <n v="19140"/>
    <s v="East"/>
    <s v="OFF-AR-10004269"/>
    <x v="1"/>
    <x v="6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x v="4"/>
    <n v="98115"/>
    <s v="West"/>
    <s v="TEC-MA-10000752"/>
    <x v="2"/>
    <x v="15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x v="1"/>
    <n v="90036"/>
    <s v="West"/>
    <s v="OFF-PA-10004947"/>
    <x v="1"/>
    <x v="10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x v="24"/>
    <n v="44105"/>
    <s v="East"/>
    <s v="OFF-ST-10002790"/>
    <x v="1"/>
    <x v="4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ST-10000642"/>
    <x v="1"/>
    <x v="4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OFF-AR-10004078"/>
    <x v="1"/>
    <x v="6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x v="5"/>
    <n v="77070"/>
    <s v="Central"/>
    <s v="TEC-AC-10001714"/>
    <x v="2"/>
    <x v="11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x v="17"/>
    <n v="23223"/>
    <s v="South"/>
    <s v="OFF-SU-10004664"/>
    <x v="1"/>
    <x v="14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x v="17"/>
    <n v="22204"/>
    <s v="South"/>
    <s v="TEC-AC-10002550"/>
    <x v="2"/>
    <x v="11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x v="1"/>
    <n v="94122"/>
    <s v="West"/>
    <s v="OFF-AR-10002335"/>
    <x v="1"/>
    <x v="6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SU-10003505"/>
    <x v="1"/>
    <x v="14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FA-10000624"/>
    <x v="1"/>
    <x v="13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PH-10001530"/>
    <x v="2"/>
    <x v="7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x v="1"/>
    <n v="94110"/>
    <s v="West"/>
    <s v="TEC-AC-10000892"/>
    <x v="2"/>
    <x v="11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x v="12"/>
    <n v="49505"/>
    <s v="Central"/>
    <s v="OFF-PA-10001934"/>
    <x v="1"/>
    <x v="10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1051"/>
    <x v="2"/>
    <x v="7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FU-10004351"/>
    <x v="0"/>
    <x v="5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AP-10004249"/>
    <x v="1"/>
    <x v="9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x v="18"/>
    <n v="37211"/>
    <s v="South"/>
    <s v="OFF-PA-10000312"/>
    <x v="1"/>
    <x v="10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x v="5"/>
    <n v="77041"/>
    <s v="Central"/>
    <s v="TEC-PH-10004100"/>
    <x v="2"/>
    <x v="7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x v="33"/>
    <n v="89502"/>
    <s v="West"/>
    <s v="OFF-FA-10000254"/>
    <x v="1"/>
    <x v="13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FUR-CH-10004289"/>
    <x v="0"/>
    <x v="1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x v="15"/>
    <n v="10009"/>
    <s v="East"/>
    <s v="OFF-AR-10003469"/>
    <x v="1"/>
    <x v="6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x v="24"/>
    <n v="44035"/>
    <s v="East"/>
    <s v="OFF-BI-10002949"/>
    <x v="1"/>
    <x v="8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FU-10001424"/>
    <x v="0"/>
    <x v="5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AR-10003469"/>
    <x v="1"/>
    <x v="6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PA-10000232"/>
    <x v="1"/>
    <x v="10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ST-10002562"/>
    <x v="1"/>
    <x v="4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2986"/>
    <x v="1"/>
    <x v="10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x v="2"/>
    <n v="33178"/>
    <s v="South"/>
    <s v="OFF-PA-10000143"/>
    <x v="1"/>
    <x v="10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x v="4"/>
    <n v="98115"/>
    <s v="West"/>
    <s v="OFF-AR-10003752"/>
    <x v="1"/>
    <x v="6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2370"/>
    <x v="2"/>
    <x v="11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OFF-ST-10002562"/>
    <x v="1"/>
    <x v="4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OFF-PA-10003848"/>
    <x v="1"/>
    <x v="10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x v="4"/>
    <n v="98105"/>
    <s v="West"/>
    <s v="TEC-AC-10003832"/>
    <x v="2"/>
    <x v="11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x v="11"/>
    <n v="55125"/>
    <s v="Central"/>
    <s v="OFF-ST-10001490"/>
    <x v="1"/>
    <x v="4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x v="18"/>
    <n v="37421"/>
    <s v="South"/>
    <s v="OFF-BI-10003669"/>
    <x v="1"/>
    <x v="8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x v="14"/>
    <n v="46226"/>
    <s v="Central"/>
    <s v="OFF-BI-10001890"/>
    <x v="1"/>
    <x v="8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FUR-FU-10000629"/>
    <x v="0"/>
    <x v="5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AR-10003056"/>
    <x v="1"/>
    <x v="6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x v="31"/>
    <n v="2138"/>
    <s v="East"/>
    <s v="OFF-PA-10000300"/>
    <x v="1"/>
    <x v="10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OFF-BI-10003638"/>
    <x v="1"/>
    <x v="8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x v="2"/>
    <n v="32303"/>
    <s v="South"/>
    <s v="TEC-PH-10001198"/>
    <x v="2"/>
    <x v="7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LA-10000443"/>
    <x v="1"/>
    <x v="2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3669"/>
    <x v="1"/>
    <x v="8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AP-10002350"/>
    <x v="1"/>
    <x v="9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PA-10004100"/>
    <x v="1"/>
    <x v="10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x v="39"/>
    <n v="21044"/>
    <s v="East"/>
    <s v="OFF-BI-10002012"/>
    <x v="1"/>
    <x v="8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x v="32"/>
    <n v="30318"/>
    <s v="South"/>
    <s v="OFF-EN-10004483"/>
    <x v="1"/>
    <x v="12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T-10003722"/>
    <x v="1"/>
    <x v="4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x v="1"/>
    <n v="95823"/>
    <s v="West"/>
    <s v="OFF-SU-10002557"/>
    <x v="1"/>
    <x v="14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x v="24"/>
    <n v="43229"/>
    <s v="East"/>
    <s v="TEC-AC-10000892"/>
    <x v="2"/>
    <x v="11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x v="3"/>
    <n v="27604"/>
    <s v="South"/>
    <s v="OFF-PA-10001125"/>
    <x v="1"/>
    <x v="10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x v="10"/>
    <n v="60623"/>
    <s v="Central"/>
    <s v="OFF-AR-10001547"/>
    <x v="1"/>
    <x v="6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x v="5"/>
    <n v="77340"/>
    <s v="Central"/>
    <s v="OFF-PA-10000520"/>
    <x v="1"/>
    <x v="10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x v="21"/>
    <n v="97301"/>
    <s v="West"/>
    <s v="OFF-ST-10004258"/>
    <x v="1"/>
    <x v="4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x v="18"/>
    <n v="37918"/>
    <s v="South"/>
    <s v="OFF-LA-10003190"/>
    <x v="1"/>
    <x v="2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OFF-PA-10001534"/>
    <x v="1"/>
    <x v="10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x v="17"/>
    <n v="23223"/>
    <s v="South"/>
    <s v="OFF-BI-10002799"/>
    <x v="1"/>
    <x v="8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x v="5"/>
    <n v="77041"/>
    <s v="Central"/>
    <s v="TEC-PH-10001557"/>
    <x v="2"/>
    <x v="7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LA-10001934"/>
    <x v="1"/>
    <x v="2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OFF-FA-10004248"/>
    <x v="1"/>
    <x v="13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x v="1"/>
    <n v="90008"/>
    <s v="West"/>
    <s v="TEC-PH-10002085"/>
    <x v="2"/>
    <x v="7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PA-10003441"/>
    <x v="1"/>
    <x v="10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x v="7"/>
    <n v="84057"/>
    <s v="West"/>
    <s v="OFF-AR-10004602"/>
    <x v="1"/>
    <x v="6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x v="42"/>
    <s v="05408"/>
    <s v="East"/>
    <s v="TEC-PH-10002555"/>
    <x v="2"/>
    <x v="7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x v="10"/>
    <n v="60623"/>
    <s v="Central"/>
    <s v="OFF-PA-10004285"/>
    <x v="1"/>
    <x v="10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TEC-PH-10000562"/>
    <x v="2"/>
    <x v="7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x v="15"/>
    <n v="10035"/>
    <s v="East"/>
    <s v="OFF-LA-10003148"/>
    <x v="1"/>
    <x v="2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x v="9"/>
    <n v="19134"/>
    <s v="East"/>
    <s v="OFF-LA-10001404"/>
    <x v="1"/>
    <x v="2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x v="12"/>
    <n v="49201"/>
    <s v="Central"/>
    <s v="OFF-AR-10002766"/>
    <x v="1"/>
    <x v="6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EN-10003286"/>
    <x v="1"/>
    <x v="12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x v="13"/>
    <n v="19805"/>
    <s v="East"/>
    <s v="OFF-PA-10003441"/>
    <x v="1"/>
    <x v="10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x v="5"/>
    <n v="78745"/>
    <s v="Central"/>
    <s v="OFF-PA-10003395"/>
    <x v="1"/>
    <x v="10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TEC-CO-10003236"/>
    <x v="2"/>
    <x v="16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x v="2"/>
    <n v="32839"/>
    <s v="South"/>
    <s v="OFF-PA-10002947"/>
    <x v="1"/>
    <x v="10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x v="9"/>
    <n v="19601"/>
    <s v="East"/>
    <s v="OFF-EN-10003845"/>
    <x v="1"/>
    <x v="12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x v="9"/>
    <n v="19134"/>
    <s v="East"/>
    <s v="OFF-LA-10003190"/>
    <x v="1"/>
    <x v="2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2986"/>
    <x v="1"/>
    <x v="10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x v="5"/>
    <n v="77095"/>
    <s v="Central"/>
    <s v="OFF-PA-10001593"/>
    <x v="1"/>
    <x v="10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x v="25"/>
    <n v="63301"/>
    <s v="Central"/>
    <s v="OFF-PA-10000528"/>
    <x v="1"/>
    <x v="10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x v="14"/>
    <n v="46203"/>
    <s v="Central"/>
    <s v="OFF-ST-10001932"/>
    <x v="1"/>
    <x v="4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x v="17"/>
    <n v="22801"/>
    <s v="South"/>
    <s v="FUR-FU-10002759"/>
    <x v="0"/>
    <x v="5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614"/>
    <x v="1"/>
    <x v="6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x v="32"/>
    <n v="30328"/>
    <s v="South"/>
    <s v="OFF-LA-10003766"/>
    <x v="1"/>
    <x v="2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x v="1"/>
    <n v="94110"/>
    <s v="West"/>
    <s v="TEC-AC-10004761"/>
    <x v="2"/>
    <x v="11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FA-10002988"/>
    <x v="1"/>
    <x v="13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TEC-PH-10003505"/>
    <x v="2"/>
    <x v="7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FUR-FU-10000076"/>
    <x v="0"/>
    <x v="5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x v="3"/>
    <n v="27604"/>
    <s v="South"/>
    <s v="OFF-PA-10002250"/>
    <x v="1"/>
    <x v="10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x v="15"/>
    <n v="10011"/>
    <s v="East"/>
    <s v="OFF-PA-10003823"/>
    <x v="1"/>
    <x v="10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AC-10002335"/>
    <x v="2"/>
    <x v="11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LA-10000414"/>
    <x v="1"/>
    <x v="2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FUR-FU-10002107"/>
    <x v="0"/>
    <x v="5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BI-10004593"/>
    <x v="1"/>
    <x v="8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x v="30"/>
    <n v="7501"/>
    <s v="East"/>
    <s v="OFF-PA-10000556"/>
    <x v="1"/>
    <x v="10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x v="1"/>
    <n v="92037"/>
    <s v="West"/>
    <s v="TEC-MA-10003176"/>
    <x v="2"/>
    <x v="15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FUR-FU-10000023"/>
    <x v="0"/>
    <x v="5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SU-10003505"/>
    <x v="1"/>
    <x v="14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TEC-MA-10004626"/>
    <x v="2"/>
    <x v="15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TEC-PH-10004071"/>
    <x v="2"/>
    <x v="7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x v="1"/>
    <n v="90036"/>
    <s v="West"/>
    <s v="OFF-ST-10002574"/>
    <x v="1"/>
    <x v="4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TEC-PH-10004614"/>
    <x v="2"/>
    <x v="7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x v="17"/>
    <n v="22153"/>
    <s v="South"/>
    <s v="OFF-LA-10004545"/>
    <x v="1"/>
    <x v="2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1846"/>
    <x v="1"/>
    <x v="10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x v="10"/>
    <n v="62521"/>
    <s v="Central"/>
    <s v="OFF-PA-10004621"/>
    <x v="1"/>
    <x v="10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LA-10001474"/>
    <x v="1"/>
    <x v="2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x v="1"/>
    <n v="92553"/>
    <s v="West"/>
    <s v="OFF-PA-10003790"/>
    <x v="1"/>
    <x v="10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x v="31"/>
    <n v="2149"/>
    <s v="East"/>
    <s v="OFF-LA-10002475"/>
    <x v="1"/>
    <x v="2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TEC-PH-10000127"/>
    <x v="2"/>
    <x v="7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BI-10004364"/>
    <x v="1"/>
    <x v="8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x v="18"/>
    <n v="37421"/>
    <s v="South"/>
    <s v="OFF-LA-10002195"/>
    <x v="1"/>
    <x v="2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PA-10004327"/>
    <x v="1"/>
    <x v="10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x v="5"/>
    <n v="78745"/>
    <s v="Central"/>
    <s v="OFF-BI-10002353"/>
    <x v="1"/>
    <x v="8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x v="17"/>
    <n v="23464"/>
    <s v="South"/>
    <s v="FUR-FU-10003192"/>
    <x v="0"/>
    <x v="5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TEC-PH-10004241"/>
    <x v="2"/>
    <x v="7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OFF-BI-10000546"/>
    <x v="1"/>
    <x v="8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x v="4"/>
    <n v="98103"/>
    <s v="West"/>
    <s v="OFF-AR-10002067"/>
    <x v="1"/>
    <x v="6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x v="5"/>
    <n v="77340"/>
    <s v="Central"/>
    <s v="TEC-PH-10001061"/>
    <x v="2"/>
    <x v="7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FUR-FU-10001057"/>
    <x v="0"/>
    <x v="5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OFF-PA-10000528"/>
    <x v="1"/>
    <x v="10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x v="1"/>
    <n v="90008"/>
    <s v="West"/>
    <s v="OFF-BI-10002026"/>
    <x v="1"/>
    <x v="8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x v="21"/>
    <n v="97206"/>
    <s v="West"/>
    <s v="TEC-MA-10003337"/>
    <x v="2"/>
    <x v="15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x v="10"/>
    <n v="60505"/>
    <s v="Central"/>
    <s v="FUR-CH-10001545"/>
    <x v="0"/>
    <x v="1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x v="1"/>
    <n v="94109"/>
    <s v="West"/>
    <s v="OFF-PA-10000062"/>
    <x v="1"/>
    <x v="10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x v="1"/>
    <n v="94110"/>
    <s v="West"/>
    <s v="OFF-SU-10001574"/>
    <x v="1"/>
    <x v="14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PA-10001972"/>
    <x v="1"/>
    <x v="10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x v="31"/>
    <n v="2740"/>
    <s v="East"/>
    <s v="OFF-BI-10000201"/>
    <x v="1"/>
    <x v="8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x v="1"/>
    <n v="92037"/>
    <s v="West"/>
    <s v="OFF-AP-10003278"/>
    <x v="1"/>
    <x v="9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ST-10000918"/>
    <x v="1"/>
    <x v="4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R-10001419"/>
    <x v="1"/>
    <x v="6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x v="1"/>
    <n v="92024"/>
    <s v="West"/>
    <s v="OFF-PA-10004610"/>
    <x v="1"/>
    <x v="10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FUR-FU-10004963"/>
    <x v="0"/>
    <x v="5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x v="5"/>
    <n v="77070"/>
    <s v="Central"/>
    <s v="OFF-BI-10000145"/>
    <x v="1"/>
    <x v="8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x v="18"/>
    <n v="38109"/>
    <s v="South"/>
    <s v="OFF-ST-10002554"/>
    <x v="1"/>
    <x v="4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x v="24"/>
    <n v="44107"/>
    <s v="East"/>
    <s v="TEC-PH-10004531"/>
    <x v="2"/>
    <x v="7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0477"/>
    <x v="1"/>
    <x v="10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PA-10002923"/>
    <x v="1"/>
    <x v="10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x v="5"/>
    <n v="75220"/>
    <s v="Central"/>
    <s v="OFF-BI-10003707"/>
    <x v="1"/>
    <x v="8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x v="30"/>
    <n v="7050"/>
    <s v="East"/>
    <s v="OFF-BI-10000546"/>
    <x v="1"/>
    <x v="8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x v="3"/>
    <n v="28540"/>
    <s v="South"/>
    <s v="OFF-AR-10004078"/>
    <x v="1"/>
    <x v="6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x v="25"/>
    <n v="65807"/>
    <s v="Central"/>
    <s v="TEC-CO-10003763"/>
    <x v="2"/>
    <x v="16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x v="18"/>
    <n v="38401"/>
    <s v="South"/>
    <s v="FUR-TA-10001950"/>
    <x v="0"/>
    <x v="3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PA-10000312"/>
    <x v="1"/>
    <x v="10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0474"/>
    <x v="1"/>
    <x v="10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x v="5"/>
    <n v="77041"/>
    <s v="Central"/>
    <s v="OFF-PA-10002377"/>
    <x v="1"/>
    <x v="10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x v="4"/>
    <n v="99207"/>
    <s v="West"/>
    <s v="OFF-AR-10002467"/>
    <x v="1"/>
    <x v="6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ST-10000777"/>
    <x v="1"/>
    <x v="4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OFF-LA-10003720"/>
    <x v="1"/>
    <x v="2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x v="19"/>
    <n v="35810"/>
    <s v="South"/>
    <s v="OFF-BI-10001787"/>
    <x v="1"/>
    <x v="8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x v="5"/>
    <n v="77036"/>
    <s v="Central"/>
    <s v="TEC-AC-10004353"/>
    <x v="2"/>
    <x v="11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AR-10002766"/>
    <x v="1"/>
    <x v="6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x v="1"/>
    <n v="90008"/>
    <s v="West"/>
    <s v="OFF-EN-10003072"/>
    <x v="1"/>
    <x v="12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TEC-AC-10001314"/>
    <x v="2"/>
    <x v="11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x v="17"/>
    <n v="22153"/>
    <s v="South"/>
    <s v="FUR-FU-10002268"/>
    <x v="0"/>
    <x v="5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2018"/>
    <x v="2"/>
    <x v="11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x v="4"/>
    <n v="98103"/>
    <s v="West"/>
    <s v="FUR-TA-10002607"/>
    <x v="0"/>
    <x v="3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PA-10002262"/>
    <x v="1"/>
    <x v="10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x v="15"/>
    <n v="10035"/>
    <s v="East"/>
    <s v="OFF-ST-10002214"/>
    <x v="1"/>
    <x v="4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x v="12"/>
    <n v="48205"/>
    <s v="Central"/>
    <s v="OFF-BI-10000545"/>
    <x v="1"/>
    <x v="8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x v="1"/>
    <n v="94086"/>
    <s v="West"/>
    <s v="OFF-LA-10003498"/>
    <x v="1"/>
    <x v="2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x v="15"/>
    <n v="10011"/>
    <s v="East"/>
    <s v="OFF-AR-10002956"/>
    <x v="1"/>
    <x v="6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x v="1"/>
    <n v="90004"/>
    <s v="West"/>
    <s v="OFF-PA-10003724"/>
    <x v="1"/>
    <x v="10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AR-10004272"/>
    <x v="1"/>
    <x v="6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x v="1"/>
    <n v="92704"/>
    <s v="West"/>
    <s v="OFF-SU-10001218"/>
    <x v="1"/>
    <x v="14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x v="4"/>
    <n v="98103"/>
    <s v="West"/>
    <s v="TEC-AC-10004209"/>
    <x v="2"/>
    <x v="11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FU-10003424"/>
    <x v="0"/>
    <x v="5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x v="4"/>
    <n v="98103"/>
    <s v="West"/>
    <s v="FUR-TA-10004619"/>
    <x v="0"/>
    <x v="3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x v="1"/>
    <n v="92024"/>
    <s v="West"/>
    <s v="OFF-LA-10002762"/>
    <x v="1"/>
    <x v="2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x v="15"/>
    <n v="10035"/>
    <s v="East"/>
    <s v="OFF-FA-10003495"/>
    <x v="1"/>
    <x v="13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2581"/>
    <x v="1"/>
    <x v="10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x v="10"/>
    <n v="60653"/>
    <s v="Central"/>
    <s v="OFF-PA-10001184"/>
    <x v="1"/>
    <x v="10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x v="39"/>
    <n v="20852"/>
    <s v="East"/>
    <s v="TEC-PH-10002890"/>
    <x v="2"/>
    <x v="7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FUR-CH-10003061"/>
    <x v="0"/>
    <x v="1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x v="14"/>
    <n v="47201"/>
    <s v="Central"/>
    <s v="OFF-ST-10002444"/>
    <x v="1"/>
    <x v="4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OFF-EN-10003286"/>
    <x v="1"/>
    <x v="12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x v="0"/>
    <n v="42420"/>
    <s v="South"/>
    <s v="OFF-ST-10002574"/>
    <x v="1"/>
    <x v="4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BI-10000773"/>
    <x v="1"/>
    <x v="8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x v="8"/>
    <n v="68104"/>
    <s v="Central"/>
    <s v="TEC-AC-10003280"/>
    <x v="2"/>
    <x v="11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x v="1"/>
    <n v="92704"/>
    <s v="West"/>
    <s v="OFF-PA-10002262"/>
    <x v="1"/>
    <x v="10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x v="17"/>
    <n v="22153"/>
    <s v="South"/>
    <s v="OFF-AR-10000246"/>
    <x v="1"/>
    <x v="6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ST-10002554"/>
    <x v="1"/>
    <x v="4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x v="17"/>
    <n v="23434"/>
    <s v="South"/>
    <s v="OFF-PA-10002751"/>
    <x v="1"/>
    <x v="10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x v="24"/>
    <n v="45503"/>
    <s v="East"/>
    <s v="OFF-ST-10002790"/>
    <x v="1"/>
    <x v="4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x v="0"/>
    <n v="40214"/>
    <s v="South"/>
    <s v="OFF-ST-10002974"/>
    <x v="1"/>
    <x v="4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OFF-PA-10003177"/>
    <x v="1"/>
    <x v="10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BI-10004224"/>
    <x v="1"/>
    <x v="8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x v="12"/>
    <n v="48227"/>
    <s v="Central"/>
    <s v="OFF-LA-10004178"/>
    <x v="1"/>
    <x v="2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x v="14"/>
    <n v="47401"/>
    <s v="Central"/>
    <s v="OFF-PA-10000289"/>
    <x v="1"/>
    <x v="10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PH-10002085"/>
    <x v="2"/>
    <x v="7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OFF-PA-10001934"/>
    <x v="1"/>
    <x v="10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AR-10001683"/>
    <x v="1"/>
    <x v="6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SU-10002557"/>
    <x v="1"/>
    <x v="14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OFF-PA-10002160"/>
    <x v="1"/>
    <x v="10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EN-10003160"/>
    <x v="1"/>
    <x v="12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TEC-AC-10001542"/>
    <x v="2"/>
    <x v="11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x v="17"/>
    <n v="23223"/>
    <s v="South"/>
    <s v="OFF-BI-10002432"/>
    <x v="1"/>
    <x v="8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x v="1"/>
    <n v="90049"/>
    <s v="West"/>
    <s v="TEC-PH-10004094"/>
    <x v="2"/>
    <x v="7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LA-10000452"/>
    <x v="1"/>
    <x v="2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x v="1"/>
    <n v="90036"/>
    <s v="West"/>
    <s v="OFF-PA-10000210"/>
    <x v="1"/>
    <x v="10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x v="1"/>
    <n v="94109"/>
    <s v="West"/>
    <s v="OFF-PA-10002137"/>
    <x v="1"/>
    <x v="10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x v="9"/>
    <n v="19120"/>
    <s v="East"/>
    <s v="OFF-BI-10003364"/>
    <x v="1"/>
    <x v="8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1940"/>
    <x v="0"/>
    <x v="5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x v="5"/>
    <n v="77070"/>
    <s v="Central"/>
    <s v="FUR-FU-10000320"/>
    <x v="0"/>
    <x v="5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x v="27"/>
    <n v="88001"/>
    <s v="West"/>
    <s v="OFF-AR-10004441"/>
    <x v="1"/>
    <x v="6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x v="5"/>
    <n v="77070"/>
    <s v="Central"/>
    <s v="OFF-ST-10002182"/>
    <x v="1"/>
    <x v="4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FUR-FU-10001473"/>
    <x v="0"/>
    <x v="5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x v="1"/>
    <n v="92037"/>
    <s v="West"/>
    <s v="TEC-PH-10004447"/>
    <x v="2"/>
    <x v="7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OFF-BI-10000666"/>
    <x v="1"/>
    <x v="8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x v="2"/>
    <n v="33710"/>
    <s v="South"/>
    <s v="TEC-PH-10002890"/>
    <x v="2"/>
    <x v="7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BI-10004040"/>
    <x v="1"/>
    <x v="8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TEC-PH-10004094"/>
    <x v="2"/>
    <x v="7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TEC-AC-10002926"/>
    <x v="2"/>
    <x v="11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AR-10003477"/>
    <x v="1"/>
    <x v="6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x v="42"/>
    <s v="05408"/>
    <s v="East"/>
    <s v="OFF-ST-10001526"/>
    <x v="1"/>
    <x v="4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x v="16"/>
    <n v="85323"/>
    <s v="West"/>
    <s v="OFF-AR-10001246"/>
    <x v="1"/>
    <x v="6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x v="33"/>
    <n v="89115"/>
    <s v="West"/>
    <s v="OFF-PA-10001804"/>
    <x v="1"/>
    <x v="10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x v="43"/>
    <n v="4401"/>
    <s v="East"/>
    <s v="TEC-AC-10002473"/>
    <x v="2"/>
    <x v="11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x v="6"/>
    <n v="54703"/>
    <s v="Central"/>
    <s v="FUR-CH-10002335"/>
    <x v="0"/>
    <x v="1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TEC-AC-10003433"/>
    <x v="2"/>
    <x v="11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TEC-MA-10000984"/>
    <x v="2"/>
    <x v="15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PA-10000418"/>
    <x v="1"/>
    <x v="10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x v="35"/>
    <n v="39212"/>
    <s v="South"/>
    <s v="OFF-PA-10001954"/>
    <x v="1"/>
    <x v="10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FUR-FU-10000448"/>
    <x v="0"/>
    <x v="5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PA-10001357"/>
    <x v="1"/>
    <x v="10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x v="4"/>
    <n v="98031"/>
    <s v="West"/>
    <s v="OFF-PA-10001639"/>
    <x v="1"/>
    <x v="10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PA-10001970"/>
    <x v="1"/>
    <x v="10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U-10001935"/>
    <x v="1"/>
    <x v="14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TEC-AC-10000290"/>
    <x v="2"/>
    <x v="11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ST-10002574"/>
    <x v="1"/>
    <x v="4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x v="9"/>
    <n v="18103"/>
    <s v="East"/>
    <s v="OFF-PA-10003625"/>
    <x v="1"/>
    <x v="10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OFF-SU-10004737"/>
    <x v="1"/>
    <x v="14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x v="1"/>
    <n v="95123"/>
    <s v="West"/>
    <s v="FUR-CH-10002320"/>
    <x v="0"/>
    <x v="1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BI-10004817"/>
    <x v="1"/>
    <x v="8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x v="1"/>
    <n v="90004"/>
    <s v="West"/>
    <s v="OFF-AR-10001149"/>
    <x v="1"/>
    <x v="6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AR-10004817"/>
    <x v="1"/>
    <x v="6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x v="29"/>
    <n v="6460"/>
    <s v="East"/>
    <s v="OFF-PA-10003797"/>
    <x v="1"/>
    <x v="10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EN-10003160"/>
    <x v="1"/>
    <x v="12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x v="23"/>
    <n v="52601"/>
    <s v="Central"/>
    <s v="OFF-BI-10002012"/>
    <x v="1"/>
    <x v="8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x v="1"/>
    <n v="95661"/>
    <s v="West"/>
    <s v="OFF-PA-10002105"/>
    <x v="1"/>
    <x v="10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397"/>
    <x v="0"/>
    <x v="5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x v="1"/>
    <n v="94110"/>
    <s v="West"/>
    <s v="FUR-FU-10000758"/>
    <x v="0"/>
    <x v="5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x v="1"/>
    <n v="90049"/>
    <s v="West"/>
    <s v="OFF-PA-10004451"/>
    <x v="1"/>
    <x v="10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x v="11"/>
    <n v="55407"/>
    <s v="Central"/>
    <s v="OFF-EN-10004459"/>
    <x v="1"/>
    <x v="12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OFF-ST-10002352"/>
    <x v="1"/>
    <x v="4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LA-10000248"/>
    <x v="1"/>
    <x v="2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x v="28"/>
    <n v="70506"/>
    <s v="South"/>
    <s v="OFF-PA-10004355"/>
    <x v="1"/>
    <x v="10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BI-10004040"/>
    <x v="1"/>
    <x v="8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x v="5"/>
    <n v="77803"/>
    <s v="Central"/>
    <s v="OFF-ST-10002485"/>
    <x v="1"/>
    <x v="4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x v="1"/>
    <n v="90049"/>
    <s v="West"/>
    <s v="OFF-AR-10001868"/>
    <x v="1"/>
    <x v="6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FU-10001889"/>
    <x v="0"/>
    <x v="5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ST-10000321"/>
    <x v="1"/>
    <x v="4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AR-10004752"/>
    <x v="1"/>
    <x v="6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PA-10001685"/>
    <x v="1"/>
    <x v="10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BI-10001097"/>
    <x v="1"/>
    <x v="8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AR-10003251"/>
    <x v="1"/>
    <x v="6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x v="1"/>
    <n v="94122"/>
    <s v="West"/>
    <s v="OFF-PA-10002365"/>
    <x v="1"/>
    <x v="10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651"/>
    <x v="1"/>
    <x v="6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x v="1"/>
    <n v="94109"/>
    <s v="West"/>
    <s v="OFF-AR-10003732"/>
    <x v="1"/>
    <x v="6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OFF-BI-10002557"/>
    <x v="1"/>
    <x v="8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x v="15"/>
    <n v="10009"/>
    <s v="East"/>
    <s v="TEC-PH-10003691"/>
    <x v="2"/>
    <x v="7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x v="23"/>
    <n v="52302"/>
    <s v="Central"/>
    <s v="OFF-BI-10001107"/>
    <x v="1"/>
    <x v="8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x v="36"/>
    <n v="71603"/>
    <s v="South"/>
    <s v="OFF-PA-10002005"/>
    <x v="1"/>
    <x v="10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LA-10004853"/>
    <x v="1"/>
    <x v="2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BI-10004654"/>
    <x v="1"/>
    <x v="8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x v="44"/>
    <n v="57401"/>
    <s v="Central"/>
    <s v="OFF-SU-10004661"/>
    <x v="1"/>
    <x v="14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x v="4"/>
    <n v="98103"/>
    <s v="West"/>
    <s v="FUR-CH-10003061"/>
    <x v="0"/>
    <x v="1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FUR-CH-10000513"/>
    <x v="0"/>
    <x v="1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x v="33"/>
    <n v="89031"/>
    <s v="West"/>
    <s v="FUR-FU-10002111"/>
    <x v="0"/>
    <x v="5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x v="15"/>
    <n v="11520"/>
    <s v="East"/>
    <s v="OFF-PA-10002947"/>
    <x v="1"/>
    <x v="10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3476"/>
    <x v="1"/>
    <x v="8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FUR-FU-10000320"/>
    <x v="0"/>
    <x v="5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x v="15"/>
    <n v="10024"/>
    <s v="East"/>
    <s v="TEC-PH-10001835"/>
    <x v="2"/>
    <x v="7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x v="0"/>
    <n v="42420"/>
    <s v="South"/>
    <s v="OFF-BI-10003650"/>
    <x v="1"/>
    <x v="8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LA-10004853"/>
    <x v="1"/>
    <x v="2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x v="4"/>
    <n v="98105"/>
    <s v="West"/>
    <s v="FUR-BO-10002853"/>
    <x v="0"/>
    <x v="0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x v="17"/>
    <n v="23223"/>
    <s v="South"/>
    <s v="OFF-AP-10000027"/>
    <x v="1"/>
    <x v="9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x v="22"/>
    <n v="80525"/>
    <s v="West"/>
    <s v="OFF-LA-10002475"/>
    <x v="1"/>
    <x v="2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x v="1"/>
    <n v="94109"/>
    <s v="West"/>
    <s v="OFF-PA-10001878"/>
    <x v="1"/>
    <x v="10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AR-10002375"/>
    <x v="1"/>
    <x v="6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FUR-CH-10000225"/>
    <x v="0"/>
    <x v="1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AR-10003481"/>
    <x v="1"/>
    <x v="6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PA-10003936"/>
    <x v="1"/>
    <x v="10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x v="5"/>
    <n v="78501"/>
    <s v="Central"/>
    <s v="OFF-BI-10000320"/>
    <x v="1"/>
    <x v="8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x v="27"/>
    <n v="87505"/>
    <s v="West"/>
    <s v="OFF-AR-10001972"/>
    <x v="1"/>
    <x v="6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829"/>
    <x v="1"/>
    <x v="6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3338"/>
    <x v="1"/>
    <x v="6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LA-10000134"/>
    <x v="1"/>
    <x v="2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x v="5"/>
    <n v="75220"/>
    <s v="Central"/>
    <s v="OFF-AR-10000588"/>
    <x v="1"/>
    <x v="6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TEC-PH-10000141"/>
    <x v="2"/>
    <x v="7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OFF-PA-10000743"/>
    <x v="1"/>
    <x v="10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PA-10003641"/>
    <x v="1"/>
    <x v="10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x v="4"/>
    <n v="98026"/>
    <s v="West"/>
    <s v="OFF-AR-10004260"/>
    <x v="1"/>
    <x v="6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x v="15"/>
    <n v="10035"/>
    <s v="East"/>
    <s v="OFF-EN-10001539"/>
    <x v="1"/>
    <x v="12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x v="2"/>
    <n v="33065"/>
    <s v="South"/>
    <s v="OFF-LA-10004409"/>
    <x v="1"/>
    <x v="2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PA-10003228"/>
    <x v="1"/>
    <x v="10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OFF-LA-10002787"/>
    <x v="1"/>
    <x v="2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TEC-PH-10000526"/>
    <x v="2"/>
    <x v="7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FU-10004973"/>
    <x v="0"/>
    <x v="5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x v="1"/>
    <n v="92553"/>
    <s v="West"/>
    <s v="FUR-FU-10001934"/>
    <x v="0"/>
    <x v="5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x v="4"/>
    <n v="98115"/>
    <s v="West"/>
    <s v="FUR-CH-10003396"/>
    <x v="0"/>
    <x v="1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826"/>
    <x v="1"/>
    <x v="10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AR-10000823"/>
    <x v="1"/>
    <x v="6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x v="15"/>
    <n v="10024"/>
    <s v="East"/>
    <s v="OFF-ST-10004337"/>
    <x v="1"/>
    <x v="4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FA-10004838"/>
    <x v="1"/>
    <x v="13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FUR-FU-10002364"/>
    <x v="0"/>
    <x v="5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x v="4"/>
    <n v="98105"/>
    <s v="West"/>
    <s v="OFF-ST-10001809"/>
    <x v="1"/>
    <x v="4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x v="25"/>
    <n v="63301"/>
    <s v="Central"/>
    <s v="OFF-PA-10001846"/>
    <x v="1"/>
    <x v="10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x v="30"/>
    <n v="8701"/>
    <s v="East"/>
    <s v="OFF-PA-10004243"/>
    <x v="1"/>
    <x v="10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x v="24"/>
    <n v="43229"/>
    <s v="East"/>
    <s v="OFF-FA-10002988"/>
    <x v="1"/>
    <x v="13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x v="4"/>
    <n v="98105"/>
    <s v="West"/>
    <s v="OFF-SU-10002537"/>
    <x v="1"/>
    <x v="14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x v="1"/>
    <n v="90045"/>
    <s v="West"/>
    <s v="TEC-AC-10003063"/>
    <x v="2"/>
    <x v="11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x v="6"/>
    <n v="54703"/>
    <s v="Central"/>
    <s v="OFF-ST-10001031"/>
    <x v="1"/>
    <x v="4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x v="10"/>
    <n v="60610"/>
    <s v="Central"/>
    <s v="OFF-EN-10001535"/>
    <x v="1"/>
    <x v="12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AR-10001868"/>
    <x v="1"/>
    <x v="6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x v="15"/>
    <n v="10009"/>
    <s v="East"/>
    <s v="OFF-PA-10003441"/>
    <x v="1"/>
    <x v="10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x v="16"/>
    <n v="85204"/>
    <s v="West"/>
    <s v="FUR-FU-10004973"/>
    <x v="0"/>
    <x v="5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0157"/>
    <x v="1"/>
    <x v="10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PA-10001970"/>
    <x v="1"/>
    <x v="10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AP-10000828"/>
    <x v="1"/>
    <x v="9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x v="42"/>
    <s v="05408"/>
    <s v="East"/>
    <s v="OFF-EN-10001509"/>
    <x v="1"/>
    <x v="12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LA-10002762"/>
    <x v="1"/>
    <x v="2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OFF-AP-10003842"/>
    <x v="1"/>
    <x v="9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x v="10"/>
    <n v="60004"/>
    <s v="Central"/>
    <s v="OFF-AR-10003394"/>
    <x v="1"/>
    <x v="6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x v="17"/>
    <n v="23602"/>
    <s v="South"/>
    <s v="OFF-EN-10001539"/>
    <x v="1"/>
    <x v="12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FUR-TA-10001095"/>
    <x v="0"/>
    <x v="3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x v="15"/>
    <n v="10024"/>
    <s v="East"/>
    <s v="OFF-ST-10000078"/>
    <x v="1"/>
    <x v="4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x v="9"/>
    <n v="19134"/>
    <s v="East"/>
    <s v="OFF-FA-10004076"/>
    <x v="1"/>
    <x v="13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x v="10"/>
    <n v="60653"/>
    <s v="Central"/>
    <s v="OFF-PA-10001215"/>
    <x v="1"/>
    <x v="10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x v="15"/>
    <n v="10035"/>
    <s v="East"/>
    <s v="FUR-FU-10004864"/>
    <x v="0"/>
    <x v="5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OFF-BI-10000014"/>
    <x v="1"/>
    <x v="8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x v="9"/>
    <n v="19143"/>
    <s v="East"/>
    <s v="FUR-FU-10001475"/>
    <x v="0"/>
    <x v="5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x v="1"/>
    <n v="90036"/>
    <s v="West"/>
    <s v="FUR-CH-10002024"/>
    <x v="0"/>
    <x v="1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TEC-PH-10004094"/>
    <x v="2"/>
    <x v="7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OFF-PA-10001184"/>
    <x v="1"/>
    <x v="10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x v="4"/>
    <n v="98115"/>
    <s v="West"/>
    <s v="FUR-FU-10002505"/>
    <x v="0"/>
    <x v="5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1166"/>
    <x v="1"/>
    <x v="10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x v="3"/>
    <n v="28314"/>
    <s v="South"/>
    <s v="OFF-PA-10000349"/>
    <x v="1"/>
    <x v="10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0441"/>
    <x v="2"/>
    <x v="7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OFF-SU-10004664"/>
    <x v="1"/>
    <x v="14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PH-10004531"/>
    <x v="2"/>
    <x v="7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x v="4"/>
    <n v="98105"/>
    <s v="West"/>
    <s v="OFF-AR-10002445"/>
    <x v="1"/>
    <x v="6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TEC-PH-10004165"/>
    <x v="2"/>
    <x v="7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PA-10001937"/>
    <x v="1"/>
    <x v="10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OFF-AR-10000203"/>
    <x v="1"/>
    <x v="6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x v="16"/>
    <n v="85345"/>
    <s v="West"/>
    <s v="TEC-AC-10001142"/>
    <x v="2"/>
    <x v="11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x v="1"/>
    <n v="92054"/>
    <s v="West"/>
    <s v="OFF-PA-10000520"/>
    <x v="1"/>
    <x v="10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x v="15"/>
    <n v="10035"/>
    <s v="East"/>
    <s v="OFF-PA-10001471"/>
    <x v="1"/>
    <x v="10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OFF-AR-10003156"/>
    <x v="1"/>
    <x v="6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x v="14"/>
    <n v="46203"/>
    <s v="Central"/>
    <s v="OFF-LA-10004484"/>
    <x v="1"/>
    <x v="2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x v="14"/>
    <n v="46226"/>
    <s v="Central"/>
    <s v="OFF-PA-10002245"/>
    <x v="1"/>
    <x v="10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x v="4"/>
    <n v="98052"/>
    <s v="West"/>
    <s v="OFF-LA-10002195"/>
    <x v="1"/>
    <x v="2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x v="4"/>
    <n v="99207"/>
    <s v="West"/>
    <s v="OFF-ST-10004963"/>
    <x v="1"/>
    <x v="4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x v="15"/>
    <n v="10024"/>
    <s v="East"/>
    <s v="OFF-PA-10003591"/>
    <x v="1"/>
    <x v="10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x v="13"/>
    <n v="19711"/>
    <s v="East"/>
    <s v="OFF-LA-10004409"/>
    <x v="1"/>
    <x v="2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x v="4"/>
    <n v="98115"/>
    <s v="West"/>
    <s v="FUR-FU-10000448"/>
    <x v="0"/>
    <x v="5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1870"/>
    <x v="1"/>
    <x v="10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LA-10000443"/>
    <x v="1"/>
    <x v="2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PA-10001125"/>
    <x v="1"/>
    <x v="10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x v="10"/>
    <n v="60653"/>
    <s v="Central"/>
    <s v="OFF-BI-10004364"/>
    <x v="1"/>
    <x v="8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FA-10000936"/>
    <x v="1"/>
    <x v="13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x v="6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x v="5"/>
    <n v="77036"/>
    <s v="Central"/>
    <s v="OFF-PA-10003893"/>
    <x v="1"/>
    <x v="10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x v="30"/>
    <n v="7501"/>
    <s v="East"/>
    <s v="OFF-FA-10001561"/>
    <x v="1"/>
    <x v="13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x v="26"/>
    <n v="74012"/>
    <s v="Central"/>
    <s v="OFF-BI-10004364"/>
    <x v="1"/>
    <x v="8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x v="1"/>
    <n v="92691"/>
    <s v="West"/>
    <s v="OFF-AP-10002222"/>
    <x v="1"/>
    <x v="9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0565"/>
    <x v="1"/>
    <x v="10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x v="14"/>
    <n v="46142"/>
    <s v="Central"/>
    <s v="OFF-PA-10003673"/>
    <x v="1"/>
    <x v="10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x v="6"/>
    <n v="53209"/>
    <s v="Central"/>
    <s v="FUR-FU-10002088"/>
    <x v="0"/>
    <x v="5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x v="1"/>
    <n v="94109"/>
    <s v="West"/>
    <s v="FUR-FU-10001546"/>
    <x v="0"/>
    <x v="5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0614"/>
    <x v="1"/>
    <x v="6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x v="15"/>
    <n v="13440"/>
    <s v="East"/>
    <s v="OFF-AR-10003190"/>
    <x v="1"/>
    <x v="6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TEC-PH-10004094"/>
    <x v="2"/>
    <x v="7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x v="15"/>
    <n v="10009"/>
    <s v="East"/>
    <s v="OFF-PA-10001970"/>
    <x v="1"/>
    <x v="10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x v="10"/>
    <n v="60623"/>
    <s v="Central"/>
    <s v="OFF-BI-10002353"/>
    <x v="1"/>
    <x v="8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x v="2"/>
    <n v="32216"/>
    <s v="South"/>
    <s v="OFF-PA-10000176"/>
    <x v="1"/>
    <x v="10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x v="10"/>
    <n v="60653"/>
    <s v="Central"/>
    <s v="OFF-AR-10003631"/>
    <x v="1"/>
    <x v="6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LA-10003190"/>
    <x v="1"/>
    <x v="2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x v="1"/>
    <n v="90049"/>
    <s v="West"/>
    <s v="OFF-ST-10004180"/>
    <x v="1"/>
    <x v="4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PA-10000295"/>
    <x v="1"/>
    <x v="10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x v="10"/>
    <n v="60623"/>
    <s v="Central"/>
    <s v="OFF-ST-10000419"/>
    <x v="1"/>
    <x v="4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x v="5"/>
    <n v="77705"/>
    <s v="Central"/>
    <s v="OFF-ST-10002352"/>
    <x v="1"/>
    <x v="4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x v="4"/>
    <n v="98103"/>
    <s v="West"/>
    <s v="OFF-PA-10003127"/>
    <x v="1"/>
    <x v="10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x v="34"/>
    <n v="2908"/>
    <s v="East"/>
    <s v="OFF-PA-10000157"/>
    <x v="1"/>
    <x v="10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x v="16"/>
    <n v="85023"/>
    <s v="West"/>
    <s v="FUR-CH-10004540"/>
    <x v="0"/>
    <x v="1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LA-10004544"/>
    <x v="1"/>
    <x v="2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BI-10001097"/>
    <x v="1"/>
    <x v="8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OFF-PA-10003302"/>
    <x v="1"/>
    <x v="10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TEC-AC-10003433"/>
    <x v="2"/>
    <x v="11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PA-10004610"/>
    <x v="1"/>
    <x v="10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x v="9"/>
    <n v="19134"/>
    <s v="East"/>
    <s v="OFF-AP-10001394"/>
    <x v="1"/>
    <x v="9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x v="9"/>
    <n v="19140"/>
    <s v="East"/>
    <s v="OFF-ST-10001526"/>
    <x v="1"/>
    <x v="4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x v="22"/>
    <n v="80020"/>
    <s v="West"/>
    <s v="FUR-FU-10000246"/>
    <x v="0"/>
    <x v="5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FUR-FU-10003799"/>
    <x v="0"/>
    <x v="5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x v="24"/>
    <n v="43229"/>
    <s v="East"/>
    <s v="OFF-FA-10003021"/>
    <x v="1"/>
    <x v="13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x v="38"/>
    <n v="3301"/>
    <s v="East"/>
    <s v="OFF-PA-10003656"/>
    <x v="1"/>
    <x v="10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ST-10002554"/>
    <x v="1"/>
    <x v="4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FUR-FU-10001876"/>
    <x v="0"/>
    <x v="5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TEC-MA-10003589"/>
    <x v="2"/>
    <x v="15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x v="24"/>
    <n v="43055"/>
    <s v="East"/>
    <s v="OFF-LA-10000081"/>
    <x v="1"/>
    <x v="2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BI-10001636"/>
    <x v="1"/>
    <x v="8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ST-10001172"/>
    <x v="1"/>
    <x v="4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x v="24"/>
    <n v="43229"/>
    <s v="East"/>
    <s v="OFF-AR-10003504"/>
    <x v="1"/>
    <x v="6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x v="1"/>
    <n v="91767"/>
    <s v="West"/>
    <s v="FUR-FU-10001889"/>
    <x v="0"/>
    <x v="5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x v="5"/>
    <n v="78207"/>
    <s v="Central"/>
    <s v="FUR-CH-10004754"/>
    <x v="0"/>
    <x v="1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x v="9"/>
    <n v="19120"/>
    <s v="East"/>
    <s v="OFF-FA-10002988"/>
    <x v="1"/>
    <x v="13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x v="2"/>
    <n v="33142"/>
    <s v="South"/>
    <s v="OFF-PA-10002319"/>
    <x v="1"/>
    <x v="10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x v="10"/>
    <n v="60610"/>
    <s v="Central"/>
    <s v="OFF-BI-10002026"/>
    <x v="1"/>
    <x v="8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2741"/>
    <x v="1"/>
    <x v="10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x v="15"/>
    <n v="10024"/>
    <s v="East"/>
    <s v="OFF-PA-10003845"/>
    <x v="1"/>
    <x v="10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AP-10001492"/>
    <x v="1"/>
    <x v="9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x v="1"/>
    <n v="95123"/>
    <s v="West"/>
    <s v="TEC-PH-10000193"/>
    <x v="2"/>
    <x v="7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x v="1"/>
    <n v="95823"/>
    <s v="West"/>
    <s v="FUR-FU-10003464"/>
    <x v="0"/>
    <x v="5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x v="5"/>
    <n v="76063"/>
    <s v="Central"/>
    <s v="OFF-PA-10003848"/>
    <x v="1"/>
    <x v="10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x v="36"/>
    <n v="72401"/>
    <s v="South"/>
    <s v="OFF-PA-10001357"/>
    <x v="1"/>
    <x v="10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x v="17"/>
    <n v="23320"/>
    <s v="South"/>
    <s v="OFF-AP-10003099"/>
    <x v="1"/>
    <x v="9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x v="15"/>
    <n v="10024"/>
    <s v="East"/>
    <s v="OFF-LA-10000248"/>
    <x v="1"/>
    <x v="2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x v="1"/>
    <n v="90045"/>
    <s v="West"/>
    <s v="OFF-LA-10002195"/>
    <x v="1"/>
    <x v="2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x v="35"/>
    <n v="39212"/>
    <s v="South"/>
    <s v="OFF-FA-10000735"/>
    <x v="1"/>
    <x v="13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AP-10002892"/>
    <x v="1"/>
    <x v="9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TEC-AC-10002718"/>
    <x v="2"/>
    <x v="11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x v="1"/>
    <n v="90049"/>
    <s v="West"/>
    <s v="OFF-AR-10002255"/>
    <x v="1"/>
    <x v="6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TEC-AC-10002370"/>
    <x v="2"/>
    <x v="11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x v="5"/>
    <n v="79424"/>
    <s v="Central"/>
    <s v="OFF-PA-10001846"/>
    <x v="1"/>
    <x v="10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x v="12"/>
    <n v="48227"/>
    <s v="Central"/>
    <s v="OFF-BI-10002049"/>
    <x v="1"/>
    <x v="8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PA-10002947"/>
    <x v="1"/>
    <x v="10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x v="24"/>
    <n v="43055"/>
    <s v="East"/>
    <s v="OFF-BI-10003476"/>
    <x v="1"/>
    <x v="8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x v="1"/>
    <n v="90032"/>
    <s v="West"/>
    <s v="OFF-PA-10001846"/>
    <x v="1"/>
    <x v="10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AR-10000390"/>
    <x v="1"/>
    <x v="6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OFF-ST-10000934"/>
    <x v="1"/>
    <x v="4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ST-10002485"/>
    <x v="1"/>
    <x v="4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x v="11"/>
    <n v="55433"/>
    <s v="Central"/>
    <s v="TEC-PH-10002103"/>
    <x v="2"/>
    <x v="7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R-10004269"/>
    <x v="1"/>
    <x v="6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FU-10001876"/>
    <x v="0"/>
    <x v="5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x v="1"/>
    <n v="91767"/>
    <s v="West"/>
    <s v="OFF-LA-10001982"/>
    <x v="1"/>
    <x v="2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459"/>
    <x v="2"/>
    <x v="7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x v="1"/>
    <n v="93101"/>
    <s v="West"/>
    <s v="TEC-PH-10001760"/>
    <x v="2"/>
    <x v="7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x v="1"/>
    <n v="92503"/>
    <s v="West"/>
    <s v="OFF-PA-10003953"/>
    <x v="1"/>
    <x v="10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x v="19"/>
    <n v="35601"/>
    <s v="South"/>
    <s v="OFF-LA-10001569"/>
    <x v="1"/>
    <x v="2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x v="3"/>
    <n v="27405"/>
    <s v="South"/>
    <s v="OFF-AR-10001446"/>
    <x v="1"/>
    <x v="6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x v="1"/>
    <n v="94568"/>
    <s v="West"/>
    <s v="TEC-PH-10003442"/>
    <x v="2"/>
    <x v="7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OFF-PA-10000477"/>
    <x v="1"/>
    <x v="10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x v="9"/>
    <n v="19143"/>
    <s v="East"/>
    <s v="TEC-PH-10002645"/>
    <x v="2"/>
    <x v="7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x v="14"/>
    <n v="47374"/>
    <s v="Central"/>
    <s v="OFF-EN-10003862"/>
    <x v="1"/>
    <x v="12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AR-10001573"/>
    <x v="1"/>
    <x v="6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x v="1"/>
    <n v="94122"/>
    <s v="West"/>
    <s v="TEC-PH-10003505"/>
    <x v="2"/>
    <x v="7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LA-10004559"/>
    <x v="1"/>
    <x v="2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3172"/>
    <x v="1"/>
    <x v="10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x v="1"/>
    <n v="94122"/>
    <s v="West"/>
    <s v="OFF-PA-10000232"/>
    <x v="1"/>
    <x v="10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x v="5"/>
    <n v="76017"/>
    <s v="Central"/>
    <s v="OFF-BI-10000301"/>
    <x v="1"/>
    <x v="8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OFF-PA-10001534"/>
    <x v="1"/>
    <x v="10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x v="17"/>
    <n v="23223"/>
    <s v="South"/>
    <s v="TEC-PH-10003691"/>
    <x v="2"/>
    <x v="7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x v="15"/>
    <n v="10035"/>
    <s v="East"/>
    <s v="OFF-AR-10001545"/>
    <x v="1"/>
    <x v="6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x v="29"/>
    <n v="6824"/>
    <s v="East"/>
    <s v="OFF-ST-10001837"/>
    <x v="1"/>
    <x v="4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PA-10000551"/>
    <x v="1"/>
    <x v="10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x v="1"/>
    <n v="94110"/>
    <s v="West"/>
    <s v="OFF-SU-10001574"/>
    <x v="1"/>
    <x v="14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OFF-AP-10000027"/>
    <x v="1"/>
    <x v="9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x v="1"/>
    <n v="93405"/>
    <s v="West"/>
    <s v="OFF-FA-10003059"/>
    <x v="1"/>
    <x v="13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x v="1"/>
    <n v="94122"/>
    <s v="West"/>
    <s v="OFF-BI-10004826"/>
    <x v="1"/>
    <x v="8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AR-10000390"/>
    <x v="1"/>
    <x v="6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x v="1"/>
    <n v="90045"/>
    <s v="West"/>
    <s v="OFF-ST-10002743"/>
    <x v="1"/>
    <x v="4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OFF-ST-10003716"/>
    <x v="1"/>
    <x v="4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x v="9"/>
    <n v="17602"/>
    <s v="East"/>
    <s v="OFF-ST-10002574"/>
    <x v="1"/>
    <x v="4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x v="10"/>
    <n v="61701"/>
    <s v="Central"/>
    <s v="OFF-EN-10004459"/>
    <x v="1"/>
    <x v="12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x v="45"/>
    <n v="83704"/>
    <s v="West"/>
    <s v="TEC-AC-10001109"/>
    <x v="2"/>
    <x v="11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AP-10001293"/>
    <x v="1"/>
    <x v="9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TEC-PH-10004977"/>
    <x v="2"/>
    <x v="7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x v="31"/>
    <n v="1852"/>
    <s v="East"/>
    <s v="OFF-SU-10001935"/>
    <x v="1"/>
    <x v="14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x v="4"/>
    <n v="98115"/>
    <s v="West"/>
    <s v="OFF-ST-10000046"/>
    <x v="1"/>
    <x v="4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x v="1"/>
    <n v="90049"/>
    <s v="West"/>
    <s v="OFF-AR-10003504"/>
    <x v="1"/>
    <x v="6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PA-10000246"/>
    <x v="1"/>
    <x v="10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x v="17"/>
    <n v="23666"/>
    <s v="South"/>
    <s v="OFF-BI-10001359"/>
    <x v="1"/>
    <x v="8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ST-10002615"/>
    <x v="1"/>
    <x v="4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x v="42"/>
    <s v="05408"/>
    <s v="East"/>
    <s v="FUR-BO-10004834"/>
    <x v="0"/>
    <x v="0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x v="1"/>
    <n v="92037"/>
    <s v="West"/>
    <s v="OFF-LA-10001074"/>
    <x v="1"/>
    <x v="2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x v="13"/>
    <n v="19711"/>
    <s v="East"/>
    <s v="OFF-LA-10001641"/>
    <x v="1"/>
    <x v="2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x v="10"/>
    <n v="60505"/>
    <s v="Central"/>
    <s v="OFF-EN-10002230"/>
    <x v="1"/>
    <x v="12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FU-10000175"/>
    <x v="0"/>
    <x v="5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x v="10"/>
    <n v="60610"/>
    <s v="Central"/>
    <s v="OFF-AR-10001446"/>
    <x v="1"/>
    <x v="6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x v="4"/>
    <n v="98115"/>
    <s v="West"/>
    <s v="OFF-BI-10000145"/>
    <x v="1"/>
    <x v="8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FUR-TA-10002533"/>
    <x v="0"/>
    <x v="3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TEC-PH-10004006"/>
    <x v="2"/>
    <x v="7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TEC-AC-10000736"/>
    <x v="2"/>
    <x v="11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AP-10001293"/>
    <x v="1"/>
    <x v="9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x v="4"/>
    <n v="98103"/>
    <s v="West"/>
    <s v="OFF-SU-10000157"/>
    <x v="1"/>
    <x v="14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x v="29"/>
    <n v="6457"/>
    <s v="East"/>
    <s v="OFF-PA-10002137"/>
    <x v="1"/>
    <x v="10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x v="12"/>
    <n v="49505"/>
    <s v="Central"/>
    <s v="OFF-BI-10000088"/>
    <x v="1"/>
    <x v="8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PA-10001609"/>
    <x v="1"/>
    <x v="10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x v="9"/>
    <n v="19143"/>
    <s v="East"/>
    <s v="OFF-PA-10000167"/>
    <x v="1"/>
    <x v="10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PA-10002120"/>
    <x v="1"/>
    <x v="10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OFF-ST-10004340"/>
    <x v="1"/>
    <x v="4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x v="17"/>
    <n v="23666"/>
    <s v="South"/>
    <s v="FUR-CH-10004754"/>
    <x v="0"/>
    <x v="1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EN-10003134"/>
    <x v="1"/>
    <x v="12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FUR-CH-10003396"/>
    <x v="0"/>
    <x v="1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4977"/>
    <x v="2"/>
    <x v="7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AC-10000487"/>
    <x v="2"/>
    <x v="11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OFF-BI-10004182"/>
    <x v="1"/>
    <x v="8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PA-10000304"/>
    <x v="1"/>
    <x v="10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1246"/>
    <x v="1"/>
    <x v="10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AR-10000658"/>
    <x v="1"/>
    <x v="6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PA-10000100"/>
    <x v="1"/>
    <x v="10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x v="10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x v="4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x v="6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x v="10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PA-10000167"/>
    <x v="1"/>
    <x v="10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x v="1"/>
    <n v="94122"/>
    <s v="West"/>
    <s v="FUR-CH-10003833"/>
    <x v="0"/>
    <x v="1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x v="5"/>
    <n v="75220"/>
    <s v="Central"/>
    <s v="OFF-PA-10001526"/>
    <x v="1"/>
    <x v="10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3923"/>
    <x v="1"/>
    <x v="2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LA-10001771"/>
    <x v="1"/>
    <x v="2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OFF-AR-10002255"/>
    <x v="1"/>
    <x v="6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LA-10001771"/>
    <x v="1"/>
    <x v="2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FUR-FU-10004188"/>
    <x v="0"/>
    <x v="5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x v="1"/>
    <n v="95240"/>
    <s v="West"/>
    <s v="OFF-AR-10002987"/>
    <x v="1"/>
    <x v="6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0732"/>
    <x v="0"/>
    <x v="5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BI-10001670"/>
    <x v="1"/>
    <x v="8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x v="1"/>
    <n v="94109"/>
    <s v="West"/>
    <s v="OFF-PA-10004438"/>
    <x v="1"/>
    <x v="10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x v="32"/>
    <n v="31907"/>
    <s v="South"/>
    <s v="OFF-PA-10000587"/>
    <x v="1"/>
    <x v="10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FA-10003472"/>
    <x v="1"/>
    <x v="13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ST-10002562"/>
    <x v="1"/>
    <x v="4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OFF-PA-10004156"/>
    <x v="1"/>
    <x v="10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x v="14"/>
    <n v="47374"/>
    <s v="Central"/>
    <s v="FUR-FU-10001037"/>
    <x v="0"/>
    <x v="5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ST-10002615"/>
    <x v="1"/>
    <x v="4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x v="15"/>
    <n v="10009"/>
    <s v="East"/>
    <s v="OFF-AP-10000595"/>
    <x v="1"/>
    <x v="9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x v="10"/>
    <n v="60623"/>
    <s v="Central"/>
    <s v="OFF-AR-10004790"/>
    <x v="1"/>
    <x v="6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x v="15"/>
    <n v="10024"/>
    <s v="East"/>
    <s v="OFF-PA-10004609"/>
    <x v="1"/>
    <x v="10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x v="15"/>
    <n v="10035"/>
    <s v="East"/>
    <s v="OFF-SU-10003936"/>
    <x v="1"/>
    <x v="14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x v="24"/>
    <n v="44105"/>
    <s v="East"/>
    <s v="TEC-PH-10004080"/>
    <x v="2"/>
    <x v="7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x v="24"/>
    <n v="44105"/>
    <s v="East"/>
    <s v="OFF-PA-10000474"/>
    <x v="1"/>
    <x v="10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OFF-BI-10000138"/>
    <x v="1"/>
    <x v="8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x v="32"/>
    <n v="30188"/>
    <s v="South"/>
    <s v="TEC-AC-10000023"/>
    <x v="2"/>
    <x v="11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OFF-EN-10001415"/>
    <x v="1"/>
    <x v="12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1284"/>
    <x v="2"/>
    <x v="11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x v="14"/>
    <n v="47905"/>
    <s v="Central"/>
    <s v="OFF-FA-10003467"/>
    <x v="1"/>
    <x v="13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x v="15"/>
    <n v="10024"/>
    <s v="East"/>
    <s v="OFF-PA-10000477"/>
    <x v="1"/>
    <x v="10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x v="15"/>
    <n v="13501"/>
    <s v="East"/>
    <s v="TEC-AC-10000736"/>
    <x v="2"/>
    <x v="11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x v="30"/>
    <n v="8701"/>
    <s v="East"/>
    <s v="OFF-AR-10002467"/>
    <x v="1"/>
    <x v="6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AC-10003116"/>
    <x v="2"/>
    <x v="11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x v="10"/>
    <n v="60653"/>
    <s v="Central"/>
    <s v="OFF-PA-10001725"/>
    <x v="1"/>
    <x v="10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x v="24"/>
    <n v="45014"/>
    <s v="East"/>
    <s v="FUR-FU-10004845"/>
    <x v="0"/>
    <x v="5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973"/>
    <x v="0"/>
    <x v="5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CH-10000155"/>
    <x v="0"/>
    <x v="1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FUR-FU-10004018"/>
    <x v="0"/>
    <x v="5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x v="1"/>
    <n v="92804"/>
    <s v="West"/>
    <s v="OFF-PA-10000994"/>
    <x v="1"/>
    <x v="10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x v="0"/>
    <n v="40475"/>
    <s v="South"/>
    <s v="OFF-BI-10002852"/>
    <x v="1"/>
    <x v="8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x v="1"/>
    <n v="93101"/>
    <s v="West"/>
    <s v="OFF-LA-10000414"/>
    <x v="1"/>
    <x v="2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3848"/>
    <x v="1"/>
    <x v="10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PA-10000176"/>
    <x v="1"/>
    <x v="10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x v="24"/>
    <n v="44312"/>
    <s v="East"/>
    <s v="OFF-BI-10003350"/>
    <x v="1"/>
    <x v="8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TEC-PH-10002310"/>
    <x v="2"/>
    <x v="7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x v="15"/>
    <n v="10035"/>
    <s v="East"/>
    <s v="OFF-ST-10001172"/>
    <x v="1"/>
    <x v="4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FUR-FU-10000260"/>
    <x v="0"/>
    <x v="5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x v="1"/>
    <n v="92404"/>
    <s v="West"/>
    <s v="OFF-PA-10004610"/>
    <x v="1"/>
    <x v="10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x v="34"/>
    <n v="2920"/>
    <s v="East"/>
    <s v="OFF-BI-10002735"/>
    <x v="1"/>
    <x v="8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FUR-FU-10004864"/>
    <x v="0"/>
    <x v="5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T-10001128"/>
    <x v="1"/>
    <x v="4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x v="1"/>
    <n v="92804"/>
    <s v="West"/>
    <s v="OFF-SU-10002537"/>
    <x v="1"/>
    <x v="14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x v="4"/>
    <n v="98103"/>
    <s v="West"/>
    <s v="OFF-ST-10000419"/>
    <x v="1"/>
    <x v="4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OFF-PA-10000327"/>
    <x v="1"/>
    <x v="10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x v="9"/>
    <n v="19120"/>
    <s v="East"/>
    <s v="TEC-AC-10004353"/>
    <x v="2"/>
    <x v="11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4568"/>
    <x v="2"/>
    <x v="11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TEC-AC-10001714"/>
    <x v="2"/>
    <x v="11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x v="14"/>
    <n v="46203"/>
    <s v="Central"/>
    <s v="OFF-BI-10002072"/>
    <x v="1"/>
    <x v="8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PA-10004983"/>
    <x v="1"/>
    <x v="10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PA-10004039"/>
    <x v="1"/>
    <x v="10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x v="15"/>
    <n v="10801"/>
    <s v="East"/>
    <s v="OFF-SU-10001574"/>
    <x v="1"/>
    <x v="14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x v="0"/>
    <n v="41042"/>
    <s v="South"/>
    <s v="TEC-AC-10002305"/>
    <x v="2"/>
    <x v="11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OFF-PA-10000675"/>
    <x v="1"/>
    <x v="10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PA-10000349"/>
    <x v="1"/>
    <x v="10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x v="13"/>
    <n v="19711"/>
    <s v="East"/>
    <s v="OFF-EN-10004483"/>
    <x v="1"/>
    <x v="12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BI-10004600"/>
    <x v="1"/>
    <x v="8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BI-10002867"/>
    <x v="1"/>
    <x v="8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x v="5"/>
    <n v="77041"/>
    <s v="Central"/>
    <s v="OFF-EN-10000056"/>
    <x v="1"/>
    <x v="12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4080"/>
    <x v="2"/>
    <x v="7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AR-10004752"/>
    <x v="1"/>
    <x v="6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PA-10000743"/>
    <x v="1"/>
    <x v="10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TEC-PH-10002496"/>
    <x v="2"/>
    <x v="7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FA-10003467"/>
    <x v="1"/>
    <x v="13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x v="28"/>
    <n v="70506"/>
    <s v="South"/>
    <s v="FUR-TA-10001039"/>
    <x v="0"/>
    <x v="3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x v="24"/>
    <n v="45014"/>
    <s v="East"/>
    <s v="OFF-LA-10004484"/>
    <x v="1"/>
    <x v="2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x v="12"/>
    <n v="49505"/>
    <s v="Central"/>
    <s v="TEC-PH-10001305"/>
    <x v="2"/>
    <x v="7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LA-10003766"/>
    <x v="1"/>
    <x v="2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x v="32"/>
    <n v="30605"/>
    <s v="South"/>
    <s v="TEC-PH-10004006"/>
    <x v="2"/>
    <x v="7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x v="2"/>
    <n v="33180"/>
    <s v="South"/>
    <s v="FUR-FU-10001889"/>
    <x v="0"/>
    <x v="5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TEC-PH-10003645"/>
    <x v="2"/>
    <x v="7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0E7BE-895A-4881-9653-7B5DB22B64CB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C15" firstHeaderRow="0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2">
    <field x="22"/>
    <field x="3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0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CAA77-E67E-41E9-B514-3A73AD655D1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9F291-8296-4565-80F0-02E2DC9E48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8E2B8-14AA-4BD2-9675-ABB4E6A3B219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18A27-547F-41F8-A2C0-27F86A8B57C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26">
    <pivotField showAll="0"/>
    <pivotField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EE5D-3451-4274-99EB-164E02269DF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M3:N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 Margin" fld="25" baseField="0" baseItem="0"/>
  </dataFields>
  <formats count="2">
    <format dxfId="3">
      <pivotArea grandRow="1" outline="0" collapsedLevelsAreSubtotals="1" fieldPosition="0"/>
    </format>
    <format dxfId="2">
      <pivotArea dataOnly="0" labelOnly="1" grandRow="1" outline="0" fieldPosition="0"/>
    </format>
  </format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A89DC-8747-4350-8BD2-3D8DEF39B3D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J3:K16" firstHeaderRow="1" firstDataRow="1" firstDataCol="1"/>
  <pivotFields count="26">
    <pivotField showAll="0"/>
    <pivotField dataField="1"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Order ID" fld="1" subtotal="count" baseField="0" baseItem="0"/>
  </dataFields>
  <formats count="2">
    <format dxfId="5">
      <pivotArea grandRow="1" outline="0" collapsedLevelsAreSubtotals="1" fieldPosition="0"/>
    </format>
    <format dxfId="4">
      <pivotArea dataOnly="0" labelOnly="1" grandRow="1" outline="0" fieldPosition="0"/>
    </format>
  </format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DB28E-4B61-48AD-8629-2AB6C6C3C8FF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G3:H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Quantity" fld="19" baseField="0" baseItem="0"/>
  </dataFields>
  <formats count="2">
    <format dxfId="7">
      <pivotArea grandRow="1" outline="0" collapsedLevelsAreSubtotals="1" fieldPosition="0"/>
    </format>
    <format dxfId="6">
      <pivotArea dataOnly="0" labelOnly="1" grandRow="1" outline="0" fieldPosition="0"/>
    </format>
  </format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02BC7-54C6-4E75-BB53-C49A67F1B88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D3:E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1" baseField="0" baseItem="0"/>
  </dataFields>
  <formats count="1">
    <format dxfId="8">
      <pivotArea dataOnly="0" grandRow="1" axis="axisRow" fieldPosition="0"/>
    </format>
  </format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7DE49-1DE1-401C-8B78-72B3F416F92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16" firstHeaderRow="1" firstDataRow="1" firstDataCol="1"/>
  <pivotFields count="26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8" baseField="0" baseItem="0"/>
  </dataFields>
  <formats count="1">
    <format dxfId="9">
      <pivotArea dataOnly="0" grandRow="1" axis="axisRow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66D68-202F-4084-836B-F29D15515057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Row Labels">
  <location ref="A3:F7" firstHeaderRow="0" firstDataRow="1" firstDataCol="1"/>
  <pivotFields count="26">
    <pivotField showAll="0"/>
    <pivotField dataField="1" showAll="0"/>
    <pivotField showAll="0"/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4"/>
  </rowFields>
  <rowItems count="4"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5" baseField="0" baseItem="0"/>
  </dataFields>
  <formats count="2"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FADA-DBCE-464D-B921-7F7DD2303C86}">
  <dimension ref="A3:C15"/>
  <sheetViews>
    <sheetView workbookViewId="0">
      <selection activeCell="H19" sqref="H19"/>
    </sheetView>
  </sheetViews>
  <sheetFormatPr defaultRowHeight="14.5"/>
  <cols>
    <col min="1" max="1" width="12.36328125" bestFit="1" customWidth="1"/>
    <col min="2" max="2" width="11.26953125" bestFit="1" customWidth="1"/>
    <col min="3" max="3" width="11.6328125" bestFit="1" customWidth="1"/>
    <col min="4" max="2476" width="15.26953125" bestFit="1" customWidth="1"/>
    <col min="2477" max="2477" width="16" bestFit="1" customWidth="1"/>
    <col min="2478" max="2478" width="16.36328125" bestFit="1" customWidth="1"/>
  </cols>
  <sheetData>
    <row r="3" spans="1:3">
      <c r="A3" s="8" t="s">
        <v>10933</v>
      </c>
      <c r="B3" s="5" t="s">
        <v>10935</v>
      </c>
      <c r="C3" s="10" t="s">
        <v>10936</v>
      </c>
    </row>
    <row r="4" spans="1:3">
      <c r="A4" s="13" t="s">
        <v>10942</v>
      </c>
      <c r="B4" s="17">
        <v>95365.937600000019</v>
      </c>
      <c r="C4" s="18">
        <v>9199.2699999999986</v>
      </c>
    </row>
    <row r="5" spans="1:3">
      <c r="A5" s="13" t="s">
        <v>10943</v>
      </c>
      <c r="B5" s="17">
        <v>60172.649400000024</v>
      </c>
      <c r="C5" s="18">
        <v>10288.898699999991</v>
      </c>
    </row>
    <row r="6" spans="1:3">
      <c r="A6" s="13" t="s">
        <v>10944</v>
      </c>
      <c r="B6" s="17">
        <v>199252.98399999991</v>
      </c>
      <c r="C6" s="18">
        <v>26806.573700000015</v>
      </c>
    </row>
    <row r="7" spans="1:3">
      <c r="A7" s="13" t="s">
        <v>10945</v>
      </c>
      <c r="B7" s="17">
        <v>141851.5674</v>
      </c>
      <c r="C7" s="18">
        <v>13437.806799999998</v>
      </c>
    </row>
    <row r="8" spans="1:3">
      <c r="A8" s="13" t="s">
        <v>10946</v>
      </c>
      <c r="B8" s="17">
        <v>156122.28669999994</v>
      </c>
      <c r="C8" s="18">
        <v>22308.51279999999</v>
      </c>
    </row>
    <row r="9" spans="1:3">
      <c r="A9" s="13" t="s">
        <v>10947</v>
      </c>
      <c r="B9" s="17">
        <v>147082.61130000011</v>
      </c>
      <c r="C9" s="18">
        <v>20899.334500000012</v>
      </c>
    </row>
    <row r="10" spans="1:3">
      <c r="A10" s="13" t="s">
        <v>10948</v>
      </c>
      <c r="B10" s="17">
        <v>149580.83800000031</v>
      </c>
      <c r="C10" s="18">
        <v>13535.38299999998</v>
      </c>
    </row>
    <row r="11" spans="1:3">
      <c r="A11" s="13" t="s">
        <v>10949</v>
      </c>
      <c r="B11" s="17">
        <v>159589.45099999988</v>
      </c>
      <c r="C11" s="18">
        <v>21896.715399999972</v>
      </c>
    </row>
    <row r="12" spans="1:3">
      <c r="A12" s="13" t="s">
        <v>10950</v>
      </c>
      <c r="B12" s="17">
        <v>309770.09970000025</v>
      </c>
      <c r="C12" s="18">
        <v>37293.192500000034</v>
      </c>
    </row>
    <row r="13" spans="1:3">
      <c r="A13" s="13" t="s">
        <v>10951</v>
      </c>
      <c r="B13" s="17">
        <v>197115.20170000009</v>
      </c>
      <c r="C13" s="18">
        <v>31469.663800000035</v>
      </c>
    </row>
    <row r="14" spans="1:3">
      <c r="A14" s="13" t="s">
        <v>10952</v>
      </c>
      <c r="B14" s="17">
        <v>349120.07400000008</v>
      </c>
      <c r="C14" s="18">
        <v>35825.536599999927</v>
      </c>
    </row>
    <row r="15" spans="1:3">
      <c r="A15" s="14" t="s">
        <v>10953</v>
      </c>
      <c r="B15" s="19">
        <v>332177.15950000001</v>
      </c>
      <c r="C15" s="20">
        <v>43436.13390000003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4E9F3-EFFD-4909-A9FC-5141D076C853}">
  <dimension ref="A3:E13"/>
  <sheetViews>
    <sheetView workbookViewId="0">
      <selection activeCell="E11" sqref="E11"/>
    </sheetView>
  </sheetViews>
  <sheetFormatPr defaultRowHeight="14.5"/>
  <cols>
    <col min="1" max="1" width="13.1796875" bestFit="1" customWidth="1"/>
    <col min="2" max="2" width="11.81640625" bestFit="1" customWidth="1"/>
    <col min="4" max="4" width="13.1796875" bestFit="1" customWidth="1"/>
    <col min="5" max="5" width="11.81640625" bestFit="1" customWidth="1"/>
  </cols>
  <sheetData>
    <row r="3" spans="1:5">
      <c r="A3" s="8" t="s">
        <v>10933</v>
      </c>
      <c r="B3" s="6" t="s">
        <v>10936</v>
      </c>
      <c r="D3" s="23" t="s">
        <v>15</v>
      </c>
      <c r="E3" s="23" t="s">
        <v>21</v>
      </c>
    </row>
    <row r="4" spans="1:5">
      <c r="A4" s="13" t="s">
        <v>71</v>
      </c>
      <c r="B4" s="6">
        <v>145454.9480999998</v>
      </c>
      <c r="D4" t="str">
        <f>A4</f>
        <v>Technology</v>
      </c>
    </row>
    <row r="5" spans="1:5">
      <c r="A5" s="21" t="s">
        <v>46</v>
      </c>
      <c r="B5" s="9">
        <v>122490.8008000001</v>
      </c>
      <c r="D5" t="str">
        <f>A5</f>
        <v>Office Supplies</v>
      </c>
      <c r="E5" s="24">
        <f>GETPIVOTDATA("Profit",$A$3,"Category","Technology")</f>
        <v>145454.9480999998</v>
      </c>
    </row>
    <row r="6" spans="1:5">
      <c r="A6" s="21" t="s">
        <v>32</v>
      </c>
      <c r="B6" s="9">
        <v>18451.272799999992</v>
      </c>
      <c r="D6" t="str">
        <f>A6</f>
        <v>Furniture</v>
      </c>
      <c r="E6" s="24">
        <f>GETPIVOTDATA("Profit",$A$3,"Category","Office Supplies")</f>
        <v>122490.8008000001</v>
      </c>
    </row>
    <row r="7" spans="1:5">
      <c r="A7" s="14" t="s">
        <v>10934</v>
      </c>
      <c r="B7" s="7">
        <v>286397.02169999992</v>
      </c>
      <c r="D7" t="str">
        <f>A7</f>
        <v>Grand Total</v>
      </c>
      <c r="E7" s="24">
        <f>GETPIVOTDATA("Profit",$A$3,"Category","Furniture")</f>
        <v>18451.272799999992</v>
      </c>
    </row>
    <row r="13" spans="1:5">
      <c r="D13" s="23" t="s">
        <v>10937</v>
      </c>
    </row>
  </sheetData>
  <sortState xmlns:xlrd2="http://schemas.microsoft.com/office/spreadsheetml/2017/richdata2" ref="D4:E7">
    <sortCondition descending="1" ref="E4:E7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F7216-B50E-4EF9-BA87-8863671572EE}">
  <dimension ref="A3:B7"/>
  <sheetViews>
    <sheetView workbookViewId="0">
      <selection activeCell="M14" sqref="M14"/>
    </sheetView>
  </sheetViews>
  <sheetFormatPr defaultRowHeight="14.5"/>
  <cols>
    <col min="1" max="1" width="13.1796875" bestFit="1" customWidth="1"/>
    <col min="2" max="2" width="11.26953125" bestFit="1" customWidth="1"/>
  </cols>
  <sheetData>
    <row r="3" spans="1:2">
      <c r="A3" s="8" t="s">
        <v>10933</v>
      </c>
      <c r="B3" s="6" t="s">
        <v>10935</v>
      </c>
    </row>
    <row r="4" spans="1:2">
      <c r="A4" s="13" t="s">
        <v>32</v>
      </c>
      <c r="B4" s="25">
        <v>0.32300170530281774</v>
      </c>
    </row>
    <row r="5" spans="1:2">
      <c r="A5" s="21" t="s">
        <v>46</v>
      </c>
      <c r="B5" s="26">
        <v>0.31301008302169103</v>
      </c>
    </row>
    <row r="6" spans="1:2">
      <c r="A6" s="21" t="s">
        <v>71</v>
      </c>
      <c r="B6" s="26">
        <v>0.36398821167549117</v>
      </c>
    </row>
    <row r="7" spans="1:2">
      <c r="A7" s="14" t="s">
        <v>10934</v>
      </c>
      <c r="B7" s="2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0AED5-6686-477B-B3A9-7ECF0EC40E35}">
  <dimension ref="A3:E53"/>
  <sheetViews>
    <sheetView topLeftCell="D1" workbookViewId="0">
      <selection activeCell="N6" sqref="N6"/>
    </sheetView>
  </sheetViews>
  <sheetFormatPr defaultRowHeight="14.5"/>
  <cols>
    <col min="1" max="1" width="17.36328125" bestFit="1" customWidth="1"/>
    <col min="2" max="2" width="11.81640625" bestFit="1" customWidth="1"/>
    <col min="4" max="4" width="17.36328125" bestFit="1" customWidth="1"/>
  </cols>
  <sheetData>
    <row r="3" spans="1:5">
      <c r="A3" s="8" t="s">
        <v>10933</v>
      </c>
      <c r="B3" s="6" t="s">
        <v>10935</v>
      </c>
      <c r="D3" s="23" t="s">
        <v>11</v>
      </c>
      <c r="E3" s="23" t="s">
        <v>18</v>
      </c>
    </row>
    <row r="4" spans="1:5">
      <c r="A4" s="13" t="s">
        <v>358</v>
      </c>
      <c r="B4" s="6">
        <v>19510.639999999992</v>
      </c>
      <c r="D4" t="str">
        <f>A4</f>
        <v>Alabama</v>
      </c>
      <c r="E4" s="24">
        <f>GETPIVOTDATA("Sales",$A$3,"State",A4)</f>
        <v>19510.639999999992</v>
      </c>
    </row>
    <row r="5" spans="1:5">
      <c r="A5" s="21" t="s">
        <v>310</v>
      </c>
      <c r="B5" s="9">
        <v>35282.000999999997</v>
      </c>
      <c r="D5" t="str">
        <f t="shared" ref="D5:D52" si="0">A5</f>
        <v>Arizona</v>
      </c>
      <c r="E5" s="24">
        <f t="shared" ref="E5:E52" si="1">GETPIVOTDATA("Sales",$A$3,"State",A5)</f>
        <v>35282.000999999997</v>
      </c>
    </row>
    <row r="6" spans="1:5">
      <c r="A6" s="21" t="s">
        <v>1707</v>
      </c>
      <c r="B6" s="9">
        <v>11678.129999999997</v>
      </c>
      <c r="D6" t="str">
        <f t="shared" si="0"/>
        <v>Arkansas</v>
      </c>
      <c r="E6" s="24">
        <f t="shared" si="1"/>
        <v>11678.129999999997</v>
      </c>
    </row>
    <row r="7" spans="1:5">
      <c r="A7" s="21" t="s">
        <v>43</v>
      </c>
      <c r="B7" s="9">
        <v>457687.63150000101</v>
      </c>
      <c r="D7" t="str">
        <f t="shared" si="0"/>
        <v>California</v>
      </c>
      <c r="E7" s="24">
        <f t="shared" si="1"/>
        <v>457687.63150000101</v>
      </c>
    </row>
    <row r="8" spans="1:5">
      <c r="A8" s="21" t="s">
        <v>457</v>
      </c>
      <c r="B8" s="9">
        <v>32108.117999999995</v>
      </c>
      <c r="D8" t="str">
        <f t="shared" si="0"/>
        <v>Colorado</v>
      </c>
      <c r="E8" s="24">
        <f t="shared" si="1"/>
        <v>32108.117999999995</v>
      </c>
    </row>
    <row r="9" spans="1:5">
      <c r="A9" s="21" t="s">
        <v>747</v>
      </c>
      <c r="B9" s="9">
        <v>13384.356999999996</v>
      </c>
      <c r="D9" t="str">
        <f t="shared" si="0"/>
        <v>Connecticut</v>
      </c>
      <c r="E9" s="24">
        <f t="shared" si="1"/>
        <v>13384.356999999996</v>
      </c>
    </row>
    <row r="10" spans="1:5">
      <c r="A10" s="21" t="s">
        <v>245</v>
      </c>
      <c r="B10" s="9">
        <v>27451.068999999992</v>
      </c>
      <c r="D10" t="str">
        <f t="shared" si="0"/>
        <v>Delaware</v>
      </c>
      <c r="E10" s="24">
        <f t="shared" si="1"/>
        <v>27451.068999999992</v>
      </c>
    </row>
    <row r="11" spans="1:5">
      <c r="A11" s="21" t="s">
        <v>3034</v>
      </c>
      <c r="B11" s="9">
        <v>2865.0199999999995</v>
      </c>
      <c r="D11" t="str">
        <f t="shared" si="0"/>
        <v>District of Columbia</v>
      </c>
      <c r="E11" s="24">
        <f t="shared" si="1"/>
        <v>2865.0199999999995</v>
      </c>
    </row>
    <row r="12" spans="1:5">
      <c r="A12" s="21" t="s">
        <v>54</v>
      </c>
      <c r="B12" s="9">
        <v>89473.707999999999</v>
      </c>
      <c r="D12" t="str">
        <f t="shared" si="0"/>
        <v>Florida</v>
      </c>
      <c r="E12" s="24">
        <f t="shared" si="1"/>
        <v>89473.707999999999</v>
      </c>
    </row>
    <row r="13" spans="1:5">
      <c r="A13" s="21" t="s">
        <v>1272</v>
      </c>
      <c r="B13" s="9">
        <v>49095.840000000004</v>
      </c>
      <c r="D13" t="str">
        <f t="shared" si="0"/>
        <v>Georgia</v>
      </c>
      <c r="E13" s="24">
        <f t="shared" si="1"/>
        <v>49095.840000000004</v>
      </c>
    </row>
    <row r="14" spans="1:5">
      <c r="A14" s="21" t="s">
        <v>6260</v>
      </c>
      <c r="B14" s="9">
        <v>4382.4860000000017</v>
      </c>
      <c r="D14" t="str">
        <f t="shared" si="0"/>
        <v>Idaho</v>
      </c>
      <c r="E14" s="24">
        <f t="shared" si="1"/>
        <v>4382.4860000000017</v>
      </c>
    </row>
    <row r="15" spans="1:5">
      <c r="A15" s="21" t="s">
        <v>211</v>
      </c>
      <c r="B15" s="9">
        <v>80166.10099999985</v>
      </c>
      <c r="D15" t="str">
        <f t="shared" si="0"/>
        <v>Illinois</v>
      </c>
      <c r="E15" s="24">
        <f t="shared" si="1"/>
        <v>80166.10099999985</v>
      </c>
    </row>
    <row r="16" spans="1:5">
      <c r="A16" s="21" t="s">
        <v>254</v>
      </c>
      <c r="B16" s="9">
        <v>53555.360000000001</v>
      </c>
      <c r="D16" t="str">
        <f t="shared" si="0"/>
        <v>Indiana</v>
      </c>
      <c r="E16" s="24">
        <f t="shared" si="1"/>
        <v>53555.360000000001</v>
      </c>
    </row>
    <row r="17" spans="1:5">
      <c r="A17" s="21" t="s">
        <v>489</v>
      </c>
      <c r="B17" s="9">
        <v>4579.7599999999993</v>
      </c>
      <c r="D17" t="str">
        <f t="shared" si="0"/>
        <v>Iowa</v>
      </c>
      <c r="E17" s="24">
        <f t="shared" si="1"/>
        <v>4579.7599999999993</v>
      </c>
    </row>
    <row r="18" spans="1:5">
      <c r="A18" s="21" t="s">
        <v>4530</v>
      </c>
      <c r="B18" s="9">
        <v>2914.31</v>
      </c>
      <c r="D18" t="str">
        <f t="shared" si="0"/>
        <v>Kansas</v>
      </c>
      <c r="E18" s="24">
        <f t="shared" si="1"/>
        <v>2914.31</v>
      </c>
    </row>
    <row r="19" spans="1:5">
      <c r="A19" s="21" t="s">
        <v>29</v>
      </c>
      <c r="B19" s="9">
        <v>36591.749999999971</v>
      </c>
      <c r="D19" t="str">
        <f t="shared" si="0"/>
        <v>Kentucky</v>
      </c>
      <c r="E19" s="24">
        <f t="shared" si="1"/>
        <v>36591.749999999971</v>
      </c>
    </row>
    <row r="20" spans="1:5">
      <c r="A20" s="21" t="s">
        <v>736</v>
      </c>
      <c r="B20" s="9">
        <v>9217.0299999999988</v>
      </c>
      <c r="D20" t="str">
        <f t="shared" si="0"/>
        <v>Louisiana</v>
      </c>
      <c r="E20" s="24">
        <f t="shared" si="1"/>
        <v>9217.0299999999988</v>
      </c>
    </row>
    <row r="21" spans="1:5">
      <c r="A21" s="21" t="s">
        <v>5235</v>
      </c>
      <c r="B21" s="9">
        <v>1270.53</v>
      </c>
      <c r="D21" t="str">
        <f t="shared" si="0"/>
        <v>Maine</v>
      </c>
      <c r="E21" s="24">
        <f t="shared" si="1"/>
        <v>1270.53</v>
      </c>
    </row>
    <row r="22" spans="1:5">
      <c r="A22" s="21" t="s">
        <v>2735</v>
      </c>
      <c r="B22" s="9">
        <v>23705.523000000005</v>
      </c>
      <c r="D22" t="str">
        <f t="shared" si="0"/>
        <v>Maryland</v>
      </c>
      <c r="E22" s="24">
        <f t="shared" si="1"/>
        <v>23705.523000000005</v>
      </c>
    </row>
    <row r="23" spans="1:5">
      <c r="A23" s="21" t="s">
        <v>1245</v>
      </c>
      <c r="B23" s="9">
        <v>28634.43399999999</v>
      </c>
      <c r="D23" t="str">
        <f t="shared" si="0"/>
        <v>Massachusetts</v>
      </c>
      <c r="E23" s="24">
        <f t="shared" si="1"/>
        <v>28634.43399999999</v>
      </c>
    </row>
    <row r="24" spans="1:5">
      <c r="A24" s="21" t="s">
        <v>238</v>
      </c>
      <c r="B24" s="9">
        <v>76269.614000000016</v>
      </c>
      <c r="D24" t="str">
        <f t="shared" si="0"/>
        <v>Michigan</v>
      </c>
      <c r="E24" s="24">
        <f t="shared" si="1"/>
        <v>76269.614000000016</v>
      </c>
    </row>
    <row r="25" spans="1:5">
      <c r="A25" s="21" t="s">
        <v>229</v>
      </c>
      <c r="B25" s="9">
        <v>29863.149999999994</v>
      </c>
      <c r="D25" t="str">
        <f t="shared" si="0"/>
        <v>Minnesota</v>
      </c>
      <c r="E25" s="24">
        <f t="shared" si="1"/>
        <v>29863.149999999994</v>
      </c>
    </row>
    <row r="26" spans="1:5">
      <c r="A26" s="21" t="s">
        <v>1487</v>
      </c>
      <c r="B26" s="9">
        <v>10771.34</v>
      </c>
      <c r="D26" t="str">
        <f t="shared" si="0"/>
        <v>Mississippi</v>
      </c>
      <c r="E26" s="24">
        <f t="shared" si="1"/>
        <v>10771.34</v>
      </c>
    </row>
    <row r="27" spans="1:5">
      <c r="A27" s="21" t="s">
        <v>596</v>
      </c>
      <c r="B27" s="9">
        <v>22205.149999999998</v>
      </c>
      <c r="D27" t="str">
        <f t="shared" si="0"/>
        <v>Missouri</v>
      </c>
      <c r="E27" s="24">
        <f t="shared" si="1"/>
        <v>22205.149999999998</v>
      </c>
    </row>
    <row r="28" spans="1:5">
      <c r="A28" s="21" t="s">
        <v>1762</v>
      </c>
      <c r="B28" s="9">
        <v>5589.3519999999971</v>
      </c>
      <c r="D28" t="str">
        <f t="shared" si="0"/>
        <v>Montana</v>
      </c>
      <c r="E28" s="24">
        <f t="shared" si="1"/>
        <v>5589.3519999999971</v>
      </c>
    </row>
    <row r="29" spans="1:5">
      <c r="A29" s="21" t="s">
        <v>138</v>
      </c>
      <c r="B29" s="9">
        <v>7464.9299999999985</v>
      </c>
      <c r="D29" t="str">
        <f t="shared" si="0"/>
        <v>Nebraska</v>
      </c>
      <c r="E29" s="24">
        <f t="shared" si="1"/>
        <v>7464.9299999999985</v>
      </c>
    </row>
    <row r="30" spans="1:5">
      <c r="A30" s="21" t="s">
        <v>1392</v>
      </c>
      <c r="B30" s="9">
        <v>16729.101999999999</v>
      </c>
      <c r="D30" t="str">
        <f t="shared" si="0"/>
        <v>Nevada</v>
      </c>
      <c r="E30" s="24">
        <f t="shared" si="1"/>
        <v>16729.101999999999</v>
      </c>
    </row>
    <row r="31" spans="1:5">
      <c r="A31" s="21" t="s">
        <v>2694</v>
      </c>
      <c r="B31" s="9">
        <v>7292.5239999999994</v>
      </c>
      <c r="D31" t="str">
        <f t="shared" si="0"/>
        <v>New Hampshire</v>
      </c>
      <c r="E31" s="24">
        <f t="shared" si="1"/>
        <v>7292.5239999999994</v>
      </c>
    </row>
    <row r="32" spans="1:5">
      <c r="A32" s="21" t="s">
        <v>788</v>
      </c>
      <c r="B32" s="9">
        <v>35764.312000000013</v>
      </c>
      <c r="D32" t="str">
        <f t="shared" si="0"/>
        <v>New Jersey</v>
      </c>
      <c r="E32" s="24">
        <f t="shared" si="1"/>
        <v>35764.312000000013</v>
      </c>
    </row>
    <row r="33" spans="1:5">
      <c r="A33" s="21" t="s">
        <v>668</v>
      </c>
      <c r="B33" s="9">
        <v>4783.5220000000008</v>
      </c>
      <c r="D33" t="str">
        <f t="shared" si="0"/>
        <v>New Mexico</v>
      </c>
      <c r="E33" s="24">
        <f t="shared" si="1"/>
        <v>4783.5220000000008</v>
      </c>
    </row>
    <row r="34" spans="1:5">
      <c r="A34" s="21" t="s">
        <v>267</v>
      </c>
      <c r="B34" s="9">
        <v>310876.27099999978</v>
      </c>
      <c r="D34" t="str">
        <f t="shared" si="0"/>
        <v>New York</v>
      </c>
      <c r="E34" s="24">
        <f t="shared" si="1"/>
        <v>310876.27099999978</v>
      </c>
    </row>
    <row r="35" spans="1:5">
      <c r="A35" s="21" t="s">
        <v>88</v>
      </c>
      <c r="B35" s="9">
        <v>55603.163999999968</v>
      </c>
      <c r="D35" t="str">
        <f t="shared" si="0"/>
        <v>North Carolina</v>
      </c>
      <c r="E35" s="24">
        <f t="shared" si="1"/>
        <v>55603.163999999968</v>
      </c>
    </row>
    <row r="36" spans="1:5">
      <c r="A36" s="21" t="s">
        <v>7449</v>
      </c>
      <c r="B36" s="9">
        <v>919.91</v>
      </c>
      <c r="D36" t="str">
        <f t="shared" si="0"/>
        <v>North Dakota</v>
      </c>
      <c r="E36" s="24">
        <f t="shared" si="1"/>
        <v>919.91</v>
      </c>
    </row>
    <row r="37" spans="1:5">
      <c r="A37" s="21" t="s">
        <v>498</v>
      </c>
      <c r="B37" s="9">
        <v>78258.135999999926</v>
      </c>
      <c r="D37" t="str">
        <f t="shared" si="0"/>
        <v>Ohio</v>
      </c>
      <c r="E37" s="24">
        <f t="shared" si="1"/>
        <v>78258.135999999926</v>
      </c>
    </row>
    <row r="38" spans="1:5">
      <c r="A38" s="21" t="s">
        <v>649</v>
      </c>
      <c r="B38" s="9">
        <v>19683.390000000003</v>
      </c>
      <c r="D38" t="str">
        <f t="shared" si="0"/>
        <v>Oklahoma</v>
      </c>
      <c r="E38" s="24">
        <f t="shared" si="1"/>
        <v>19683.390000000003</v>
      </c>
    </row>
    <row r="39" spans="1:5">
      <c r="A39" s="21" t="s">
        <v>420</v>
      </c>
      <c r="B39" s="9">
        <v>17431.149999999991</v>
      </c>
      <c r="D39" t="str">
        <f t="shared" si="0"/>
        <v>Oregon</v>
      </c>
      <c r="E39" s="24">
        <f t="shared" si="1"/>
        <v>17431.149999999991</v>
      </c>
    </row>
    <row r="40" spans="1:5">
      <c r="A40" s="21" t="s">
        <v>147</v>
      </c>
      <c r="B40" s="9">
        <v>116511.91400000003</v>
      </c>
      <c r="D40" t="str">
        <f t="shared" si="0"/>
        <v>Pennsylvania</v>
      </c>
      <c r="E40" s="24">
        <f t="shared" si="1"/>
        <v>116511.91400000003</v>
      </c>
    </row>
    <row r="41" spans="1:5">
      <c r="A41" s="21" t="s">
        <v>1399</v>
      </c>
      <c r="B41" s="9">
        <v>22627.955999999995</v>
      </c>
      <c r="D41" t="str">
        <f t="shared" si="0"/>
        <v>Rhode Island</v>
      </c>
      <c r="E41" s="24">
        <f t="shared" si="1"/>
        <v>22627.955999999995</v>
      </c>
    </row>
    <row r="42" spans="1:5">
      <c r="A42" s="21" t="s">
        <v>383</v>
      </c>
      <c r="B42" s="9">
        <v>8481.7099999999991</v>
      </c>
      <c r="D42" t="str">
        <f t="shared" si="0"/>
        <v>South Carolina</v>
      </c>
      <c r="E42" s="24">
        <f t="shared" si="1"/>
        <v>8481.7099999999991</v>
      </c>
    </row>
    <row r="43" spans="1:5">
      <c r="A43" s="21" t="s">
        <v>5326</v>
      </c>
      <c r="B43" s="9">
        <v>1315.5600000000002</v>
      </c>
      <c r="D43" t="str">
        <f t="shared" si="0"/>
        <v>South Dakota</v>
      </c>
      <c r="E43" s="24">
        <f t="shared" si="1"/>
        <v>1315.5600000000002</v>
      </c>
    </row>
    <row r="44" spans="1:5">
      <c r="A44" s="21" t="s">
        <v>335</v>
      </c>
      <c r="B44" s="9">
        <v>30661.872999999981</v>
      </c>
      <c r="D44" t="str">
        <f t="shared" si="0"/>
        <v>Tennessee</v>
      </c>
      <c r="E44" s="24">
        <f>GETPIVOTDATA("Sales",$A$3,"State",A44)</f>
        <v>30661.872999999981</v>
      </c>
    </row>
    <row r="45" spans="1:5">
      <c r="A45" s="21" t="s">
        <v>104</v>
      </c>
      <c r="B45" s="9">
        <v>170188.04580000002</v>
      </c>
      <c r="D45" t="str">
        <f t="shared" si="0"/>
        <v>Texas</v>
      </c>
      <c r="E45" s="24">
        <f t="shared" si="1"/>
        <v>170188.04580000002</v>
      </c>
    </row>
    <row r="46" spans="1:5">
      <c r="A46" s="21" t="s">
        <v>121</v>
      </c>
      <c r="B46" s="9">
        <v>11220.055999999999</v>
      </c>
      <c r="D46" t="str">
        <f t="shared" si="0"/>
        <v>Utah</v>
      </c>
      <c r="E46" s="24">
        <f t="shared" si="1"/>
        <v>11220.055999999999</v>
      </c>
    </row>
    <row r="47" spans="1:5">
      <c r="A47" s="21" t="s">
        <v>5203</v>
      </c>
      <c r="B47" s="9">
        <v>8929.369999999999</v>
      </c>
      <c r="D47" t="str">
        <f t="shared" si="0"/>
        <v>Vermont</v>
      </c>
      <c r="E47" s="24">
        <f t="shared" si="1"/>
        <v>8929.369999999999</v>
      </c>
    </row>
    <row r="48" spans="1:5">
      <c r="A48" s="21" t="s">
        <v>319</v>
      </c>
      <c r="B48" s="9">
        <v>70636.719999999987</v>
      </c>
      <c r="D48" t="str">
        <f t="shared" si="0"/>
        <v>Virginia</v>
      </c>
      <c r="E48" s="24">
        <f t="shared" si="1"/>
        <v>70636.719999999987</v>
      </c>
    </row>
    <row r="49" spans="1:5">
      <c r="A49" s="21" t="s">
        <v>96</v>
      </c>
      <c r="B49" s="9">
        <v>138641.26999999993</v>
      </c>
      <c r="D49" t="str">
        <f t="shared" si="0"/>
        <v>Washington</v>
      </c>
      <c r="E49" s="24">
        <f t="shared" si="1"/>
        <v>138641.26999999993</v>
      </c>
    </row>
    <row r="50" spans="1:5">
      <c r="A50" s="21" t="s">
        <v>9726</v>
      </c>
      <c r="B50" s="9">
        <v>1209.8240000000001</v>
      </c>
      <c r="D50" t="str">
        <f t="shared" si="0"/>
        <v>West Virginia</v>
      </c>
      <c r="E50" s="24">
        <f t="shared" si="1"/>
        <v>1209.8240000000001</v>
      </c>
    </row>
    <row r="51" spans="1:5">
      <c r="A51" s="21" t="s">
        <v>114</v>
      </c>
      <c r="B51" s="9">
        <v>32114.610000000019</v>
      </c>
      <c r="D51" t="str">
        <f t="shared" si="0"/>
        <v>Wisconsin</v>
      </c>
      <c r="E51" s="24">
        <f t="shared" si="1"/>
        <v>32114.610000000019</v>
      </c>
    </row>
    <row r="52" spans="1:5">
      <c r="A52" s="21" t="s">
        <v>8542</v>
      </c>
      <c r="B52" s="9">
        <v>1603.1360000000002</v>
      </c>
      <c r="D52" t="str">
        <f t="shared" si="0"/>
        <v>Wyoming</v>
      </c>
      <c r="E52" s="24">
        <f t="shared" si="1"/>
        <v>1603.1360000000002</v>
      </c>
    </row>
    <row r="53" spans="1:5">
      <c r="A53" s="14" t="s">
        <v>10934</v>
      </c>
      <c r="B53" s="7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111D6-5A56-4B07-B6D0-D5A979B52C52}">
  <dimension ref="A3:B9"/>
  <sheetViews>
    <sheetView workbookViewId="0">
      <selection activeCell="C12" sqref="C12"/>
    </sheetView>
  </sheetViews>
  <sheetFormatPr defaultRowHeight="14.5"/>
  <cols>
    <col min="1" max="1" width="12.36328125" bestFit="1" customWidth="1"/>
    <col min="2" max="2" width="11.26953125" bestFit="1" customWidth="1"/>
  </cols>
  <sheetData>
    <row r="3" spans="1:2">
      <c r="A3" s="8" t="s">
        <v>10933</v>
      </c>
      <c r="B3" s="6" t="s">
        <v>10935</v>
      </c>
    </row>
    <row r="4" spans="1:2">
      <c r="A4" s="13" t="s">
        <v>75</v>
      </c>
      <c r="B4" s="6">
        <v>203412.73300000009</v>
      </c>
    </row>
    <row r="5" spans="1:2">
      <c r="A5" s="21" t="s">
        <v>56</v>
      </c>
      <c r="B5" s="9">
        <v>206965.53200000009</v>
      </c>
    </row>
    <row r="6" spans="1:2">
      <c r="A6" s="21" t="s">
        <v>59</v>
      </c>
      <c r="B6" s="9">
        <v>223843.60800000012</v>
      </c>
    </row>
    <row r="7" spans="1:2">
      <c r="A7" s="21" t="s">
        <v>36</v>
      </c>
      <c r="B7" s="9">
        <v>328449.1030000007</v>
      </c>
    </row>
    <row r="8" spans="1:2">
      <c r="A8" s="21" t="s">
        <v>72</v>
      </c>
      <c r="B8" s="9">
        <v>330007.05400000012</v>
      </c>
    </row>
    <row r="9" spans="1:2">
      <c r="A9" s="14" t="s">
        <v>10934</v>
      </c>
      <c r="B9" s="7">
        <v>1292678.0300000012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8FB2-265D-4DE8-BEF4-614492057159}">
  <dimension ref="A3:N17"/>
  <sheetViews>
    <sheetView topLeftCell="G1" workbookViewId="0">
      <selection activeCell="H26" sqref="H26"/>
    </sheetView>
  </sheetViews>
  <sheetFormatPr defaultRowHeight="14.5"/>
  <cols>
    <col min="1" max="1" width="12.36328125" bestFit="1" customWidth="1"/>
    <col min="2" max="2" width="11.81640625" bestFit="1" customWidth="1"/>
    <col min="4" max="4" width="12.36328125" bestFit="1" customWidth="1"/>
    <col min="5" max="5" width="11.81640625" bestFit="1" customWidth="1"/>
    <col min="6" max="6" width="2.81640625" customWidth="1"/>
    <col min="7" max="7" width="12.36328125" bestFit="1" customWidth="1"/>
    <col min="8" max="8" width="14.36328125" bestFit="1" customWidth="1"/>
    <col min="9" max="9" width="3" customWidth="1"/>
    <col min="10" max="10" width="12.36328125" bestFit="1" customWidth="1"/>
    <col min="11" max="11" width="15.7265625" bestFit="1" customWidth="1"/>
    <col min="12" max="12" width="3.54296875" customWidth="1"/>
    <col min="13" max="13" width="12.36328125" bestFit="1" customWidth="1"/>
    <col min="14" max="14" width="18.1796875" bestFit="1" customWidth="1"/>
  </cols>
  <sheetData>
    <row r="3" spans="1:14">
      <c r="A3" s="8" t="s">
        <v>10933</v>
      </c>
      <c r="B3" s="6" t="s">
        <v>10935</v>
      </c>
      <c r="D3" s="8" t="s">
        <v>10933</v>
      </c>
      <c r="E3" s="6" t="s">
        <v>10936</v>
      </c>
      <c r="G3" s="8" t="s">
        <v>10933</v>
      </c>
      <c r="H3" s="6" t="s">
        <v>10954</v>
      </c>
      <c r="J3" s="8" t="s">
        <v>10933</v>
      </c>
      <c r="K3" s="6" t="s">
        <v>10955</v>
      </c>
      <c r="M3" s="8" t="s">
        <v>10933</v>
      </c>
      <c r="N3" s="6" t="s">
        <v>10956</v>
      </c>
    </row>
    <row r="4" spans="1:14">
      <c r="A4" s="13" t="s">
        <v>10942</v>
      </c>
      <c r="B4" s="6">
        <v>95365.937600000019</v>
      </c>
      <c r="D4" s="13" t="s">
        <v>10942</v>
      </c>
      <c r="E4" s="6">
        <v>9199.2699999999986</v>
      </c>
      <c r="G4" s="13" t="s">
        <v>10942</v>
      </c>
      <c r="H4" s="6">
        <v>1500</v>
      </c>
      <c r="J4" s="13" t="s">
        <v>10942</v>
      </c>
      <c r="K4" s="6">
        <v>387</v>
      </c>
      <c r="M4" s="13" t="s">
        <v>10942</v>
      </c>
      <c r="N4" s="6">
        <v>9.6462848596792869E-2</v>
      </c>
    </row>
    <row r="5" spans="1:14">
      <c r="A5" s="13" t="s">
        <v>10943</v>
      </c>
      <c r="B5" s="6">
        <v>60172.649400000024</v>
      </c>
      <c r="D5" s="13" t="s">
        <v>10943</v>
      </c>
      <c r="E5" s="6">
        <v>10288.898699999991</v>
      </c>
      <c r="G5" s="13" t="s">
        <v>10943</v>
      </c>
      <c r="H5" s="6">
        <v>1068</v>
      </c>
      <c r="J5" s="13" t="s">
        <v>10943</v>
      </c>
      <c r="K5" s="6">
        <v>301</v>
      </c>
      <c r="M5" s="13" t="s">
        <v>10943</v>
      </c>
      <c r="N5" s="6">
        <v>0.17098962406664425</v>
      </c>
    </row>
    <row r="6" spans="1:14">
      <c r="A6" s="13" t="s">
        <v>10944</v>
      </c>
      <c r="B6" s="6">
        <v>199252.98399999991</v>
      </c>
      <c r="D6" s="13" t="s">
        <v>10944</v>
      </c>
      <c r="E6" s="6">
        <v>26806.573700000015</v>
      </c>
      <c r="G6" s="13" t="s">
        <v>10944</v>
      </c>
      <c r="H6" s="6">
        <v>2491</v>
      </c>
      <c r="J6" s="13" t="s">
        <v>10944</v>
      </c>
      <c r="K6" s="6">
        <v>680</v>
      </c>
      <c r="M6" s="13" t="s">
        <v>10944</v>
      </c>
      <c r="N6" s="6">
        <v>0.13453536886554246</v>
      </c>
    </row>
    <row r="7" spans="1:14">
      <c r="A7" s="13" t="s">
        <v>10945</v>
      </c>
      <c r="B7" s="6">
        <v>141851.5674</v>
      </c>
      <c r="D7" s="13" t="s">
        <v>10945</v>
      </c>
      <c r="E7" s="6">
        <v>13437.806799999998</v>
      </c>
      <c r="G7" s="13" t="s">
        <v>10945</v>
      </c>
      <c r="H7" s="6">
        <v>2441</v>
      </c>
      <c r="J7" s="13" t="s">
        <v>10945</v>
      </c>
      <c r="K7" s="6">
        <v>663</v>
      </c>
      <c r="M7" s="13" t="s">
        <v>10945</v>
      </c>
      <c r="N7" s="6">
        <v>9.4731465053942004E-2</v>
      </c>
    </row>
    <row r="8" spans="1:14">
      <c r="A8" s="13" t="s">
        <v>10946</v>
      </c>
      <c r="B8" s="6">
        <v>156122.28669999994</v>
      </c>
      <c r="D8" s="13" t="s">
        <v>10946</v>
      </c>
      <c r="E8" s="6">
        <v>22308.51279999999</v>
      </c>
      <c r="G8" s="13" t="s">
        <v>10946</v>
      </c>
      <c r="H8" s="6">
        <v>2850</v>
      </c>
      <c r="J8" s="13" t="s">
        <v>10946</v>
      </c>
      <c r="K8" s="6">
        <v>750</v>
      </c>
      <c r="M8" s="13" t="s">
        <v>10946</v>
      </c>
      <c r="N8" s="6">
        <v>0.14289127626517142</v>
      </c>
    </row>
    <row r="9" spans="1:14">
      <c r="A9" s="13" t="s">
        <v>10947</v>
      </c>
      <c r="B9" s="6">
        <v>147082.61130000011</v>
      </c>
      <c r="D9" s="13" t="s">
        <v>10947</v>
      </c>
      <c r="E9" s="6">
        <v>20899.334500000012</v>
      </c>
      <c r="G9" s="13" t="s">
        <v>10947</v>
      </c>
      <c r="H9" s="6">
        <v>2644</v>
      </c>
      <c r="J9" s="13" t="s">
        <v>10947</v>
      </c>
      <c r="K9" s="6">
        <v>709</v>
      </c>
      <c r="M9" s="13" t="s">
        <v>10947</v>
      </c>
      <c r="N9" s="6">
        <v>0.1420924901678027</v>
      </c>
    </row>
    <row r="10" spans="1:14">
      <c r="A10" s="13" t="s">
        <v>10948</v>
      </c>
      <c r="B10" s="6">
        <v>149580.83800000031</v>
      </c>
      <c r="D10" s="13" t="s">
        <v>10948</v>
      </c>
      <c r="E10" s="6">
        <v>13535.38299999998</v>
      </c>
      <c r="G10" s="13" t="s">
        <v>10948</v>
      </c>
      <c r="H10" s="6">
        <v>2705</v>
      </c>
      <c r="J10" s="13" t="s">
        <v>10948</v>
      </c>
      <c r="K10" s="6">
        <v>708</v>
      </c>
      <c r="M10" s="13" t="s">
        <v>10948</v>
      </c>
      <c r="N10" s="6">
        <v>9.0488749635163512E-2</v>
      </c>
    </row>
    <row r="11" spans="1:14">
      <c r="A11" s="13" t="s">
        <v>10949</v>
      </c>
      <c r="B11" s="6">
        <v>159589.45099999988</v>
      </c>
      <c r="D11" s="13" t="s">
        <v>10949</v>
      </c>
      <c r="E11" s="6">
        <v>21896.715399999972</v>
      </c>
      <c r="G11" s="13" t="s">
        <v>10949</v>
      </c>
      <c r="H11" s="6">
        <v>2796</v>
      </c>
      <c r="J11" s="13" t="s">
        <v>10949</v>
      </c>
      <c r="K11" s="6">
        <v>710</v>
      </c>
      <c r="M11" s="13" t="s">
        <v>10949</v>
      </c>
      <c r="N11" s="6">
        <v>0.13720653378273723</v>
      </c>
    </row>
    <row r="12" spans="1:14">
      <c r="A12" s="13" t="s">
        <v>10950</v>
      </c>
      <c r="B12" s="6">
        <v>309770.09970000025</v>
      </c>
      <c r="D12" s="13" t="s">
        <v>10950</v>
      </c>
      <c r="E12" s="6">
        <v>37293.192500000034</v>
      </c>
      <c r="G12" s="13" t="s">
        <v>10950</v>
      </c>
      <c r="H12" s="6">
        <v>5073</v>
      </c>
      <c r="J12" s="13" t="s">
        <v>10950</v>
      </c>
      <c r="K12" s="6">
        <v>1386</v>
      </c>
      <c r="M12" s="13" t="s">
        <v>10950</v>
      </c>
      <c r="N12" s="6">
        <v>0.12038990379031732</v>
      </c>
    </row>
    <row r="13" spans="1:14">
      <c r="A13" s="13" t="s">
        <v>10951</v>
      </c>
      <c r="B13" s="6">
        <v>197115.20170000009</v>
      </c>
      <c r="D13" s="13" t="s">
        <v>10951</v>
      </c>
      <c r="E13" s="6">
        <v>31469.663800000035</v>
      </c>
      <c r="G13" s="13" t="s">
        <v>10951</v>
      </c>
      <c r="H13" s="6">
        <v>3095</v>
      </c>
      <c r="J13" s="13" t="s">
        <v>10951</v>
      </c>
      <c r="K13" s="6">
        <v>817</v>
      </c>
      <c r="M13" s="13" t="s">
        <v>10951</v>
      </c>
      <c r="N13" s="6">
        <v>0.15965112547684351</v>
      </c>
    </row>
    <row r="14" spans="1:14">
      <c r="A14" s="13" t="s">
        <v>10952</v>
      </c>
      <c r="B14" s="6">
        <v>349120.07400000008</v>
      </c>
      <c r="D14" s="13" t="s">
        <v>10952</v>
      </c>
      <c r="E14" s="6">
        <v>35825.536599999927</v>
      </c>
      <c r="G14" s="13" t="s">
        <v>10952</v>
      </c>
      <c r="H14" s="6">
        <v>5741</v>
      </c>
      <c r="J14" s="13" t="s">
        <v>10952</v>
      </c>
      <c r="K14" s="6">
        <v>1462</v>
      </c>
      <c r="M14" s="13" t="s">
        <v>10952</v>
      </c>
      <c r="N14" s="6">
        <v>0.10261666191099604</v>
      </c>
    </row>
    <row r="15" spans="1:14">
      <c r="A15" s="13" t="s">
        <v>10953</v>
      </c>
      <c r="B15" s="6">
        <v>332177.15950000001</v>
      </c>
      <c r="D15" s="13" t="s">
        <v>10953</v>
      </c>
      <c r="E15" s="6">
        <v>43436.13390000003</v>
      </c>
      <c r="G15" s="13" t="s">
        <v>10953</v>
      </c>
      <c r="H15" s="6">
        <v>5469</v>
      </c>
      <c r="J15" s="13" t="s">
        <v>10953</v>
      </c>
      <c r="K15" s="6">
        <v>1421</v>
      </c>
      <c r="M15" s="13" t="s">
        <v>10953</v>
      </c>
      <c r="N15" s="6">
        <v>0.13076195234308405</v>
      </c>
    </row>
    <row r="16" spans="1:14">
      <c r="A16" s="28" t="s">
        <v>10934</v>
      </c>
      <c r="B16" s="29">
        <v>2297200.8603000008</v>
      </c>
      <c r="D16" s="28" t="s">
        <v>10934</v>
      </c>
      <c r="E16" s="29">
        <v>286397.02169999998</v>
      </c>
      <c r="G16" s="28" t="s">
        <v>10934</v>
      </c>
      <c r="H16" s="29">
        <v>37873</v>
      </c>
      <c r="J16" s="28" t="s">
        <v>10934</v>
      </c>
      <c r="K16" s="29">
        <v>9994</v>
      </c>
      <c r="M16" s="28" t="s">
        <v>10934</v>
      </c>
      <c r="N16" s="29">
        <v>0.12467217240315856</v>
      </c>
    </row>
    <row r="17" spans="2:14">
      <c r="B17" s="30">
        <f>GETPIVOTDATA("Sales",$A$3)</f>
        <v>2297200.8603000008</v>
      </c>
      <c r="E17" s="30">
        <f>GETPIVOTDATA("Profit",$D$3)</f>
        <v>286397.02169999998</v>
      </c>
      <c r="H17" s="31">
        <f>GETPIVOTDATA("Quantity",$G$3)</f>
        <v>37873</v>
      </c>
      <c r="K17" s="31">
        <f>GETPIVOTDATA("Order ID",$J$3)</f>
        <v>9994</v>
      </c>
      <c r="N17" s="32">
        <f>GETPIVOTDATA("Profit Margin",$M$3)</f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9BDC-7026-4A14-9155-BDEF59F36E65}">
  <dimension ref="A3:L13"/>
  <sheetViews>
    <sheetView topLeftCell="D1" workbookViewId="0">
      <selection activeCell="L8" sqref="L8"/>
    </sheetView>
  </sheetViews>
  <sheetFormatPr defaultRowHeight="14.5"/>
  <cols>
    <col min="1" max="1" width="12.36328125" bestFit="1" customWidth="1"/>
    <col min="2" max="2" width="11.81640625" bestFit="1" customWidth="1"/>
    <col min="3" max="3" width="11.6328125" bestFit="1" customWidth="1"/>
    <col min="4" max="4" width="14.36328125" bestFit="1" customWidth="1"/>
    <col min="5" max="5" width="15.7265625" bestFit="1" customWidth="1"/>
    <col min="6" max="6" width="18.1796875" bestFit="1" customWidth="1"/>
    <col min="8" max="8" width="11.90625" bestFit="1" customWidth="1"/>
    <col min="9" max="11" width="9.54296875" bestFit="1" customWidth="1"/>
    <col min="12" max="12" width="9" bestFit="1" customWidth="1"/>
  </cols>
  <sheetData>
    <row r="3" spans="1:12">
      <c r="A3" s="8" t="s">
        <v>10933</v>
      </c>
      <c r="B3" s="5" t="s">
        <v>10935</v>
      </c>
      <c r="C3" s="33" t="s">
        <v>10936</v>
      </c>
      <c r="D3" s="33" t="s">
        <v>10954</v>
      </c>
      <c r="E3" s="33" t="s">
        <v>10955</v>
      </c>
      <c r="F3" s="10" t="s">
        <v>10956</v>
      </c>
    </row>
    <row r="4" spans="1:12">
      <c r="A4" s="13" t="s">
        <v>10938</v>
      </c>
      <c r="B4" s="5">
        <v>484247.49810000096</v>
      </c>
      <c r="C4" s="33">
        <v>49543.974100000007</v>
      </c>
      <c r="D4" s="33">
        <v>7581</v>
      </c>
      <c r="E4" s="33">
        <v>1993</v>
      </c>
      <c r="F4" s="10">
        <v>0.10231126499236715</v>
      </c>
    </row>
    <row r="5" spans="1:12">
      <c r="A5" s="21" t="s">
        <v>10939</v>
      </c>
      <c r="B5" s="11">
        <v>470532.50899999985</v>
      </c>
      <c r="C5" s="34">
        <v>61618.603700000051</v>
      </c>
      <c r="D5" s="34">
        <v>7979</v>
      </c>
      <c r="E5" s="34">
        <v>2102</v>
      </c>
      <c r="F5" s="12">
        <v>0.13095504034557592</v>
      </c>
    </row>
    <row r="6" spans="1:12">
      <c r="A6" s="21" t="s">
        <v>10940</v>
      </c>
      <c r="B6" s="11">
        <v>608473.83000000066</v>
      </c>
      <c r="C6" s="34">
        <v>81726.930800000177</v>
      </c>
      <c r="D6" s="34">
        <v>9810</v>
      </c>
      <c r="E6" s="34">
        <v>2580</v>
      </c>
      <c r="F6" s="12">
        <v>0.13431461924993568</v>
      </c>
    </row>
    <row r="7" spans="1:12">
      <c r="A7" s="22" t="s">
        <v>10941</v>
      </c>
      <c r="B7" s="15">
        <v>733947.0231999997</v>
      </c>
      <c r="C7" s="35">
        <v>93507.513099999967</v>
      </c>
      <c r="D7" s="35">
        <v>12503</v>
      </c>
      <c r="E7" s="35">
        <v>3319</v>
      </c>
      <c r="F7" s="16">
        <v>0.12740362743390987</v>
      </c>
    </row>
    <row r="8" spans="1:12">
      <c r="H8" s="37">
        <f>(GETPIVOTDATA("Sum of Sales",$A$3,"Years (Order Date)",2014)/GETPIVOTDATA("Sum of Sales",$A$3,"Years (Order Date)",2013))-1</f>
        <v>0.20620967905883303</v>
      </c>
      <c r="I8" s="37">
        <f>(GETPIVOTDATA("Sum of Profit",$A$3,"Years (Order Date)",2014)/GETPIVOTDATA("Sum of Profit",$A$3,"Years (Order Date)",2013))-1</f>
        <v>0.14414565902185772</v>
      </c>
      <c r="J8" s="37">
        <f>(GETPIVOTDATA("Sum of Quantity",$A$3,"Years (Order Date)",2014)/GETPIVOTDATA("Sum of Quantity",$A$3,"Years (Order Date)",2013))-1</f>
        <v>0.27451580020387367</v>
      </c>
      <c r="K8" s="37">
        <f>(GETPIVOTDATA("Count of Order ID",$A$3,"Years (Order Date)",2014)/GETPIVOTDATA("Count of Order ID",$A$3,"Years (Order Date)",2013))-1</f>
        <v>0.2864341085271318</v>
      </c>
      <c r="L8" s="37">
        <f>(GETPIVOTDATA("Sum of Profit Margin",$A$3,"Years (Order Date)",2014)/GETPIVOTDATA("Sum of Profit Margin",$A$3,"Years (Order Date)",2013))-1</f>
        <v>-5.1453757264990463E-2</v>
      </c>
    </row>
    <row r="13" spans="1:12" ht="18">
      <c r="J13" s="3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4854-ECAD-4FDC-A023-3FD4E0A12F5A}">
  <dimension ref="F8:K16"/>
  <sheetViews>
    <sheetView showGridLines="0" showRowColHeaders="0" tabSelected="1" workbookViewId="0">
      <selection activeCell="O39" sqref="O39"/>
    </sheetView>
  </sheetViews>
  <sheetFormatPr defaultRowHeight="14.5"/>
  <sheetData>
    <row r="8" spans="6:11">
      <c r="F8" t="s">
        <v>10937</v>
      </c>
    </row>
    <row r="10" spans="6:11">
      <c r="I10" t="s">
        <v>10937</v>
      </c>
    </row>
    <row r="13" spans="6:11">
      <c r="K13" s="37"/>
    </row>
    <row r="16" spans="6:11">
      <c r="H16" t="s">
        <v>10937</v>
      </c>
    </row>
  </sheetData>
  <pageMargins left="0.7" right="0.7" top="0.75" bottom="0.75" header="0.3" footer="0.3"/>
  <drawing r:id="rId1"/>
  <legacyDrawing r:id="rId2"/>
  <picture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/>
  </sheetViews>
  <sheetFormatPr defaultColWidth="14.453125" defaultRowHeight="15" customHeight="1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53125" defaultRowHeight="15" customHeight="1"/>
  <cols>
    <col min="1" max="26" width="8.726562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4" t="s">
        <v>10932</v>
      </c>
      <c r="B11" s="2" t="e">
        <f>#REF!</f>
        <v>#REF!</v>
      </c>
      <c r="Q11" s="4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Combo Chart</vt:lpstr>
      <vt:lpstr>Waterfall Chart</vt:lpstr>
      <vt:lpstr>Pie Chart</vt:lpstr>
      <vt:lpstr>Map Chart</vt:lpstr>
      <vt:lpstr>Top 5</vt:lpstr>
      <vt:lpstr>KPI</vt:lpstr>
      <vt:lpstr>KPI YOY</vt:lpstr>
      <vt:lpstr>Dashboard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Vaibhavi umare</cp:lastModifiedBy>
  <dcterms:created xsi:type="dcterms:W3CDTF">2015-06-05T18:17:20Z</dcterms:created>
  <dcterms:modified xsi:type="dcterms:W3CDTF">2024-12-28T16:20:24Z</dcterms:modified>
</cp:coreProperties>
</file>