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0730" windowHeight="11760" tabRatio="500" activeTab="2"/>
  </bookViews>
  <sheets>
    <sheet name="AutoCoreraltion" sheetId="1" r:id="rId1"/>
    <sheet name="Measuring Rho" sheetId="2" r:id="rId2"/>
    <sheet name="Error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O4" i="1"/>
  <c r="R4" i="1"/>
  <c r="T4" i="1"/>
  <c r="O5" i="1"/>
  <c r="R5" i="1"/>
  <c r="T5" i="1"/>
  <c r="O6" i="1"/>
  <c r="R6" i="1"/>
  <c r="T6" i="1"/>
  <c r="O7" i="1"/>
  <c r="R7" i="1"/>
  <c r="T7" i="1"/>
  <c r="O8" i="1"/>
  <c r="R8" i="1"/>
  <c r="T8" i="1"/>
  <c r="O9" i="1"/>
  <c r="R9" i="1"/>
  <c r="T9" i="1"/>
  <c r="O10" i="1"/>
  <c r="R10" i="1"/>
  <c r="T10" i="1"/>
  <c r="O11" i="1"/>
  <c r="R11" i="1"/>
  <c r="T11" i="1"/>
  <c r="O12" i="1"/>
  <c r="R12" i="1"/>
  <c r="T12" i="1"/>
  <c r="O13" i="1"/>
  <c r="R13" i="1"/>
  <c r="T13" i="1"/>
  <c r="T14" i="1"/>
  <c r="O2" i="1"/>
  <c r="P2" i="1"/>
  <c r="O3" i="1"/>
  <c r="P3" i="1"/>
  <c r="P4" i="1"/>
  <c r="P5" i="1"/>
  <c r="P6" i="1"/>
  <c r="P7" i="1"/>
  <c r="P8" i="1"/>
  <c r="P9" i="1"/>
  <c r="P10" i="1"/>
  <c r="P11" i="1"/>
  <c r="P12" i="1"/>
  <c r="P13" i="1"/>
  <c r="P14" i="1"/>
  <c r="C26" i="1"/>
  <c r="Q3" i="1"/>
  <c r="S3" i="1"/>
  <c r="Q4" i="1"/>
  <c r="S4" i="1"/>
  <c r="Q5" i="1"/>
  <c r="S5" i="1"/>
  <c r="Q6" i="1"/>
  <c r="S6" i="1"/>
  <c r="Q7" i="1"/>
  <c r="S7" i="1"/>
  <c r="Q8" i="1"/>
  <c r="S8" i="1"/>
  <c r="Q9" i="1"/>
  <c r="S9" i="1"/>
  <c r="Q10" i="1"/>
  <c r="S10" i="1"/>
  <c r="Q11" i="1"/>
  <c r="S11" i="1"/>
  <c r="Q12" i="1"/>
  <c r="S12" i="1"/>
  <c r="Q13" i="1"/>
  <c r="S13" i="1"/>
  <c r="S14" i="1"/>
  <c r="C25" i="1"/>
  <c r="G2" i="2"/>
  <c r="G3" i="2"/>
  <c r="G4" i="2"/>
  <c r="G5" i="2"/>
  <c r="G6" i="2"/>
  <c r="L7" i="2"/>
  <c r="L3" i="2"/>
  <c r="L4" i="2"/>
  <c r="L5" i="2"/>
  <c r="L6" i="2"/>
  <c r="L10" i="2"/>
  <c r="B2" i="3"/>
  <c r="C2" i="3"/>
  <c r="D2" i="3"/>
  <c r="H2" i="3"/>
  <c r="B3" i="3"/>
  <c r="C3" i="3"/>
  <c r="D3" i="3"/>
  <c r="H3" i="3"/>
  <c r="B4" i="3"/>
  <c r="C4" i="3"/>
  <c r="D4" i="3"/>
  <c r="H4" i="3"/>
  <c r="B5" i="3"/>
  <c r="C5" i="3"/>
  <c r="D5" i="3"/>
  <c r="H5" i="3"/>
  <c r="B6" i="3"/>
  <c r="C6" i="3"/>
  <c r="D6" i="3"/>
  <c r="H6" i="3"/>
  <c r="B7" i="3"/>
  <c r="C7" i="3"/>
  <c r="D7" i="3"/>
  <c r="H7" i="3"/>
  <c r="B8" i="3"/>
  <c r="C8" i="3"/>
  <c r="D8" i="3"/>
  <c r="H8" i="3"/>
  <c r="B9" i="3"/>
  <c r="C9" i="3"/>
  <c r="D9" i="3"/>
  <c r="H9" i="3"/>
  <c r="B10" i="3"/>
  <c r="C10" i="3"/>
  <c r="D10" i="3"/>
  <c r="H10" i="3"/>
  <c r="B11" i="3"/>
  <c r="C11" i="3"/>
  <c r="D11" i="3"/>
  <c r="H11" i="3"/>
  <c r="B12" i="3"/>
  <c r="C12" i="3"/>
  <c r="D12" i="3"/>
  <c r="H12" i="3"/>
  <c r="B13" i="3"/>
  <c r="C13" i="3"/>
  <c r="D13" i="3"/>
  <c r="H13" i="3"/>
  <c r="B14" i="3"/>
  <c r="C14" i="3"/>
  <c r="D14" i="3"/>
  <c r="H14" i="3"/>
  <c r="B15" i="3"/>
  <c r="C15" i="3"/>
  <c r="D15" i="3"/>
  <c r="H15" i="3"/>
  <c r="B16" i="3"/>
  <c r="C16" i="3"/>
  <c r="D16" i="3"/>
  <c r="H16" i="3"/>
  <c r="B17" i="3"/>
  <c r="C17" i="3"/>
  <c r="D17" i="3"/>
  <c r="H17" i="3"/>
  <c r="B18" i="3"/>
  <c r="C18" i="3"/>
  <c r="D18" i="3"/>
  <c r="H18" i="3"/>
  <c r="B19" i="3"/>
  <c r="C19" i="3"/>
  <c r="D19" i="3"/>
  <c r="H19" i="3"/>
  <c r="B20" i="3"/>
  <c r="C20" i="3"/>
  <c r="D20" i="3"/>
  <c r="H20" i="3"/>
  <c r="B21" i="3"/>
  <c r="C21" i="3"/>
  <c r="D21" i="3"/>
  <c r="H21" i="3"/>
  <c r="B22" i="3"/>
  <c r="C22" i="3"/>
  <c r="D22" i="3"/>
  <c r="H22" i="3"/>
  <c r="B23" i="3"/>
  <c r="C23" i="3"/>
  <c r="D23" i="3"/>
  <c r="H23" i="3"/>
  <c r="B24" i="3"/>
  <c r="C24" i="3"/>
  <c r="D24" i="3"/>
  <c r="H24" i="3"/>
  <c r="B25" i="3"/>
  <c r="C25" i="3"/>
  <c r="D25" i="3"/>
  <c r="H25" i="3"/>
  <c r="H26" i="3"/>
  <c r="J10" i="3"/>
  <c r="E2" i="3"/>
  <c r="G2" i="3"/>
  <c r="E3" i="3"/>
  <c r="G3" i="3"/>
  <c r="E4" i="3"/>
  <c r="G4" i="3"/>
  <c r="E5" i="3"/>
  <c r="G5" i="3"/>
  <c r="E6" i="3"/>
  <c r="G6" i="3"/>
  <c r="E7" i="3"/>
  <c r="G7" i="3"/>
  <c r="E8" i="3"/>
  <c r="G8" i="3"/>
  <c r="E9" i="3"/>
  <c r="G9" i="3"/>
  <c r="E10" i="3"/>
  <c r="G10" i="3"/>
  <c r="E11" i="3"/>
  <c r="G11" i="3"/>
  <c r="E12" i="3"/>
  <c r="G12" i="3"/>
  <c r="E13" i="3"/>
  <c r="G13" i="3"/>
  <c r="E14" i="3"/>
  <c r="G14" i="3"/>
  <c r="E15" i="3"/>
  <c r="G15" i="3"/>
  <c r="E16" i="3"/>
  <c r="G16" i="3"/>
  <c r="E17" i="3"/>
  <c r="G17" i="3"/>
  <c r="E18" i="3"/>
  <c r="G18" i="3"/>
  <c r="E19" i="3"/>
  <c r="G19" i="3"/>
  <c r="E20" i="3"/>
  <c r="G20" i="3"/>
  <c r="E21" i="3"/>
  <c r="G21" i="3"/>
  <c r="E22" i="3"/>
  <c r="G22" i="3"/>
  <c r="E23" i="3"/>
  <c r="G23" i="3"/>
  <c r="E24" i="3"/>
  <c r="G24" i="3"/>
  <c r="E25" i="3"/>
  <c r="G25" i="3"/>
  <c r="G26" i="3"/>
  <c r="J9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J7" i="3"/>
  <c r="J8" i="3"/>
  <c r="E26" i="3"/>
  <c r="J6" i="3"/>
  <c r="D26" i="3"/>
  <c r="C19" i="1"/>
  <c r="C21" i="1"/>
  <c r="C20" i="1"/>
  <c r="D21" i="2"/>
  <c r="B10" i="2"/>
  <c r="G7" i="2"/>
  <c r="C7" i="2"/>
  <c r="D7" i="2"/>
  <c r="B11" i="2"/>
  <c r="B18" i="2"/>
  <c r="E2" i="2"/>
  <c r="E3" i="2"/>
  <c r="E4" i="2"/>
  <c r="E5" i="2"/>
  <c r="E6" i="2"/>
  <c r="E7" i="2"/>
  <c r="B13" i="2"/>
  <c r="F2" i="2"/>
  <c r="F3" i="2"/>
  <c r="F4" i="2"/>
  <c r="F5" i="2"/>
  <c r="F6" i="2"/>
  <c r="F7" i="2"/>
  <c r="B14" i="2"/>
  <c r="B19" i="2"/>
  <c r="B21" i="2"/>
  <c r="B12" i="2"/>
</calcChain>
</file>

<file path=xl/comments1.xml><?xml version="1.0" encoding="utf-8"?>
<comments xmlns="http://schemas.openxmlformats.org/spreadsheetml/2006/main">
  <authors>
    <author>Ronak Parikh</author>
  </authors>
  <commentList>
    <comment ref="I6" authorId="0">
      <text>
        <r>
          <rPr>
            <b/>
            <sz val="9"/>
            <color indexed="81"/>
            <rFont val="Calibri"/>
            <family val="2"/>
          </rPr>
          <t>Ronak Parikh:</t>
        </r>
        <r>
          <rPr>
            <sz val="9"/>
            <color indexed="81"/>
            <rFont val="Calibri"/>
            <family val="2"/>
          </rPr>
          <t xml:space="preserve">
Mean Absolute Error</t>
        </r>
      </text>
    </comment>
    <comment ref="I7" authorId="0">
      <text>
        <r>
          <rPr>
            <b/>
            <sz val="9"/>
            <color indexed="81"/>
            <rFont val="Calibri"/>
            <family val="2"/>
          </rPr>
          <t>Ronak Parikh:</t>
        </r>
        <r>
          <rPr>
            <sz val="9"/>
            <color indexed="81"/>
            <rFont val="Calibri"/>
            <family val="2"/>
          </rPr>
          <t xml:space="preserve">
Mean Squared Error</t>
        </r>
      </text>
    </comment>
    <comment ref="I8" authorId="0">
      <text>
        <r>
          <rPr>
            <b/>
            <sz val="9"/>
            <color indexed="81"/>
            <rFont val="Calibri"/>
            <family val="2"/>
          </rPr>
          <t>Ronak Parikh:</t>
        </r>
        <r>
          <rPr>
            <sz val="9"/>
            <color indexed="81"/>
            <rFont val="Calibri"/>
            <family val="2"/>
          </rPr>
          <t xml:space="preserve">
Root Mean Squared Error</t>
        </r>
      </text>
    </comment>
    <comment ref="I9" authorId="0">
      <text>
        <r>
          <rPr>
            <b/>
            <sz val="9"/>
            <color indexed="81"/>
            <rFont val="Calibri"/>
            <family val="2"/>
          </rPr>
          <t>Ronak Parikh:</t>
        </r>
        <r>
          <rPr>
            <sz val="9"/>
            <color indexed="81"/>
            <rFont val="Calibri"/>
            <family val="2"/>
          </rPr>
          <t xml:space="preserve">
Mean Absolute Percentage Error</t>
        </r>
      </text>
    </comment>
    <comment ref="I10" authorId="0">
      <text>
        <r>
          <rPr>
            <b/>
            <sz val="9"/>
            <color indexed="81"/>
            <rFont val="Calibri"/>
            <family val="2"/>
          </rPr>
          <t>Ronak Parikh:</t>
        </r>
        <r>
          <rPr>
            <sz val="9"/>
            <color indexed="81"/>
            <rFont val="Calibri"/>
            <family val="2"/>
          </rPr>
          <t xml:space="preserve">
Mean Percentage Error</t>
        </r>
      </text>
    </comment>
  </commentList>
</comments>
</file>

<file path=xl/sharedStrings.xml><?xml version="1.0" encoding="utf-8"?>
<sst xmlns="http://schemas.openxmlformats.org/spreadsheetml/2006/main" count="205" uniqueCount="71">
  <si>
    <t>Time (t)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</si>
  <si>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</si>
  <si>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</si>
  <si>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</si>
  <si>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</si>
  <si>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</si>
  <si>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</si>
  <si>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</si>
  <si>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</si>
  <si>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</si>
  <si>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</si>
  <si>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</si>
  <si>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</si>
  <si>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</si>
  <si>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Original Data (X)</t>
  </si>
  <si>
    <t xml:space="preserve"> </t>
  </si>
  <si>
    <t>X</t>
  </si>
  <si>
    <t>Y</t>
  </si>
  <si>
    <t>X^2</t>
  </si>
  <si>
    <t>Y^2</t>
  </si>
  <si>
    <t>X*Y</t>
  </si>
  <si>
    <t>total Observation</t>
  </si>
  <si>
    <t>Sum</t>
  </si>
  <si>
    <t>{X{Y</t>
  </si>
  <si>
    <t>n{XY</t>
  </si>
  <si>
    <t>n{X^2</t>
  </si>
  <si>
    <t>n{Y^2</t>
  </si>
  <si>
    <t>Rho</t>
  </si>
  <si>
    <t>Rho(Numerator)</t>
  </si>
  <si>
    <t>Rho(Denominator)</t>
  </si>
  <si>
    <t>r1</t>
  </si>
  <si>
    <t>r2</t>
  </si>
  <si>
    <t>Time Period</t>
  </si>
  <si>
    <t>Forcast (Y-Hat)</t>
  </si>
  <si>
    <t>Actual (Y)</t>
  </si>
  <si>
    <t>Residual(e)</t>
  </si>
  <si>
    <t>MAD</t>
  </si>
  <si>
    <t>MSE</t>
  </si>
  <si>
    <t>RMSE</t>
  </si>
  <si>
    <t>MAPE</t>
  </si>
  <si>
    <t>MPE</t>
  </si>
  <si>
    <t>SUM</t>
  </si>
  <si>
    <t>Residual/Actual</t>
  </si>
  <si>
    <t>Abs(Residual)</t>
  </si>
  <si>
    <t>Resudial^2</t>
  </si>
  <si>
    <t>Abs(Residual)/Actual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</si>
  <si>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</si>
  <si>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</si>
  <si>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</si>
  <si>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</si>
  <si>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</si>
  <si>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</si>
  <si>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</si>
  <si>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</si>
  <si>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</si>
  <si>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</si>
  <si>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</t>
  </si>
  <si>
    <t>Mean X</t>
  </si>
  <si>
    <t>Mean Y</t>
  </si>
  <si>
    <t>Std Dev X</t>
  </si>
  <si>
    <t>Std Dev Y</t>
  </si>
  <si>
    <t>Mean of X*Y</t>
  </si>
  <si>
    <t>Correlation XY</t>
  </si>
  <si>
    <t>mean</t>
  </si>
  <si>
    <t>(t1-mean(X))</t>
  </si>
  <si>
    <t>(X-mean(X))</t>
  </si>
  <si>
    <t>(X-mean(X))^2</t>
  </si>
  <si>
    <t>(t2-mean(x))</t>
  </si>
  <si>
    <t>.</t>
  </si>
  <si>
    <t>(X-mean(X))*(t1-mean(X))</t>
  </si>
  <si>
    <t>(X-mean(X))*(t2-mean(X))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</si>
</sst>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2" fontId="0" fillId="0" borderId="0" xfId="0" applyNumberFormat="1"/>
    <xf numFmtId="2" fontId="3" fillId="0" borderId="0" xfId="0" applyNumberFormat="1" applyFont="1"/>
    <xf numFmtId="2" fontId="2" fillId="2" borderId="1" xfId="0" applyNumberFormat="1" applyFont="1" applyFill="1" applyBorder="1"/>
    <xf numFmtId="2" fontId="0" fillId="3" borderId="2" xfId="0" applyNumberFormat="1" applyFont="1" applyFill="1" applyBorder="1"/>
    <xf numFmtId="2" fontId="0" fillId="0" borderId="2" xfId="0" applyNumberFormat="1" applyFont="1" applyBorder="1"/>
    <xf numFmtId="2" fontId="3" fillId="3" borderId="3" xfId="0" applyNumberFormat="1" applyFont="1" applyFill="1" applyBorder="1"/>
    <xf numFmtId="0" fontId="0" fillId="0" borderId="0" xfId="0" applyNumberFormat="1"/>
    <xf numFmtId="10" fontId="0" fillId="0" borderId="0" xfId="1" applyNumberFormat="1" applyFont="1"/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Percent" xfId="1" builtinId="5"/>
  </cellStyles>
  <dxfs count="10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H26" totalsRowShown="0" headerRowDxfId="9" dataDxfId="8">
  <autoFilter ref="A1:H26"/>
  <tableColumns count="8">
    <tableColumn id="1" name="Time Period" dataDxfId="7"/>
    <tableColumn id="2" name="Actual (Y)" dataDxfId="6"/>
    <tableColumn id="3" name="Forcast (Y-Hat)" dataDxfId="5"/>
    <tableColumn id="4" name="Residual(e)" dataDxfId="4"/>
    <tableColumn id="6" name="Abs(Residual)" dataDxfId="3"/>
    <tableColumn id="7" name="Resudial^2" dataDxfId="2"/>
    <tableColumn id="8" name="Abs(Residual)/Actual" dataDxfId="1"/>
    <tableColumn id="9" name="Residual/Actual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>
      <selection activeCell="C26" sqref="C26"/>
    </sheetView>
  </sheetViews>
  <sheetFormatPr defaultColWidth="11" defaultRowHeight="15.75" x14ac:dyDescent="0.25"/>
  <cols>
    <col min="1" max="1" width="7.625" bestFit="1" customWidth="1"/>
    <col min="2" max="2" width="6.875" bestFit="1" customWidth="1"/>
    <col min="3" max="3" width="14.5" bestFit="1" customWidth="1"/>
    <col min="4" max="14" width="4.125" bestFit="1" customWidth="1"/>
    <col min="16" max="16" width="13.125" bestFit="1" customWidth="1"/>
    <col min="17" max="17" width="11.875" bestFit="1" customWidth="1"/>
    <col min="18" max="18" width="11.625" bestFit="1" customWidth="1"/>
    <col min="19" max="19" width="22.875" bestFit="1" customWidth="1"/>
  </cols>
  <sheetData>
    <row r="1" spans="1:20" ht="21" customHeight="1" x14ac:dyDescent="0.25">
      <c r="A1" s="1" t="s">
        <v>0</v>
      </c>
      <c r="B1" s="1" t="s">
        <v>1</v>
      </c>
      <c r="C1" s="1" t="s">
        <v>14</v>
      </c>
      <c r="D1" s="1" t="s">
        <v>56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  <c r="O1" s="1" t="s">
        <v>65</v>
      </c>
      <c r="P1" s="1" t="s">
        <v>66</v>
      </c>
      <c r="Q1" s="1" t="s">
        <v>64</v>
      </c>
      <c r="R1" s="1" t="s">
        <v>67</v>
      </c>
      <c r="S1" s="1" t="s">
        <v>69</v>
      </c>
      <c r="T1" s="1" t="s">
        <v>70</v>
      </c>
    </row>
    <row r="2" spans="1:20" x14ac:dyDescent="0.25">
      <c r="A2">
        <v>1</v>
      </c>
      <c r="B2" t="s">
        <v>2</v>
      </c>
      <c r="C2">
        <v>123</v>
      </c>
      <c r="D2" t="s">
        <v>68</v>
      </c>
      <c r="E2" t="s">
        <v>68</v>
      </c>
      <c r="F2" t="s">
        <v>68</v>
      </c>
      <c r="G2" t="s">
        <v>68</v>
      </c>
      <c r="H2" t="s">
        <v>68</v>
      </c>
      <c r="I2" t="s">
        <v>68</v>
      </c>
      <c r="J2" t="s">
        <v>68</v>
      </c>
      <c r="K2" t="s">
        <v>68</v>
      </c>
      <c r="L2" t="s">
        <v>68</v>
      </c>
      <c r="M2" t="s">
        <v>68</v>
      </c>
      <c r="N2" t="s">
        <v>68</v>
      </c>
      <c r="O2">
        <f>C2-$C$15</f>
        <v>-19</v>
      </c>
      <c r="P2">
        <f>POWER(O2,2)</f>
        <v>361</v>
      </c>
      <c r="Q2" t="s">
        <v>68</v>
      </c>
      <c r="R2" t="s">
        <v>68</v>
      </c>
      <c r="S2" t="s">
        <v>68</v>
      </c>
      <c r="T2" t="s">
        <v>68</v>
      </c>
    </row>
    <row r="3" spans="1:20" x14ac:dyDescent="0.25">
      <c r="A3">
        <v>2</v>
      </c>
      <c r="B3" t="s">
        <v>3</v>
      </c>
      <c r="C3">
        <v>130</v>
      </c>
      <c r="D3">
        <v>123</v>
      </c>
      <c r="E3" t="s">
        <v>68</v>
      </c>
      <c r="F3" t="s">
        <v>68</v>
      </c>
      <c r="G3" t="s">
        <v>68</v>
      </c>
      <c r="H3" t="s">
        <v>68</v>
      </c>
      <c r="I3" t="s">
        <v>68</v>
      </c>
      <c r="J3" t="s">
        <v>68</v>
      </c>
      <c r="K3" t="s">
        <v>68</v>
      </c>
      <c r="L3" t="s">
        <v>68</v>
      </c>
      <c r="M3" t="s">
        <v>68</v>
      </c>
      <c r="N3" t="s">
        <v>68</v>
      </c>
      <c r="O3">
        <f t="shared" ref="O3:O13" si="0">C3-$C$15</f>
        <v>-12</v>
      </c>
      <c r="P3">
        <f t="shared" ref="P3:P13" si="1">POWER(O3,2)</f>
        <v>144</v>
      </c>
      <c r="Q3">
        <f>D3-$C$15</f>
        <v>-19</v>
      </c>
      <c r="R3" t="s">
        <v>68</v>
      </c>
      <c r="S3">
        <f>O3*Q3</f>
        <v>228</v>
      </c>
      <c r="T3" t="s">
        <v>68</v>
      </c>
    </row>
    <row r="4" spans="1:20" x14ac:dyDescent="0.25">
      <c r="A4">
        <v>3</v>
      </c>
      <c r="B4" t="s">
        <v>4</v>
      </c>
      <c r="C4">
        <v>125</v>
      </c>
      <c r="D4">
        <v>130</v>
      </c>
      <c r="E4">
        <v>123</v>
      </c>
      <c r="F4" t="s">
        <v>68</v>
      </c>
      <c r="G4" t="s">
        <v>68</v>
      </c>
      <c r="H4" t="s">
        <v>68</v>
      </c>
      <c r="I4" t="s">
        <v>68</v>
      </c>
      <c r="J4" t="s">
        <v>68</v>
      </c>
      <c r="K4" t="s">
        <v>68</v>
      </c>
      <c r="L4" t="s">
        <v>68</v>
      </c>
      <c r="M4" t="s">
        <v>68</v>
      </c>
      <c r="N4" t="s">
        <v>68</v>
      </c>
      <c r="O4">
        <f t="shared" si="0"/>
        <v>-17</v>
      </c>
      <c r="P4">
        <f t="shared" si="1"/>
        <v>289</v>
      </c>
      <c r="Q4">
        <f t="shared" ref="Q4:R13" si="2">D4-$C$15</f>
        <v>-12</v>
      </c>
      <c r="R4">
        <f t="shared" si="2"/>
        <v>-19</v>
      </c>
      <c r="S4">
        <f t="shared" ref="S4:S13" si="3">O4*Q4</f>
        <v>204</v>
      </c>
      <c r="T4">
        <f>O4*R4</f>
        <v>323</v>
      </c>
    </row>
    <row r="5" spans="1:20" x14ac:dyDescent="0.25">
      <c r="A5">
        <v>4</v>
      </c>
      <c r="B5" t="s">
        <v>5</v>
      </c>
      <c r="C5">
        <v>138</v>
      </c>
      <c r="D5">
        <v>125</v>
      </c>
      <c r="E5">
        <v>130</v>
      </c>
      <c r="F5">
        <v>123</v>
      </c>
      <c r="G5" t="s">
        <v>68</v>
      </c>
      <c r="H5" t="s">
        <v>68</v>
      </c>
      <c r="I5" t="s">
        <v>68</v>
      </c>
      <c r="J5" t="s">
        <v>68</v>
      </c>
      <c r="K5" t="s">
        <v>68</v>
      </c>
      <c r="L5" t="s">
        <v>68</v>
      </c>
      <c r="M5" t="s">
        <v>68</v>
      </c>
      <c r="N5" t="s">
        <v>68</v>
      </c>
      <c r="O5">
        <f t="shared" si="0"/>
        <v>-4</v>
      </c>
      <c r="P5">
        <f t="shared" si="1"/>
        <v>16</v>
      </c>
      <c r="Q5">
        <f t="shared" si="2"/>
        <v>-17</v>
      </c>
      <c r="R5">
        <f t="shared" si="2"/>
        <v>-12</v>
      </c>
      <c r="S5">
        <f t="shared" si="3"/>
        <v>68</v>
      </c>
      <c r="T5">
        <f t="shared" ref="T5:T13" si="4">O5*R5</f>
        <v>48</v>
      </c>
    </row>
    <row r="6" spans="1:20" x14ac:dyDescent="0.25">
      <c r="A6">
        <v>5</v>
      </c>
      <c r="B6" t="s">
        <v>6</v>
      </c>
      <c r="C6">
        <v>145</v>
      </c>
      <c r="D6">
        <v>138</v>
      </c>
      <c r="E6">
        <v>125</v>
      </c>
      <c r="F6">
        <v>130</v>
      </c>
      <c r="G6">
        <v>123</v>
      </c>
      <c r="I6" t="s">
        <v>68</v>
      </c>
      <c r="J6" t="s">
        <v>68</v>
      </c>
      <c r="K6" t="s">
        <v>68</v>
      </c>
      <c r="L6" t="s">
        <v>68</v>
      </c>
      <c r="M6" t="s">
        <v>68</v>
      </c>
      <c r="N6" t="s">
        <v>68</v>
      </c>
      <c r="O6">
        <f t="shared" si="0"/>
        <v>3</v>
      </c>
      <c r="P6">
        <f t="shared" si="1"/>
        <v>9</v>
      </c>
      <c r="Q6">
        <f t="shared" si="2"/>
        <v>-4</v>
      </c>
      <c r="R6">
        <f t="shared" si="2"/>
        <v>-17</v>
      </c>
      <c r="S6">
        <f t="shared" si="3"/>
        <v>-12</v>
      </c>
      <c r="T6">
        <f t="shared" si="4"/>
        <v>-51</v>
      </c>
    </row>
    <row r="7" spans="1:20" x14ac:dyDescent="0.25">
      <c r="A7">
        <v>6</v>
      </c>
      <c r="B7" t="s">
        <v>7</v>
      </c>
      <c r="C7">
        <v>142</v>
      </c>
      <c r="D7">
        <v>145</v>
      </c>
      <c r="E7">
        <v>138</v>
      </c>
      <c r="F7">
        <v>125</v>
      </c>
      <c r="G7">
        <v>130</v>
      </c>
      <c r="H7">
        <v>123</v>
      </c>
      <c r="I7" t="s">
        <v>68</v>
      </c>
      <c r="J7" t="s">
        <v>68</v>
      </c>
      <c r="K7" t="s">
        <v>68</v>
      </c>
      <c r="L7" t="s">
        <v>68</v>
      </c>
      <c r="M7" t="s">
        <v>68</v>
      </c>
      <c r="N7" t="s">
        <v>68</v>
      </c>
      <c r="O7">
        <f t="shared" si="0"/>
        <v>0</v>
      </c>
      <c r="P7">
        <f t="shared" si="1"/>
        <v>0</v>
      </c>
      <c r="Q7">
        <f t="shared" si="2"/>
        <v>3</v>
      </c>
      <c r="R7">
        <f t="shared" si="2"/>
        <v>-4</v>
      </c>
      <c r="S7">
        <f t="shared" si="3"/>
        <v>0</v>
      </c>
      <c r="T7">
        <f t="shared" si="4"/>
        <v>0</v>
      </c>
    </row>
    <row r="8" spans="1:20" x14ac:dyDescent="0.25">
      <c r="A8">
        <v>7</v>
      </c>
      <c r="B8" t="s">
        <v>8</v>
      </c>
      <c r="C8">
        <v>141</v>
      </c>
      <c r="D8">
        <v>142</v>
      </c>
      <c r="E8">
        <v>145</v>
      </c>
      <c r="F8">
        <v>138</v>
      </c>
      <c r="G8">
        <v>125</v>
      </c>
      <c r="H8">
        <v>130</v>
      </c>
      <c r="I8">
        <v>123</v>
      </c>
      <c r="J8" t="s">
        <v>68</v>
      </c>
      <c r="K8" t="s">
        <v>68</v>
      </c>
      <c r="L8" t="s">
        <v>68</v>
      </c>
      <c r="M8" t="s">
        <v>68</v>
      </c>
      <c r="N8" t="s">
        <v>68</v>
      </c>
      <c r="O8">
        <f t="shared" si="0"/>
        <v>-1</v>
      </c>
      <c r="P8">
        <f t="shared" si="1"/>
        <v>1</v>
      </c>
      <c r="Q8">
        <f t="shared" si="2"/>
        <v>0</v>
      </c>
      <c r="R8">
        <f t="shared" si="2"/>
        <v>3</v>
      </c>
      <c r="S8">
        <f t="shared" si="3"/>
        <v>0</v>
      </c>
      <c r="T8">
        <f t="shared" si="4"/>
        <v>-3</v>
      </c>
    </row>
    <row r="9" spans="1:20" x14ac:dyDescent="0.25">
      <c r="A9">
        <v>8</v>
      </c>
      <c r="B9" t="s">
        <v>9</v>
      </c>
      <c r="C9">
        <v>146</v>
      </c>
      <c r="D9">
        <v>141</v>
      </c>
      <c r="E9">
        <v>142</v>
      </c>
      <c r="F9">
        <v>145</v>
      </c>
      <c r="G9">
        <v>138</v>
      </c>
      <c r="H9">
        <v>125</v>
      </c>
      <c r="I9">
        <v>130</v>
      </c>
      <c r="J9">
        <v>123</v>
      </c>
      <c r="K9" t="s">
        <v>68</v>
      </c>
      <c r="L9" t="s">
        <v>68</v>
      </c>
      <c r="M9" t="s">
        <v>68</v>
      </c>
      <c r="N9" t="s">
        <v>68</v>
      </c>
      <c r="O9">
        <f t="shared" si="0"/>
        <v>4</v>
      </c>
      <c r="P9">
        <f t="shared" si="1"/>
        <v>16</v>
      </c>
      <c r="Q9">
        <f t="shared" si="2"/>
        <v>-1</v>
      </c>
      <c r="R9">
        <f t="shared" si="2"/>
        <v>0</v>
      </c>
      <c r="S9">
        <f t="shared" si="3"/>
        <v>-4</v>
      </c>
      <c r="T9">
        <f t="shared" si="4"/>
        <v>0</v>
      </c>
    </row>
    <row r="10" spans="1:20" x14ac:dyDescent="0.25">
      <c r="A10">
        <v>9</v>
      </c>
      <c r="B10" t="s">
        <v>10</v>
      </c>
      <c r="C10">
        <v>147</v>
      </c>
      <c r="D10">
        <v>146</v>
      </c>
      <c r="E10">
        <v>141</v>
      </c>
      <c r="F10">
        <v>142</v>
      </c>
      <c r="G10">
        <v>145</v>
      </c>
      <c r="H10">
        <v>138</v>
      </c>
      <c r="I10">
        <v>125</v>
      </c>
      <c r="J10">
        <v>130</v>
      </c>
      <c r="K10">
        <v>123</v>
      </c>
      <c r="L10" t="s">
        <v>68</v>
      </c>
      <c r="M10" t="s">
        <v>68</v>
      </c>
      <c r="N10" t="s">
        <v>68</v>
      </c>
      <c r="O10">
        <f t="shared" si="0"/>
        <v>5</v>
      </c>
      <c r="P10">
        <f t="shared" si="1"/>
        <v>25</v>
      </c>
      <c r="Q10">
        <f t="shared" si="2"/>
        <v>4</v>
      </c>
      <c r="R10">
        <f t="shared" si="2"/>
        <v>-1</v>
      </c>
      <c r="S10">
        <f t="shared" si="3"/>
        <v>20</v>
      </c>
      <c r="T10">
        <f t="shared" si="4"/>
        <v>-5</v>
      </c>
    </row>
    <row r="11" spans="1:20" x14ac:dyDescent="0.25">
      <c r="A11">
        <v>10</v>
      </c>
      <c r="B11" t="s">
        <v>11</v>
      </c>
      <c r="C11">
        <v>157</v>
      </c>
      <c r="D11">
        <v>147</v>
      </c>
      <c r="E11">
        <v>146</v>
      </c>
      <c r="F11">
        <v>141</v>
      </c>
      <c r="G11">
        <v>142</v>
      </c>
      <c r="H11">
        <v>145</v>
      </c>
      <c r="I11">
        <v>138</v>
      </c>
      <c r="J11">
        <v>125</v>
      </c>
      <c r="K11">
        <v>130</v>
      </c>
      <c r="L11">
        <v>123</v>
      </c>
      <c r="M11" t="s">
        <v>68</v>
      </c>
      <c r="N11" t="s">
        <v>68</v>
      </c>
      <c r="O11">
        <f t="shared" si="0"/>
        <v>15</v>
      </c>
      <c r="P11">
        <f t="shared" si="1"/>
        <v>225</v>
      </c>
      <c r="Q11">
        <f t="shared" si="2"/>
        <v>5</v>
      </c>
      <c r="R11">
        <f t="shared" si="2"/>
        <v>4</v>
      </c>
      <c r="S11">
        <f t="shared" si="3"/>
        <v>75</v>
      </c>
      <c r="T11">
        <f t="shared" si="4"/>
        <v>60</v>
      </c>
    </row>
    <row r="12" spans="1:20" x14ac:dyDescent="0.25">
      <c r="A12">
        <v>11</v>
      </c>
      <c r="B12" t="s">
        <v>12</v>
      </c>
      <c r="C12">
        <v>150</v>
      </c>
      <c r="D12">
        <v>157</v>
      </c>
      <c r="E12">
        <v>147</v>
      </c>
      <c r="F12">
        <v>146</v>
      </c>
      <c r="G12">
        <v>141</v>
      </c>
      <c r="H12">
        <v>142</v>
      </c>
      <c r="I12">
        <v>145</v>
      </c>
      <c r="J12">
        <v>138</v>
      </c>
      <c r="K12">
        <v>125</v>
      </c>
      <c r="L12">
        <v>130</v>
      </c>
      <c r="M12">
        <v>123</v>
      </c>
      <c r="N12" t="s">
        <v>68</v>
      </c>
      <c r="O12">
        <f t="shared" si="0"/>
        <v>8</v>
      </c>
      <c r="P12">
        <f t="shared" si="1"/>
        <v>64</v>
      </c>
      <c r="Q12">
        <f t="shared" si="2"/>
        <v>15</v>
      </c>
      <c r="R12">
        <f t="shared" si="2"/>
        <v>5</v>
      </c>
      <c r="S12">
        <f t="shared" si="3"/>
        <v>120</v>
      </c>
      <c r="T12">
        <f t="shared" si="4"/>
        <v>40</v>
      </c>
    </row>
    <row r="13" spans="1:20" x14ac:dyDescent="0.25">
      <c r="A13">
        <v>12</v>
      </c>
      <c r="B13" t="s">
        <v>13</v>
      </c>
      <c r="C13">
        <v>160</v>
      </c>
      <c r="D13">
        <v>150</v>
      </c>
      <c r="E13">
        <v>157</v>
      </c>
      <c r="F13">
        <v>147</v>
      </c>
      <c r="G13">
        <v>146</v>
      </c>
      <c r="H13">
        <v>141</v>
      </c>
      <c r="I13">
        <v>142</v>
      </c>
      <c r="J13">
        <v>145</v>
      </c>
      <c r="K13">
        <v>138</v>
      </c>
      <c r="L13">
        <v>125</v>
      </c>
      <c r="M13">
        <v>130</v>
      </c>
      <c r="N13">
        <v>123</v>
      </c>
      <c r="O13">
        <f t="shared" si="0"/>
        <v>18</v>
      </c>
      <c r="P13">
        <f t="shared" si="1"/>
        <v>324</v>
      </c>
      <c r="Q13">
        <f t="shared" si="2"/>
        <v>8</v>
      </c>
      <c r="R13">
        <f t="shared" si="2"/>
        <v>15</v>
      </c>
      <c r="S13">
        <f t="shared" si="3"/>
        <v>144</v>
      </c>
      <c r="T13">
        <f t="shared" si="4"/>
        <v>270</v>
      </c>
    </row>
    <row r="14" spans="1:20" x14ac:dyDescent="0.25">
      <c r="D14" t="s">
        <v>15</v>
      </c>
      <c r="E14" t="s">
        <v>15</v>
      </c>
      <c r="F14" t="s">
        <v>15</v>
      </c>
      <c r="G14" t="s">
        <v>15</v>
      </c>
      <c r="H14" t="s">
        <v>15</v>
      </c>
      <c r="I14" t="s">
        <v>15</v>
      </c>
      <c r="J14" t="s">
        <v>15</v>
      </c>
      <c r="K14" t="s">
        <v>15</v>
      </c>
      <c r="L14" t="s">
        <v>15</v>
      </c>
      <c r="M14" t="s">
        <v>15</v>
      </c>
      <c r="N14" t="s">
        <v>15</v>
      </c>
      <c r="O14" t="s">
        <v>15</v>
      </c>
      <c r="P14" s="1">
        <f>SUM(P2:P13)</f>
        <v>1474</v>
      </c>
      <c r="S14" s="1">
        <f>SUM(S3:S13)</f>
        <v>843</v>
      </c>
      <c r="T14" s="1">
        <f>SUM(T4:T13)</f>
        <v>682</v>
      </c>
    </row>
    <row r="15" spans="1:20" x14ac:dyDescent="0.25">
      <c r="B15" t="s">
        <v>63</v>
      </c>
      <c r="C15">
        <f>AVERAGE(C2:C13)</f>
        <v>142</v>
      </c>
      <c r="E15" t="s">
        <v>15</v>
      </c>
      <c r="F15" t="s">
        <v>15</v>
      </c>
      <c r="G15" t="s">
        <v>15</v>
      </c>
      <c r="H15" t="s">
        <v>15</v>
      </c>
      <c r="I15" t="s">
        <v>15</v>
      </c>
      <c r="J15" t="s">
        <v>15</v>
      </c>
      <c r="K15" t="s">
        <v>15</v>
      </c>
      <c r="L15" t="s">
        <v>15</v>
      </c>
      <c r="M15" t="s">
        <v>15</v>
      </c>
      <c r="N15" t="s">
        <v>15</v>
      </c>
    </row>
    <row r="16" spans="1:20" x14ac:dyDescent="0.25">
      <c r="F16" t="s">
        <v>15</v>
      </c>
      <c r="G16" t="s">
        <v>15</v>
      </c>
      <c r="H16" t="s">
        <v>15</v>
      </c>
      <c r="I16" t="s">
        <v>15</v>
      </c>
      <c r="J16" t="s">
        <v>15</v>
      </c>
      <c r="K16" t="s">
        <v>15</v>
      </c>
      <c r="L16" t="s">
        <v>15</v>
      </c>
      <c r="M16" t="s">
        <v>15</v>
      </c>
      <c r="N16" t="s">
        <v>15</v>
      </c>
    </row>
    <row r="17" spans="2:14" x14ac:dyDescent="0.25">
      <c r="H17" t="s">
        <v>15</v>
      </c>
      <c r="I17" t="s">
        <v>15</v>
      </c>
      <c r="J17" t="s">
        <v>15</v>
      </c>
      <c r="K17" t="s">
        <v>15</v>
      </c>
      <c r="L17" t="s">
        <v>15</v>
      </c>
      <c r="M17" t="s">
        <v>15</v>
      </c>
      <c r="N17" t="s">
        <v>15</v>
      </c>
    </row>
    <row r="18" spans="2:14" x14ac:dyDescent="0.25">
      <c r="I18" t="s">
        <v>15</v>
      </c>
      <c r="J18" t="s">
        <v>15</v>
      </c>
      <c r="K18" t="s">
        <v>15</v>
      </c>
      <c r="L18" t="s">
        <v>15</v>
      </c>
      <c r="M18" t="s">
        <v>15</v>
      </c>
      <c r="N18" t="s">
        <v>15</v>
      </c>
    </row>
    <row r="19" spans="2:14" x14ac:dyDescent="0.25">
      <c r="B19" t="s">
        <v>30</v>
      </c>
      <c r="C19">
        <f>CORREL(C2:C13,D2:D13)</f>
        <v>0.79449914258345833</v>
      </c>
      <c r="J19" t="s">
        <v>15</v>
      </c>
      <c r="K19" t="s">
        <v>15</v>
      </c>
      <c r="L19" t="s">
        <v>15</v>
      </c>
      <c r="M19" t="s">
        <v>15</v>
      </c>
      <c r="N19" t="s">
        <v>15</v>
      </c>
    </row>
    <row r="20" spans="2:14" x14ac:dyDescent="0.25">
      <c r="B20" t="s">
        <v>31</v>
      </c>
      <c r="C20">
        <f>CORREL(D4:D13,E4:E13)</f>
        <v>0.78274338669958199</v>
      </c>
      <c r="K20" t="s">
        <v>15</v>
      </c>
      <c r="L20" t="s">
        <v>15</v>
      </c>
      <c r="M20" t="s">
        <v>15</v>
      </c>
      <c r="N20" t="s">
        <v>15</v>
      </c>
    </row>
    <row r="21" spans="2:14" x14ac:dyDescent="0.25">
      <c r="C21">
        <f>CORREL(E5:E13,F5:F13)</f>
        <v>0.78549213008180119</v>
      </c>
      <c r="L21" t="s">
        <v>15</v>
      </c>
      <c r="M21" t="s">
        <v>15</v>
      </c>
      <c r="N21" t="s">
        <v>15</v>
      </c>
    </row>
    <row r="22" spans="2:14" x14ac:dyDescent="0.25">
      <c r="L22" t="s">
        <v>15</v>
      </c>
      <c r="M22" t="s">
        <v>15</v>
      </c>
      <c r="N22" t="s">
        <v>15</v>
      </c>
    </row>
    <row r="23" spans="2:14" x14ac:dyDescent="0.25">
      <c r="N23" t="s">
        <v>15</v>
      </c>
    </row>
    <row r="24" spans="2:14" x14ac:dyDescent="0.25">
      <c r="N24" t="s">
        <v>15</v>
      </c>
    </row>
    <row r="25" spans="2:14" x14ac:dyDescent="0.25">
      <c r="B25" t="s">
        <v>30</v>
      </c>
      <c r="C25">
        <f>S14/P14</f>
        <v>0.57191316146540028</v>
      </c>
    </row>
    <row r="26" spans="2:14" x14ac:dyDescent="0.25">
      <c r="B26" t="s">
        <v>31</v>
      </c>
      <c r="C26">
        <f>T14/P14</f>
        <v>0.46268656716417911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C26" sqref="C26"/>
    </sheetView>
  </sheetViews>
  <sheetFormatPr defaultColWidth="11" defaultRowHeight="15.75" x14ac:dyDescent="0.25"/>
  <cols>
    <col min="1" max="1" width="15.5" bestFit="1" customWidth="1"/>
  </cols>
  <sheetData>
    <row r="1" spans="1:12" x14ac:dyDescent="0.25"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spans="1:12" x14ac:dyDescent="0.25">
      <c r="C2">
        <v>27.8</v>
      </c>
      <c r="D2">
        <v>22</v>
      </c>
      <c r="E2">
        <f>POWER(C2,2)</f>
        <v>772.84</v>
      </c>
      <c r="F2">
        <f>POWER(D2,2)</f>
        <v>484</v>
      </c>
      <c r="G2">
        <f>C2*D2</f>
        <v>611.6</v>
      </c>
    </row>
    <row r="3" spans="1:12" x14ac:dyDescent="0.25">
      <c r="C3">
        <v>28.5</v>
      </c>
      <c r="D3">
        <v>23</v>
      </c>
      <c r="E3">
        <f t="shared" ref="E3:E6" si="0">POWER(C3,2)</f>
        <v>812.25</v>
      </c>
      <c r="F3">
        <f t="shared" ref="F3:F6" si="1">POWER(D3,2)</f>
        <v>529</v>
      </c>
      <c r="G3">
        <f t="shared" ref="G3:G6" si="2">C3*D3</f>
        <v>655.5</v>
      </c>
      <c r="K3" t="s">
        <v>57</v>
      </c>
      <c r="L3">
        <f>AVERAGE(C2:C6)</f>
        <v>31.54</v>
      </c>
    </row>
    <row r="4" spans="1:12" x14ac:dyDescent="0.25">
      <c r="C4">
        <v>30</v>
      </c>
      <c r="D4">
        <v>26</v>
      </c>
      <c r="E4">
        <f t="shared" si="0"/>
        <v>900</v>
      </c>
      <c r="F4">
        <f t="shared" si="1"/>
        <v>676</v>
      </c>
      <c r="G4">
        <f t="shared" si="2"/>
        <v>780</v>
      </c>
      <c r="K4" t="s">
        <v>58</v>
      </c>
      <c r="L4">
        <f>AVERAGE(D2:D6)</f>
        <v>26.6</v>
      </c>
    </row>
    <row r="5" spans="1:12" x14ac:dyDescent="0.25">
      <c r="C5">
        <v>35</v>
      </c>
      <c r="D5">
        <v>27</v>
      </c>
      <c r="E5">
        <f t="shared" si="0"/>
        <v>1225</v>
      </c>
      <c r="F5">
        <f t="shared" si="1"/>
        <v>729</v>
      </c>
      <c r="G5">
        <f t="shared" si="2"/>
        <v>945</v>
      </c>
      <c r="K5" t="s">
        <v>59</v>
      </c>
      <c r="L5">
        <f>_xlfn.STDEV.P(C2:C6)</f>
        <v>3.4983424646538124</v>
      </c>
    </row>
    <row r="6" spans="1:12" x14ac:dyDescent="0.25">
      <c r="C6">
        <v>36.4</v>
      </c>
      <c r="D6">
        <v>35</v>
      </c>
      <c r="E6">
        <f t="shared" si="0"/>
        <v>1324.9599999999998</v>
      </c>
      <c r="F6">
        <f t="shared" si="1"/>
        <v>1225</v>
      </c>
      <c r="G6">
        <f t="shared" si="2"/>
        <v>1274</v>
      </c>
      <c r="K6" t="s">
        <v>60</v>
      </c>
      <c r="L6">
        <f>_xlfn.STDEV.P(D2:D6)</f>
        <v>4.5869379764718863</v>
      </c>
    </row>
    <row r="7" spans="1:12" x14ac:dyDescent="0.25">
      <c r="B7" t="s">
        <v>22</v>
      </c>
      <c r="C7">
        <f>SUM(C2:C6)</f>
        <v>157.69999999999999</v>
      </c>
      <c r="D7">
        <f t="shared" ref="D7:G7" si="3">SUM(D2:D6)</f>
        <v>133</v>
      </c>
      <c r="E7">
        <f t="shared" si="3"/>
        <v>5035.05</v>
      </c>
      <c r="F7">
        <f t="shared" si="3"/>
        <v>3643</v>
      </c>
      <c r="G7">
        <f t="shared" si="3"/>
        <v>4266.1000000000004</v>
      </c>
      <c r="K7" t="s">
        <v>61</v>
      </c>
      <c r="L7">
        <f>AVERAGE(G2:G6)</f>
        <v>853.22</v>
      </c>
    </row>
    <row r="10" spans="1:12" x14ac:dyDescent="0.25">
      <c r="A10" t="s">
        <v>21</v>
      </c>
      <c r="B10">
        <f>COUNT(C2:C6)</f>
        <v>5</v>
      </c>
      <c r="K10" s="1" t="s">
        <v>62</v>
      </c>
      <c r="L10">
        <f>(L7-(L3*L4))/(L5*L6)</f>
        <v>0.88840807467126881</v>
      </c>
    </row>
    <row r="11" spans="1:12" x14ac:dyDescent="0.25">
      <c r="A11" t="s">
        <v>23</v>
      </c>
      <c r="B11">
        <f>C7*D7</f>
        <v>20974.1</v>
      </c>
    </row>
    <row r="12" spans="1:12" x14ac:dyDescent="0.25">
      <c r="A12" t="s">
        <v>24</v>
      </c>
      <c r="B12">
        <f>B10*G7</f>
        <v>21330.5</v>
      </c>
    </row>
    <row r="13" spans="1:12" x14ac:dyDescent="0.25">
      <c r="A13" t="s">
        <v>25</v>
      </c>
      <c r="B13">
        <f>B10*E7</f>
        <v>25175.25</v>
      </c>
    </row>
    <row r="14" spans="1:12" x14ac:dyDescent="0.25">
      <c r="A14" t="s">
        <v>26</v>
      </c>
      <c r="B14">
        <f>B10*F7</f>
        <v>18215</v>
      </c>
    </row>
    <row r="18" spans="1:4" x14ac:dyDescent="0.25">
      <c r="A18" t="s">
        <v>28</v>
      </c>
      <c r="B18">
        <f>(B10*G7)-B11</f>
        <v>356.40000000000146</v>
      </c>
    </row>
    <row r="19" spans="1:4" x14ac:dyDescent="0.25">
      <c r="A19" t="s">
        <v>29</v>
      </c>
      <c r="B19">
        <f>SQRT((B13-POWER(C7,2)))* SQRT((B14-POWER(D7,2)))</f>
        <v>401.16699764562071</v>
      </c>
    </row>
    <row r="21" spans="1:4" x14ac:dyDescent="0.25">
      <c r="A21" t="s">
        <v>27</v>
      </c>
      <c r="B21">
        <f>B18/B19</f>
        <v>0.88840807467127414</v>
      </c>
      <c r="D21">
        <f>CORREL(C2:C6,D2:D6)</f>
        <v>0.88840807467127447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tabSelected="1" zoomScale="125" zoomScaleNormal="125" zoomScalePageLayoutView="125" workbookViewId="0">
      <selection activeCell="I16" sqref="I16"/>
    </sheetView>
  </sheetViews>
  <sheetFormatPr defaultColWidth="11" defaultRowHeight="15.75" x14ac:dyDescent="0.25"/>
  <cols>
    <col min="1" max="1" width="13.5" customWidth="1"/>
    <col min="2" max="2" width="11.5" customWidth="1"/>
    <col min="3" max="3" width="15.875" customWidth="1"/>
    <col min="4" max="4" width="12.875" customWidth="1"/>
    <col min="5" max="5" width="16.5" customWidth="1"/>
    <col min="6" max="6" width="14.875" customWidth="1"/>
    <col min="7" max="7" width="21.5" bestFit="1" customWidth="1"/>
    <col min="8" max="8" width="20.625" customWidth="1"/>
  </cols>
  <sheetData>
    <row r="1" spans="1:10" ht="16.5" thickBot="1" x14ac:dyDescent="0.3">
      <c r="A1" s="2" t="s">
        <v>32</v>
      </c>
      <c r="B1" s="2" t="s">
        <v>34</v>
      </c>
      <c r="C1" s="2" t="s">
        <v>33</v>
      </c>
      <c r="D1" s="2" t="s">
        <v>35</v>
      </c>
      <c r="E1" s="2" t="s">
        <v>43</v>
      </c>
      <c r="F1" s="2" t="s">
        <v>44</v>
      </c>
      <c r="G1" s="2" t="s">
        <v>45</v>
      </c>
      <c r="H1" s="4" t="s">
        <v>42</v>
      </c>
    </row>
    <row r="2" spans="1:10" x14ac:dyDescent="0.25">
      <c r="A2" s="8">
        <v>1</v>
      </c>
      <c r="B2" s="2">
        <f ca="1">RANDBETWEEN(100,500)</f>
        <v>121</v>
      </c>
      <c r="C2" s="2">
        <f ca="1">RANDBETWEEN(100,500)</f>
        <v>353</v>
      </c>
      <c r="D2" s="2">
        <f ca="1">B2-C2</f>
        <v>-232</v>
      </c>
      <c r="E2" s="2">
        <f ca="1">ABS(D2)</f>
        <v>232</v>
      </c>
      <c r="F2" s="2">
        <f ca="1">POWER(D2,2)</f>
        <v>53824</v>
      </c>
      <c r="G2" s="2">
        <f t="shared" ref="G2:G25" ca="1" si="0">E2/B2</f>
        <v>1.9173553719008265</v>
      </c>
      <c r="H2" s="5">
        <f t="shared" ref="H2:H25" ca="1" si="1">D2/B2</f>
        <v>-1.9173553719008265</v>
      </c>
    </row>
    <row r="3" spans="1:10" x14ac:dyDescent="0.25">
      <c r="A3" s="8">
        <v>2</v>
      </c>
      <c r="B3" s="2">
        <f t="shared" ref="B3:C25" ca="1" si="2">RANDBETWEEN(100,500)</f>
        <v>444</v>
      </c>
      <c r="C3" s="2">
        <f t="shared" ca="1" si="2"/>
        <v>402</v>
      </c>
      <c r="D3" s="2">
        <f t="shared" ref="D3:D25" ca="1" si="3">B3-C3</f>
        <v>42</v>
      </c>
      <c r="E3" s="2">
        <f t="shared" ref="E3:E25" ca="1" si="4">ABS(D3)</f>
        <v>42</v>
      </c>
      <c r="F3" s="2">
        <f t="shared" ref="F3:F25" ca="1" si="5">POWER(D3,2)</f>
        <v>1764</v>
      </c>
      <c r="G3" s="2">
        <f t="shared" ca="1" si="0"/>
        <v>9.45945945945946E-2</v>
      </c>
      <c r="H3" s="6">
        <f t="shared" ca="1" si="1"/>
        <v>9.45945945945946E-2</v>
      </c>
      <c r="J3" t="s">
        <v>15</v>
      </c>
    </row>
    <row r="4" spans="1:10" x14ac:dyDescent="0.25">
      <c r="A4" s="8">
        <v>3</v>
      </c>
      <c r="B4" s="2">
        <f t="shared" ca="1" si="2"/>
        <v>477</v>
      </c>
      <c r="C4" s="2">
        <f t="shared" ca="1" si="2"/>
        <v>290</v>
      </c>
      <c r="D4" s="2">
        <f t="shared" ca="1" si="3"/>
        <v>187</v>
      </c>
      <c r="E4" s="2">
        <f t="shared" ca="1" si="4"/>
        <v>187</v>
      </c>
      <c r="F4" s="2">
        <f t="shared" ca="1" si="5"/>
        <v>34969</v>
      </c>
      <c r="G4" s="2">
        <f t="shared" ca="1" si="0"/>
        <v>0.39203354297693921</v>
      </c>
      <c r="H4" s="5">
        <f t="shared" ca="1" si="1"/>
        <v>0.39203354297693921</v>
      </c>
    </row>
    <row r="5" spans="1:10" x14ac:dyDescent="0.25">
      <c r="A5" s="8">
        <v>4</v>
      </c>
      <c r="B5" s="2">
        <f t="shared" ca="1" si="2"/>
        <v>289</v>
      </c>
      <c r="C5" s="2">
        <f t="shared" ca="1" si="2"/>
        <v>400</v>
      </c>
      <c r="D5" s="2">
        <f t="shared" ca="1" si="3"/>
        <v>-111</v>
      </c>
      <c r="E5" s="2">
        <f t="shared" ca="1" si="4"/>
        <v>111</v>
      </c>
      <c r="F5" s="2">
        <f t="shared" ca="1" si="5"/>
        <v>12321</v>
      </c>
      <c r="G5" s="2">
        <f t="shared" ca="1" si="0"/>
        <v>0.38408304498269896</v>
      </c>
      <c r="H5" s="6">
        <f t="shared" ca="1" si="1"/>
        <v>-0.38408304498269896</v>
      </c>
    </row>
    <row r="6" spans="1:10" x14ac:dyDescent="0.25">
      <c r="A6" s="8">
        <v>5</v>
      </c>
      <c r="B6" s="2">
        <f t="shared" ca="1" si="2"/>
        <v>211</v>
      </c>
      <c r="C6" s="2">
        <f t="shared" ca="1" si="2"/>
        <v>419</v>
      </c>
      <c r="D6" s="2">
        <f t="shared" ca="1" si="3"/>
        <v>-208</v>
      </c>
      <c r="E6" s="2">
        <f t="shared" ca="1" si="4"/>
        <v>208</v>
      </c>
      <c r="F6" s="2">
        <f t="shared" ca="1" si="5"/>
        <v>43264</v>
      </c>
      <c r="G6" s="2">
        <f t="shared" ca="1" si="0"/>
        <v>0.98578199052132698</v>
      </c>
      <c r="H6" s="5">
        <f t="shared" ca="1" si="1"/>
        <v>-0.98578199052132698</v>
      </c>
      <c r="I6" t="s">
        <v>36</v>
      </c>
      <c r="J6" s="2">
        <f ca="1">E26/COUNT(A2:A25)</f>
        <v>150.33333333333334</v>
      </c>
    </row>
    <row r="7" spans="1:10" x14ac:dyDescent="0.25">
      <c r="A7" s="8">
        <v>6</v>
      </c>
      <c r="B7" s="2">
        <f t="shared" ca="1" si="2"/>
        <v>267</v>
      </c>
      <c r="C7" s="2">
        <f t="shared" ca="1" si="2"/>
        <v>322</v>
      </c>
      <c r="D7" s="2">
        <f t="shared" ca="1" si="3"/>
        <v>-55</v>
      </c>
      <c r="E7" s="2">
        <f t="shared" ca="1" si="4"/>
        <v>55</v>
      </c>
      <c r="F7" s="2">
        <f t="shared" ca="1" si="5"/>
        <v>3025</v>
      </c>
      <c r="G7" s="2">
        <f t="shared" ca="1" si="0"/>
        <v>0.20599250936329588</v>
      </c>
      <c r="H7" s="6">
        <f t="shared" ca="1" si="1"/>
        <v>-0.20599250936329588</v>
      </c>
      <c r="I7" t="s">
        <v>37</v>
      </c>
      <c r="J7" s="2">
        <f ca="1">F26/COUNT(A2:A25)</f>
        <v>30600.5</v>
      </c>
    </row>
    <row r="8" spans="1:10" x14ac:dyDescent="0.25">
      <c r="A8" s="8">
        <v>7</v>
      </c>
      <c r="B8" s="2">
        <f t="shared" ca="1" si="2"/>
        <v>494</v>
      </c>
      <c r="C8" s="2">
        <f t="shared" ca="1" si="2"/>
        <v>236</v>
      </c>
      <c r="D8" s="2">
        <f t="shared" ca="1" si="3"/>
        <v>258</v>
      </c>
      <c r="E8" s="2">
        <f t="shared" ca="1" si="4"/>
        <v>258</v>
      </c>
      <c r="F8" s="2">
        <f t="shared" ca="1" si="5"/>
        <v>66564</v>
      </c>
      <c r="G8" s="2">
        <f t="shared" ca="1" si="0"/>
        <v>0.52226720647773284</v>
      </c>
      <c r="H8" s="5">
        <f t="shared" ca="1" si="1"/>
        <v>0.52226720647773284</v>
      </c>
      <c r="I8" t="s">
        <v>38</v>
      </c>
      <c r="J8" s="2">
        <f ca="1">SQRT(J7)</f>
        <v>174.92998599439719</v>
      </c>
    </row>
    <row r="9" spans="1:10" x14ac:dyDescent="0.25">
      <c r="A9" s="8">
        <v>8</v>
      </c>
      <c r="B9" s="2">
        <f t="shared" ca="1" si="2"/>
        <v>153</v>
      </c>
      <c r="C9" s="2">
        <f t="shared" ca="1" si="2"/>
        <v>402</v>
      </c>
      <c r="D9" s="2">
        <f t="shared" ca="1" si="3"/>
        <v>-249</v>
      </c>
      <c r="E9" s="2">
        <f t="shared" ca="1" si="4"/>
        <v>249</v>
      </c>
      <c r="F9" s="2">
        <f t="shared" ca="1" si="5"/>
        <v>62001</v>
      </c>
      <c r="G9" s="2">
        <f t="shared" ca="1" si="0"/>
        <v>1.6274509803921569</v>
      </c>
      <c r="H9" s="6">
        <f t="shared" ca="1" si="1"/>
        <v>-1.6274509803921569</v>
      </c>
      <c r="I9" t="s">
        <v>39</v>
      </c>
      <c r="J9" s="9">
        <f ca="1">G26/COUNT(A2:A25)</f>
        <v>0.70789881437638147</v>
      </c>
    </row>
    <row r="10" spans="1:10" x14ac:dyDescent="0.25">
      <c r="A10" s="8">
        <v>9</v>
      </c>
      <c r="B10" s="2">
        <f t="shared" ca="1" si="2"/>
        <v>234</v>
      </c>
      <c r="C10" s="2">
        <f t="shared" ca="1" si="2"/>
        <v>281</v>
      </c>
      <c r="D10" s="2">
        <f t="shared" ca="1" si="3"/>
        <v>-47</v>
      </c>
      <c r="E10" s="2">
        <f t="shared" ca="1" si="4"/>
        <v>47</v>
      </c>
      <c r="F10" s="2">
        <f t="shared" ca="1" si="5"/>
        <v>2209</v>
      </c>
      <c r="G10" s="2">
        <f t="shared" ca="1" si="0"/>
        <v>0.20085470085470086</v>
      </c>
      <c r="H10" s="5">
        <f t="shared" ca="1" si="1"/>
        <v>-0.20085470085470086</v>
      </c>
      <c r="I10" t="s">
        <v>40</v>
      </c>
      <c r="J10" s="9">
        <f ca="1">H26/COUNT(A2:A25)</f>
        <v>-0.43765158427872858</v>
      </c>
    </row>
    <row r="11" spans="1:10" x14ac:dyDescent="0.25">
      <c r="A11" s="8">
        <v>10</v>
      </c>
      <c r="B11" s="2">
        <f t="shared" ca="1" si="2"/>
        <v>413</v>
      </c>
      <c r="C11" s="2">
        <f t="shared" ca="1" si="2"/>
        <v>266</v>
      </c>
      <c r="D11" s="2">
        <f t="shared" ca="1" si="3"/>
        <v>147</v>
      </c>
      <c r="E11" s="2">
        <f t="shared" ca="1" si="4"/>
        <v>147</v>
      </c>
      <c r="F11" s="2">
        <f t="shared" ca="1" si="5"/>
        <v>21609</v>
      </c>
      <c r="G11" s="2">
        <f t="shared" ca="1" si="0"/>
        <v>0.3559322033898305</v>
      </c>
      <c r="H11" s="6">
        <f t="shared" ca="1" si="1"/>
        <v>0.3559322033898305</v>
      </c>
    </row>
    <row r="12" spans="1:10" x14ac:dyDescent="0.25">
      <c r="A12" s="8">
        <v>11</v>
      </c>
      <c r="B12" s="2">
        <f t="shared" ca="1" si="2"/>
        <v>220</v>
      </c>
      <c r="C12" s="2">
        <f t="shared" ca="1" si="2"/>
        <v>215</v>
      </c>
      <c r="D12" s="2">
        <f t="shared" ca="1" si="3"/>
        <v>5</v>
      </c>
      <c r="E12" s="2">
        <f t="shared" ca="1" si="4"/>
        <v>5</v>
      </c>
      <c r="F12" s="2">
        <f t="shared" ca="1" si="5"/>
        <v>25</v>
      </c>
      <c r="G12" s="2">
        <f t="shared" ca="1" si="0"/>
        <v>2.2727272727272728E-2</v>
      </c>
      <c r="H12" s="5">
        <f t="shared" ca="1" si="1"/>
        <v>2.2727272727272728E-2</v>
      </c>
    </row>
    <row r="13" spans="1:10" x14ac:dyDescent="0.25">
      <c r="A13" s="8">
        <v>12</v>
      </c>
      <c r="B13" s="2">
        <f t="shared" ca="1" si="2"/>
        <v>117</v>
      </c>
      <c r="C13" s="2">
        <f t="shared" ca="1" si="2"/>
        <v>106</v>
      </c>
      <c r="D13" s="2">
        <f t="shared" ca="1" si="3"/>
        <v>11</v>
      </c>
      <c r="E13" s="2">
        <f t="shared" ca="1" si="4"/>
        <v>11</v>
      </c>
      <c r="F13" s="2">
        <f t="shared" ca="1" si="5"/>
        <v>121</v>
      </c>
      <c r="G13" s="2">
        <f t="shared" ca="1" si="0"/>
        <v>9.4017094017094016E-2</v>
      </c>
      <c r="H13" s="6">
        <f t="shared" ca="1" si="1"/>
        <v>9.4017094017094016E-2</v>
      </c>
    </row>
    <row r="14" spans="1:10" x14ac:dyDescent="0.25">
      <c r="A14" s="8">
        <v>13</v>
      </c>
      <c r="B14" s="2">
        <f t="shared" ca="1" si="2"/>
        <v>151</v>
      </c>
      <c r="C14" s="2">
        <f t="shared" ca="1" si="2"/>
        <v>452</v>
      </c>
      <c r="D14" s="2">
        <f t="shared" ca="1" si="3"/>
        <v>-301</v>
      </c>
      <c r="E14" s="2">
        <f t="shared" ca="1" si="4"/>
        <v>301</v>
      </c>
      <c r="F14" s="2">
        <f t="shared" ca="1" si="5"/>
        <v>90601</v>
      </c>
      <c r="G14" s="2">
        <f t="shared" ca="1" si="0"/>
        <v>1.9933774834437086</v>
      </c>
      <c r="H14" s="5">
        <f t="shared" ca="1" si="1"/>
        <v>-1.9933774834437086</v>
      </c>
    </row>
    <row r="15" spans="1:10" x14ac:dyDescent="0.25">
      <c r="A15" s="8">
        <v>14</v>
      </c>
      <c r="B15" s="2">
        <f t="shared" ca="1" si="2"/>
        <v>140</v>
      </c>
      <c r="C15" s="2">
        <f t="shared" ca="1" si="2"/>
        <v>300</v>
      </c>
      <c r="D15" s="2">
        <f t="shared" ca="1" si="3"/>
        <v>-160</v>
      </c>
      <c r="E15" s="2">
        <f t="shared" ca="1" si="4"/>
        <v>160</v>
      </c>
      <c r="F15" s="2">
        <f t="shared" ca="1" si="5"/>
        <v>25600</v>
      </c>
      <c r="G15" s="2">
        <f t="shared" ca="1" si="0"/>
        <v>1.1428571428571428</v>
      </c>
      <c r="H15" s="6">
        <f t="shared" ca="1" si="1"/>
        <v>-1.1428571428571428</v>
      </c>
    </row>
    <row r="16" spans="1:10" x14ac:dyDescent="0.25">
      <c r="A16" s="8">
        <v>15</v>
      </c>
      <c r="B16" s="2">
        <f t="shared" ca="1" si="2"/>
        <v>348</v>
      </c>
      <c r="C16" s="2">
        <f t="shared" ca="1" si="2"/>
        <v>457</v>
      </c>
      <c r="D16" s="2">
        <f t="shared" ca="1" si="3"/>
        <v>-109</v>
      </c>
      <c r="E16" s="2">
        <f t="shared" ca="1" si="4"/>
        <v>109</v>
      </c>
      <c r="F16" s="2">
        <f t="shared" ca="1" si="5"/>
        <v>11881</v>
      </c>
      <c r="G16" s="2">
        <f t="shared" ca="1" si="0"/>
        <v>0.31321839080459768</v>
      </c>
      <c r="H16" s="5">
        <f t="shared" ca="1" si="1"/>
        <v>-0.31321839080459768</v>
      </c>
    </row>
    <row r="17" spans="1:8" x14ac:dyDescent="0.25">
      <c r="A17" s="8">
        <v>16</v>
      </c>
      <c r="B17" s="2">
        <f t="shared" ca="1" si="2"/>
        <v>480</v>
      </c>
      <c r="C17" s="2">
        <f t="shared" ca="1" si="2"/>
        <v>407</v>
      </c>
      <c r="D17" s="2">
        <f t="shared" ca="1" si="3"/>
        <v>73</v>
      </c>
      <c r="E17" s="2">
        <f t="shared" ca="1" si="4"/>
        <v>73</v>
      </c>
      <c r="F17" s="2">
        <f t="shared" ca="1" si="5"/>
        <v>5329</v>
      </c>
      <c r="G17" s="2">
        <f t="shared" ca="1" si="0"/>
        <v>0.15208333333333332</v>
      </c>
      <c r="H17" s="6">
        <f t="shared" ca="1" si="1"/>
        <v>0.15208333333333332</v>
      </c>
    </row>
    <row r="18" spans="1:8" x14ac:dyDescent="0.25">
      <c r="A18" s="8">
        <v>17</v>
      </c>
      <c r="B18" s="2">
        <f t="shared" ca="1" si="2"/>
        <v>193</v>
      </c>
      <c r="C18" s="2">
        <f t="shared" ca="1" si="2"/>
        <v>271</v>
      </c>
      <c r="D18" s="2">
        <f t="shared" ca="1" si="3"/>
        <v>-78</v>
      </c>
      <c r="E18" s="2">
        <f t="shared" ca="1" si="4"/>
        <v>78</v>
      </c>
      <c r="F18" s="2">
        <f t="shared" ca="1" si="5"/>
        <v>6084</v>
      </c>
      <c r="G18" s="2">
        <f t="shared" ca="1" si="0"/>
        <v>0.40414507772020725</v>
      </c>
      <c r="H18" s="5">
        <f t="shared" ca="1" si="1"/>
        <v>-0.40414507772020725</v>
      </c>
    </row>
    <row r="19" spans="1:8" x14ac:dyDescent="0.25">
      <c r="A19" s="8">
        <v>18</v>
      </c>
      <c r="B19" s="2">
        <f t="shared" ca="1" si="2"/>
        <v>339</v>
      </c>
      <c r="C19" s="2">
        <f t="shared" ca="1" si="2"/>
        <v>146</v>
      </c>
      <c r="D19" s="2">
        <f t="shared" ca="1" si="3"/>
        <v>193</v>
      </c>
      <c r="E19" s="2">
        <f t="shared" ca="1" si="4"/>
        <v>193</v>
      </c>
      <c r="F19" s="2">
        <f t="shared" ca="1" si="5"/>
        <v>37249</v>
      </c>
      <c r="G19" s="2">
        <f t="shared" ca="1" si="0"/>
        <v>0.56932153392330387</v>
      </c>
      <c r="H19" s="6">
        <f t="shared" ca="1" si="1"/>
        <v>0.56932153392330387</v>
      </c>
    </row>
    <row r="20" spans="1:8" x14ac:dyDescent="0.25">
      <c r="A20" s="8">
        <v>19</v>
      </c>
      <c r="B20" s="2">
        <f t="shared" ca="1" si="2"/>
        <v>266</v>
      </c>
      <c r="C20" s="2">
        <f t="shared" ca="1" si="2"/>
        <v>485</v>
      </c>
      <c r="D20" s="2">
        <f t="shared" ca="1" si="3"/>
        <v>-219</v>
      </c>
      <c r="E20" s="2">
        <f t="shared" ca="1" si="4"/>
        <v>219</v>
      </c>
      <c r="F20" s="2">
        <f t="shared" ca="1" si="5"/>
        <v>47961</v>
      </c>
      <c r="G20" s="2">
        <f t="shared" ca="1" si="0"/>
        <v>0.82330827067669177</v>
      </c>
      <c r="H20" s="5">
        <f t="shared" ca="1" si="1"/>
        <v>-0.82330827067669177</v>
      </c>
    </row>
    <row r="21" spans="1:8" x14ac:dyDescent="0.25">
      <c r="A21" s="8">
        <v>20</v>
      </c>
      <c r="B21" s="2">
        <f t="shared" ca="1" si="2"/>
        <v>110</v>
      </c>
      <c r="C21" s="2">
        <f t="shared" ca="1" si="2"/>
        <v>441</v>
      </c>
      <c r="D21" s="2">
        <f t="shared" ca="1" si="3"/>
        <v>-331</v>
      </c>
      <c r="E21" s="2">
        <f t="shared" ca="1" si="4"/>
        <v>331</v>
      </c>
      <c r="F21" s="2">
        <f t="shared" ca="1" si="5"/>
        <v>109561</v>
      </c>
      <c r="G21" s="2">
        <f t="shared" ca="1" si="0"/>
        <v>3.0090909090909093</v>
      </c>
      <c r="H21" s="6">
        <f t="shared" ca="1" si="1"/>
        <v>-3.0090909090909093</v>
      </c>
    </row>
    <row r="22" spans="1:8" x14ac:dyDescent="0.25">
      <c r="A22" s="8">
        <v>21</v>
      </c>
      <c r="B22" s="2">
        <f t="shared" ca="1" si="2"/>
        <v>269</v>
      </c>
      <c r="C22" s="2">
        <f t="shared" ca="1" si="2"/>
        <v>421</v>
      </c>
      <c r="D22" s="2">
        <f t="shared" ca="1" si="3"/>
        <v>-152</v>
      </c>
      <c r="E22" s="2">
        <f t="shared" ca="1" si="4"/>
        <v>152</v>
      </c>
      <c r="F22" s="2">
        <f t="shared" ca="1" si="5"/>
        <v>23104</v>
      </c>
      <c r="G22" s="2">
        <f t="shared" ca="1" si="0"/>
        <v>0.56505576208178443</v>
      </c>
      <c r="H22" s="5">
        <f t="shared" ca="1" si="1"/>
        <v>-0.56505576208178443</v>
      </c>
    </row>
    <row r="23" spans="1:8" x14ac:dyDescent="0.25">
      <c r="A23" s="8">
        <v>22</v>
      </c>
      <c r="B23" s="2">
        <f t="shared" ca="1" si="2"/>
        <v>369</v>
      </c>
      <c r="C23" s="2">
        <f t="shared" ca="1" si="2"/>
        <v>193</v>
      </c>
      <c r="D23" s="2">
        <f t="shared" ca="1" si="3"/>
        <v>176</v>
      </c>
      <c r="E23" s="2">
        <f t="shared" ca="1" si="4"/>
        <v>176</v>
      </c>
      <c r="F23" s="2">
        <f t="shared" ca="1" si="5"/>
        <v>30976</v>
      </c>
      <c r="G23" s="2">
        <f t="shared" ca="1" si="0"/>
        <v>0.47696476964769646</v>
      </c>
      <c r="H23" s="6">
        <f t="shared" ca="1" si="1"/>
        <v>0.47696476964769646</v>
      </c>
    </row>
    <row r="24" spans="1:8" x14ac:dyDescent="0.25">
      <c r="A24" s="8">
        <v>23</v>
      </c>
      <c r="B24" s="2">
        <f t="shared" ca="1" si="2"/>
        <v>362</v>
      </c>
      <c r="C24" s="2">
        <f t="shared" ca="1" si="2"/>
        <v>425</v>
      </c>
      <c r="D24" s="2">
        <f t="shared" ca="1" si="3"/>
        <v>-63</v>
      </c>
      <c r="E24" s="2">
        <f t="shared" ca="1" si="4"/>
        <v>63</v>
      </c>
      <c r="F24" s="2">
        <f t="shared" ca="1" si="5"/>
        <v>3969</v>
      </c>
      <c r="G24" s="2">
        <f t="shared" ca="1" si="0"/>
        <v>0.17403314917127072</v>
      </c>
      <c r="H24" s="5">
        <f t="shared" ca="1" si="1"/>
        <v>-0.17403314917127072</v>
      </c>
    </row>
    <row r="25" spans="1:8" x14ac:dyDescent="0.25">
      <c r="A25" s="8">
        <v>24</v>
      </c>
      <c r="B25" s="2">
        <f t="shared" ca="1" si="2"/>
        <v>357</v>
      </c>
      <c r="C25" s="2">
        <f t="shared" ca="1" si="2"/>
        <v>156</v>
      </c>
      <c r="D25" s="2">
        <f t="shared" ca="1" si="3"/>
        <v>201</v>
      </c>
      <c r="E25" s="2">
        <f t="shared" ca="1" si="4"/>
        <v>201</v>
      </c>
      <c r="F25" s="2">
        <f t="shared" ca="1" si="5"/>
        <v>40401</v>
      </c>
      <c r="G25" s="2">
        <f t="shared" ca="1" si="0"/>
        <v>0.56302521008403361</v>
      </c>
      <c r="H25" s="6">
        <f t="shared" ca="1" si="1"/>
        <v>0.56302521008403361</v>
      </c>
    </row>
    <row r="26" spans="1:8" ht="16.5" thickBot="1" x14ac:dyDescent="0.3">
      <c r="A26" s="2"/>
      <c r="B26" s="3" t="s">
        <v>15</v>
      </c>
      <c r="C26" s="3" t="s">
        <v>41</v>
      </c>
      <c r="D26" s="3">
        <f t="shared" ref="D26:G26" ca="1" si="6">SUM(D2:D25)</f>
        <v>-1022</v>
      </c>
      <c r="E26" s="3">
        <f t="shared" ca="1" si="6"/>
        <v>3608</v>
      </c>
      <c r="F26" s="3">
        <f t="shared" ca="1" si="6"/>
        <v>734412</v>
      </c>
      <c r="G26" s="3">
        <f t="shared" ca="1" si="6"/>
        <v>16.989571545033154</v>
      </c>
      <c r="H26" s="7">
        <f ca="1">SUM(H2:H25)</f>
        <v>-10.503638022689486</v>
      </c>
    </row>
  </sheetData>
  <pageMargins left="0.75" right="0.75" top="1" bottom="1" header="0.5" footer="0.5"/>
  <pageSetup orientation="portrait" horizontalDpi="4294967292" verticalDpi="4294967292"/>
  <legacy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AutoCoreraltion</vt:lpstr>
      <vt:lpstr>Measuring Rho</vt:lpstr>
      <vt:lpstr>Error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Parikh</dc:creator>
  <cp:lastModifiedBy>Ronak</cp:lastModifiedBy>
  <dcterms:created xsi:type="dcterms:W3CDTF">2013-02-02T02:46:54Z</dcterms:created>
  <dcterms:modified xsi:type="dcterms:W3CDTF">2015-01-18T23:16:59Z</dcterms:modified>
</cp:coreProperties>
</file>