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ju/repos/phd/alg-mod-rev/benchmark/"/>
    </mc:Choice>
  </mc:AlternateContent>
  <xr:revisionPtr revIDLastSave="0" documentId="13_ncr:1_{12EAD4F5-D659-2348-978D-30D5941D55DD}" xr6:coauthVersionLast="45" xr6:coauthVersionMax="45" xr10:uidLastSave="{00000000-0000-0000-0000-000000000000}"/>
  <bookViews>
    <workbookView xWindow="0" yWindow="460" windowWidth="28800" windowHeight="16100" activeTab="4" xr2:uid="{BF52D1AD-0EA2-C34B-B400-4522B5454CC3}"/>
  </bookViews>
  <sheets>
    <sheet name="Models" sheetId="7" r:id="rId1"/>
    <sheet name="Loading time benchmark" sheetId="2" r:id="rId2"/>
    <sheet name="Loading time summary" sheetId="3" r:id="rId3"/>
    <sheet name="Loading time charts" sheetId="6" r:id="rId4"/>
    <sheet name="JuMP benchmark" sheetId="8" r:id="rId5"/>
    <sheet name="Presolve benchmark" sheetId="4" r:id="rId6"/>
    <sheet name="Presolve summary" sheetId="5" r:id="rId7"/>
  </sheets>
  <definedNames>
    <definedName name="_xlnm._FilterDatabase" localSheetId="1" hidden="1">'Loading time benchmark'!$A$1:$E$297</definedName>
    <definedName name="_xlnm._FilterDatabase" localSheetId="0" hidden="1">Models!$A$1:$H$297</definedName>
    <definedName name="_xlnm._FilterDatabase" localSheetId="5" hidden="1">'Presolve benchmark'!$A$1:$J$1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7" i="3"/>
  <c r="B23" i="3"/>
  <c r="J21" i="3" l="1"/>
  <c r="I21" i="3" l="1"/>
  <c r="H21" i="3"/>
  <c r="G21" i="3"/>
  <c r="E30" i="3"/>
  <c r="E25" i="3"/>
  <c r="E29" i="3"/>
  <c r="E24" i="3"/>
  <c r="E27" i="3"/>
  <c r="E23" i="3"/>
  <c r="E22" i="3"/>
  <c r="E26" i="3"/>
  <c r="E21" i="3"/>
  <c r="B30" i="3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L2" i="4"/>
  <c r="K2" i="4"/>
  <c r="D30" i="3"/>
  <c r="D26" i="3"/>
  <c r="C29" i="3"/>
  <c r="C27" i="3"/>
  <c r="D22" i="3"/>
  <c r="C22" i="3"/>
  <c r="C25" i="3"/>
  <c r="D23" i="3"/>
  <c r="D29" i="3"/>
  <c r="C30" i="3"/>
  <c r="D24" i="3"/>
  <c r="D21" i="3"/>
  <c r="C23" i="3"/>
  <c r="D27" i="3"/>
  <c r="D25" i="3"/>
  <c r="C26" i="3"/>
  <c r="B29" i="3"/>
  <c r="C21" i="3"/>
  <c r="B22" i="3"/>
  <c r="C24" i="3"/>
  <c r="B25" i="3"/>
  <c r="B26" i="3"/>
  <c r="B24" i="3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J2" i="4"/>
  <c r="I2" i="4"/>
</calcChain>
</file>

<file path=xl/sharedStrings.xml><?xml version="1.0" encoding="utf-8"?>
<sst xmlns="http://schemas.openxmlformats.org/spreadsheetml/2006/main" count="2854" uniqueCount="660">
  <si>
    <t>Type</t>
  </si>
  <si>
    <t>AMPL</t>
  </si>
  <si>
    <t>GAMS</t>
  </si>
  <si>
    <t>Pyomo</t>
  </si>
  <si>
    <t>CNS</t>
  </si>
  <si>
    <t>DNLP</t>
  </si>
  <si>
    <t>LP</t>
  </si>
  <si>
    <t>MCP</t>
  </si>
  <si>
    <t>MINLP</t>
  </si>
  <si>
    <t>MIP</t>
  </si>
  <si>
    <t>MIQCP</t>
  </si>
  <si>
    <t>MPEC</t>
  </si>
  <si>
    <t>NLP</t>
  </si>
  <si>
    <t>QCP</t>
  </si>
  <si>
    <t>Model</t>
  </si>
  <si>
    <t>abel</t>
  </si>
  <si>
    <t>absmip</t>
  </si>
  <si>
    <t>agreste</t>
  </si>
  <si>
    <t>aircraft</t>
  </si>
  <si>
    <t>airsp</t>
  </si>
  <si>
    <t>airsp2</t>
  </si>
  <si>
    <t>ajax</t>
  </si>
  <si>
    <t>alkyl</t>
  </si>
  <si>
    <t>alphamet</t>
  </si>
  <si>
    <t>ampl</t>
  </si>
  <si>
    <t>andean</t>
  </si>
  <si>
    <t>awkqap</t>
  </si>
  <si>
    <t>model error</t>
  </si>
  <si>
    <t>batchdes</t>
  </si>
  <si>
    <t>bearing</t>
  </si>
  <si>
    <t>bid</t>
  </si>
  <si>
    <t>bidpwl</t>
  </si>
  <si>
    <t>bidsos</t>
  </si>
  <si>
    <t>bilinear</t>
  </si>
  <si>
    <t>blend</t>
  </si>
  <si>
    <t>camcge</t>
  </si>
  <si>
    <t>camcns</t>
  </si>
  <si>
    <t>cammcp</t>
  </si>
  <si>
    <t>camshape</t>
  </si>
  <si>
    <t>carseq</t>
  </si>
  <si>
    <t>catmix</t>
  </si>
  <si>
    <t>cclinpts</t>
  </si>
  <si>
    <t>cesam</t>
  </si>
  <si>
    <t>cesam2</t>
  </si>
  <si>
    <t>chain</t>
  </si>
  <si>
    <t>chakra</t>
  </si>
  <si>
    <t>chance</t>
  </si>
  <si>
    <t>chem</t>
  </si>
  <si>
    <t>chenery</t>
  </si>
  <si>
    <t>china</t>
  </si>
  <si>
    <t>circpack</t>
  </si>
  <si>
    <t>clad</t>
  </si>
  <si>
    <t>clearlak</t>
  </si>
  <si>
    <t>cmo</t>
  </si>
  <si>
    <t>coex</t>
  </si>
  <si>
    <t>coexx</t>
  </si>
  <si>
    <t>copper</t>
  </si>
  <si>
    <t>cpack</t>
  </si>
  <si>
    <t>cross</t>
  </si>
  <si>
    <t>csched</t>
  </si>
  <si>
    <t>csp</t>
  </si>
  <si>
    <t>cube</t>
  </si>
  <si>
    <t>cubesoln</t>
  </si>
  <si>
    <t>cutstock</t>
  </si>
  <si>
    <t>decomp</t>
  </si>
  <si>
    <t>demo1</t>
  </si>
  <si>
    <t>demo7</t>
  </si>
  <si>
    <t>dice</t>
  </si>
  <si>
    <t>dicex</t>
  </si>
  <si>
    <t>diet</t>
  </si>
  <si>
    <t>dispatch</t>
  </si>
  <si>
    <t>dyncge</t>
  </si>
  <si>
    <t>egypt</t>
  </si>
  <si>
    <t>elec</t>
  </si>
  <si>
    <t>emfl</t>
  </si>
  <si>
    <t>ers82mcp</t>
  </si>
  <si>
    <t>etamac</t>
  </si>
  <si>
    <t>farm</t>
  </si>
  <si>
    <t>fct</t>
  </si>
  <si>
    <t>feedtray</t>
  </si>
  <si>
    <t>fertd</t>
  </si>
  <si>
    <t>ferts</t>
  </si>
  <si>
    <t>flowchan</t>
  </si>
  <si>
    <t>flowshop</t>
  </si>
  <si>
    <t>food</t>
  </si>
  <si>
    <t>fuel</t>
  </si>
  <si>
    <t>gancns</t>
  </si>
  <si>
    <t>gancnsx</t>
  </si>
  <si>
    <t>ganges</t>
  </si>
  <si>
    <t>gangesx</t>
  </si>
  <si>
    <t>gasnet</t>
  </si>
  <si>
    <t>gasoil</t>
  </si>
  <si>
    <t>gastrans</t>
  </si>
  <si>
    <t>gear</t>
  </si>
  <si>
    <t>gemmcp</t>
  </si>
  <si>
    <t>glider</t>
  </si>
  <si>
    <t>gqapsdp</t>
  </si>
  <si>
    <t>RMIQCP</t>
  </si>
  <si>
    <t>gtm</t>
  </si>
  <si>
    <t>hansmcp</t>
  </si>
  <si>
    <t>harker</t>
  </si>
  <si>
    <t>harkmcp</t>
  </si>
  <si>
    <t>haverly</t>
  </si>
  <si>
    <t>hda</t>
  </si>
  <si>
    <t>hhfair</t>
  </si>
  <si>
    <t>hhmax</t>
  </si>
  <si>
    <t>himmel11</t>
  </si>
  <si>
    <t>himmel16</t>
  </si>
  <si>
    <t>house</t>
  </si>
  <si>
    <t>hs62</t>
  </si>
  <si>
    <t>hydro</t>
  </si>
  <si>
    <t>ibm1</t>
  </si>
  <si>
    <t>icut</t>
  </si>
  <si>
    <t>immun</t>
  </si>
  <si>
    <t>imsl</t>
  </si>
  <si>
    <t>indus</t>
  </si>
  <si>
    <t>indus89</t>
  </si>
  <si>
    <t>iobalance</t>
  </si>
  <si>
    <t>irscge</t>
  </si>
  <si>
    <t>iswnm</t>
  </si>
  <si>
    <t>jacobi</t>
  </si>
  <si>
    <t>jbearing</t>
  </si>
  <si>
    <t>jit</t>
  </si>
  <si>
    <t>jobt</t>
  </si>
  <si>
    <t>kand</t>
  </si>
  <si>
    <t>knp</t>
  </si>
  <si>
    <t>korcge</t>
  </si>
  <si>
    <t>korcns</t>
  </si>
  <si>
    <t>kormcp</t>
  </si>
  <si>
    <t>korpet</t>
  </si>
  <si>
    <t>kport</t>
  </si>
  <si>
    <t>kqkpsdp</t>
  </si>
  <si>
    <t>lands</t>
  </si>
  <si>
    <t>latin</t>
  </si>
  <si>
    <t>launch</t>
  </si>
  <si>
    <t>least</t>
  </si>
  <si>
    <t>like</t>
  </si>
  <si>
    <t>linear</t>
  </si>
  <si>
    <t>lmp1</t>
  </si>
  <si>
    <t>lmp2</t>
  </si>
  <si>
    <t>lmp3</t>
  </si>
  <si>
    <t>lnts</t>
  </si>
  <si>
    <t>lop</t>
  </si>
  <si>
    <t>lrgcge</t>
  </si>
  <si>
    <t>lrs</t>
  </si>
  <si>
    <t>magic</t>
  </si>
  <si>
    <t>marco</t>
  </si>
  <si>
    <t>marilyn</t>
  </si>
  <si>
    <t>markov</t>
  </si>
  <si>
    <t>mathopt1</t>
  </si>
  <si>
    <t>mathopt2</t>
  </si>
  <si>
    <t>mathopt3</t>
  </si>
  <si>
    <t>mathopt4</t>
  </si>
  <si>
    <t>mathopt5</t>
  </si>
  <si>
    <t>mathopt6</t>
  </si>
  <si>
    <t>maxcut</t>
  </si>
  <si>
    <t>maxmin</t>
  </si>
  <si>
    <t>meanvar</t>
  </si>
  <si>
    <t>meanvarx</t>
  </si>
  <si>
    <t>methanol</t>
  </si>
  <si>
    <t>mexls</t>
  </si>
  <si>
    <t>mexsd</t>
  </si>
  <si>
    <t>mexss</t>
  </si>
  <si>
    <t>mhw4d</t>
  </si>
  <si>
    <t>mine</t>
  </si>
  <si>
    <t>minlphi</t>
  </si>
  <si>
    <t>minlphix</t>
  </si>
  <si>
    <t>minsurf</t>
  </si>
  <si>
    <t>mlbeta</t>
  </si>
  <si>
    <t>mlgamma</t>
  </si>
  <si>
    <t>moncge</t>
  </si>
  <si>
    <t>mr5mcp</t>
  </si>
  <si>
    <t>mrp2</t>
  </si>
  <si>
    <t>msm</t>
  </si>
  <si>
    <t>mws</t>
  </si>
  <si>
    <t>nash</t>
  </si>
  <si>
    <t>nebrazil</t>
  </si>
  <si>
    <t>nemhaus</t>
  </si>
  <si>
    <t>netgen</t>
  </si>
  <si>
    <t>nonsharp</t>
  </si>
  <si>
    <t>nsharpx</t>
  </si>
  <si>
    <t>oligomcp</t>
  </si>
  <si>
    <t>openpit</t>
  </si>
  <si>
    <t>orani</t>
  </si>
  <si>
    <t>otpop</t>
  </si>
  <si>
    <t>pak</t>
  </si>
  <si>
    <t>paperco</t>
  </si>
  <si>
    <t>partssupply</t>
  </si>
  <si>
    <t>pdi</t>
  </si>
  <si>
    <t>phosdis</t>
  </si>
  <si>
    <t>pindyck</t>
  </si>
  <si>
    <t>pinene</t>
  </si>
  <si>
    <t>pmeanvar</t>
  </si>
  <si>
    <t>pmedian</t>
  </si>
  <si>
    <t>pollut</t>
  </si>
  <si>
    <t>polygon</t>
  </si>
  <si>
    <t>pool</t>
  </si>
  <si>
    <t>popdynm</t>
  </si>
  <si>
    <t>port</t>
  </si>
  <si>
    <t>poutil</t>
  </si>
  <si>
    <t>process</t>
  </si>
  <si>
    <t>procmean</t>
  </si>
  <si>
    <t>procsel</t>
  </si>
  <si>
    <t>prodmix</t>
  </si>
  <si>
    <t>prodplan</t>
  </si>
  <si>
    <t>prodsch</t>
  </si>
  <si>
    <t>prodschx</t>
  </si>
  <si>
    <t>prodsp</t>
  </si>
  <si>
    <t>prodsp2</t>
  </si>
  <si>
    <t>prolog</t>
  </si>
  <si>
    <t>ps10_s</t>
  </si>
  <si>
    <t>ps10_s_mn</t>
  </si>
  <si>
    <t>ps2_f</t>
  </si>
  <si>
    <t>ps2_f_s</t>
  </si>
  <si>
    <t>ps2_s</t>
  </si>
  <si>
    <t>ps3_f</t>
  </si>
  <si>
    <t>ps3_s</t>
  </si>
  <si>
    <t>ps3_s_gic</t>
  </si>
  <si>
    <t>ps3_s_mn</t>
  </si>
  <si>
    <t>ps3_s_scp</t>
  </si>
  <si>
    <t>ps5_s_mn</t>
  </si>
  <si>
    <t>pump</t>
  </si>
  <si>
    <t>qabel</t>
  </si>
  <si>
    <t>qalan</t>
  </si>
  <si>
    <t>qcp1</t>
  </si>
  <si>
    <t>qdemo7</t>
  </si>
  <si>
    <t>qmeanvag</t>
  </si>
  <si>
    <t>qmeanvar</t>
  </si>
  <si>
    <t>qp1</t>
  </si>
  <si>
    <t>qp1x</t>
  </si>
  <si>
    <t>qp2</t>
  </si>
  <si>
    <t>qp3</t>
  </si>
  <si>
    <t>qp4</t>
  </si>
  <si>
    <t>qp5</t>
  </si>
  <si>
    <t>qp6</t>
  </si>
  <si>
    <t>qp7</t>
  </si>
  <si>
    <t>qsambal</t>
  </si>
  <si>
    <t>quantum</t>
  </si>
  <si>
    <t>queens</t>
  </si>
  <si>
    <t>quocge</t>
  </si>
  <si>
    <t>railcirc</t>
  </si>
  <si>
    <t>ramsey</t>
  </si>
  <si>
    <t>rbrock</t>
  </si>
  <si>
    <t>rdata</t>
  </si>
  <si>
    <t>reaction</t>
  </si>
  <si>
    <t>relief</t>
  </si>
  <si>
    <t>robert</t>
  </si>
  <si>
    <t>robot</t>
  </si>
  <si>
    <t>rocket</t>
  </si>
  <si>
    <t>rotdk</t>
  </si>
  <si>
    <t>sambal</t>
  </si>
  <si>
    <t>sample</t>
  </si>
  <si>
    <t>saras</t>
  </si>
  <si>
    <t>sarf</t>
  </si>
  <si>
    <t>scarfmcp</t>
  </si>
  <si>
    <t>senstran</t>
  </si>
  <si>
    <t>sgolfer</t>
  </si>
  <si>
    <t>ship</t>
  </si>
  <si>
    <t>sparta</t>
  </si>
  <si>
    <t>spatequ</t>
  </si>
  <si>
    <t>splcge</t>
  </si>
  <si>
    <t>spring</t>
  </si>
  <si>
    <t>srcpm</t>
  </si>
  <si>
    <t>srkandw</t>
  </si>
  <si>
    <t>sroute</t>
  </si>
  <si>
    <t>srpchase</t>
  </si>
  <si>
    <t>stablem</t>
  </si>
  <si>
    <t>stdcge</t>
  </si>
  <si>
    <t>stockcc</t>
  </si>
  <si>
    <t>synheat</t>
  </si>
  <si>
    <t>t1000</t>
  </si>
  <si>
    <t>tablelayout</t>
  </si>
  <si>
    <t>tabora</t>
  </si>
  <si>
    <t>tanksize</t>
  </si>
  <si>
    <t>tba</t>
  </si>
  <si>
    <t>tfordy</t>
  </si>
  <si>
    <t>tforss</t>
  </si>
  <si>
    <t>tgridmix</t>
  </si>
  <si>
    <t>thai</t>
  </si>
  <si>
    <t>thaix</t>
  </si>
  <si>
    <t>torsion</t>
  </si>
  <si>
    <t>traffic</t>
  </si>
  <si>
    <t>transmcp</t>
  </si>
  <si>
    <t>tricp</t>
  </si>
  <si>
    <t>trig</t>
  </si>
  <si>
    <t>trigx</t>
  </si>
  <si>
    <t>trimloss</t>
  </si>
  <si>
    <t>trnsgrid</t>
  </si>
  <si>
    <t>trnsport</t>
  </si>
  <si>
    <t>trnspwl</t>
  </si>
  <si>
    <t>trnspwlx</t>
  </si>
  <si>
    <t>tsp1</t>
  </si>
  <si>
    <t>tsp2</t>
  </si>
  <si>
    <t>tsp3</t>
  </si>
  <si>
    <t>tsp42</t>
  </si>
  <si>
    <t>turkey</t>
  </si>
  <si>
    <t>turkpow</t>
  </si>
  <si>
    <t>tvcsched</t>
  </si>
  <si>
    <t>two3mac</t>
  </si>
  <si>
    <t>two3mcp</t>
  </si>
  <si>
    <t>twocge</t>
  </si>
  <si>
    <t>uimp</t>
  </si>
  <si>
    <t>vietman</t>
  </si>
  <si>
    <t>vonthmcp</t>
  </si>
  <si>
    <t>wall</t>
  </si>
  <si>
    <t>wallmcp</t>
  </si>
  <si>
    <t>water</t>
  </si>
  <si>
    <t>waterx</t>
  </si>
  <si>
    <t>weapons</t>
  </si>
  <si>
    <t>westmip</t>
  </si>
  <si>
    <t>whouse</t>
  </si>
  <si>
    <t>windfac</t>
  </si>
  <si>
    <t>worst</t>
  </si>
  <si>
    <t>yemcem</t>
  </si>
  <si>
    <t>Presolved</t>
  </si>
  <si>
    <t>Constraints excluded</t>
  </si>
  <si>
    <t>Variables excluded</t>
  </si>
  <si>
    <t>Adjusted constraints count</t>
  </si>
  <si>
    <t>Adjusted variables count</t>
  </si>
  <si>
    <t>Other</t>
  </si>
  <si>
    <t>Constrains reduced</t>
  </si>
  <si>
    <t>Variables reduced</t>
  </si>
  <si>
    <t>Yes</t>
  </si>
  <si>
    <t>-</t>
  </si>
  <si>
    <t>No</t>
  </si>
  <si>
    <t>not feasible</t>
  </si>
  <si>
    <t>Models</t>
  </si>
  <si>
    <t>Total</t>
  </si>
  <si>
    <t>Average variables reduced</t>
  </si>
  <si>
    <t>not_feasible</t>
  </si>
  <si>
    <t>presolve_success</t>
  </si>
  <si>
    <t>Presolved Models</t>
  </si>
  <si>
    <t>Not feasible models</t>
  </si>
  <si>
    <t>Average constraints reduced</t>
  </si>
  <si>
    <t>all_models</t>
  </si>
  <si>
    <t>Presolve %</t>
  </si>
  <si>
    <t>Average of AMPL</t>
  </si>
  <si>
    <t>Average of GAMS</t>
  </si>
  <si>
    <t>Average of Pyomo</t>
  </si>
  <si>
    <t>Error count</t>
  </si>
  <si>
    <t>StdDevp of AMPL</t>
  </si>
  <si>
    <t>StdDevp of GAMS</t>
  </si>
  <si>
    <t>StdDevp of Pyomo</t>
  </si>
  <si>
    <t>(Multiple Items)</t>
  </si>
  <si>
    <t>Count of Model</t>
  </si>
  <si>
    <t>Confidence level 95%</t>
  </si>
  <si>
    <t>Confidence level</t>
  </si>
  <si>
    <t>Description</t>
  </si>
  <si>
    <t>A Transportation Problem</t>
  </si>
  <si>
    <t>Blending Problem I</t>
  </si>
  <si>
    <t>A Production Mix Problem</t>
  </si>
  <si>
    <t>Simple Warehouse Problem</t>
  </si>
  <si>
    <t>On-the-Job Training</t>
  </si>
  <si>
    <t>The Shortest Route Problem</t>
  </si>
  <si>
    <t>Stigler's Nutrition Model</t>
  </si>
  <si>
    <t>Aircraft Allocation Under Uncertain Demand</t>
  </si>
  <si>
    <t>APEX - Production Scheduling Model</t>
  </si>
  <si>
    <t>ARCNET - Production Distribution and Inventory</t>
  </si>
  <si>
    <t>UIMP - Production Scheduling Problem</t>
  </si>
  <si>
    <t>Magic Power Scheduling Problem</t>
  </si>
  <si>
    <t>Egypt - Static Fertilizer Model</t>
  </si>
  <si>
    <t>Egypt - Dynamic Fertilizer Model</t>
  </si>
  <si>
    <t>Mexico Steel - Small Static</t>
  </si>
  <si>
    <t>Mexico Steel - Small Dynamic</t>
  </si>
  <si>
    <t>Mexico Steel - Large Static</t>
  </si>
  <si>
    <t>Weapons Assignment</t>
  </si>
  <si>
    <t>Bid Evaluation</t>
  </si>
  <si>
    <t>Alkylation Process Optimization</t>
  </si>
  <si>
    <t>Chemical Equilibrium Problem</t>
  </si>
  <si>
    <t>Structural Optimization</t>
  </si>
  <si>
    <t>Linear Regression with Various Criteria</t>
  </si>
  <si>
    <t>Nonlinear Regression Problem</t>
  </si>
  <si>
    <t>Maximum Likelihood Estimation</t>
  </si>
  <si>
    <t>Chance Constrained Feed Mix Problem</t>
  </si>
  <si>
    <t>Stratified Sample Design</t>
  </si>
  <si>
    <t>Optimal Pricing and Extraction for OPEC</t>
  </si>
  <si>
    <t>Vietoriscz Manne Fertilizer Model 1961</t>
  </si>
  <si>
    <t>Mini Oil Refining Model</t>
  </si>
  <si>
    <t>Substitution and Structural Change</t>
  </si>
  <si>
    <t>Optimal Patterns of Growth and Aid</t>
  </si>
  <si>
    <t>Area of Hexagon Test Problem</t>
  </si>
  <si>
    <t>Elementary Production and Inventory Model</t>
  </si>
  <si>
    <t>Sample Database of the US Economy</t>
  </si>
  <si>
    <t>Opencast Mining</t>
  </si>
  <si>
    <t>A Miniature Version of Orani 78</t>
  </si>
  <si>
    <t>Market Equilibrium and Activity Analysis</t>
  </si>
  <si>
    <t>Three-Dimensional Noughts and Crosses</t>
  </si>
  <si>
    <t>Optimal Growth Model</t>
  </si>
  <si>
    <t>Andean Fertilizer Model</t>
  </si>
  <si>
    <t>Modeling Investment in the World Copper Industry</t>
  </si>
  <si>
    <t>OPEC Trade and Production</t>
  </si>
  <si>
    <t>Investment Planning in the Korean Oil-Petro Industry</t>
  </si>
  <si>
    <t>Farm Credit and Income Distribution Model</t>
  </si>
  <si>
    <t>Simple Portfolio Model</t>
  </si>
  <si>
    <t>Yemen Cement Model</t>
  </si>
  <si>
    <t>Single-Region Contingency Planning Model</t>
  </si>
  <si>
    <t>International Gas Trade Model</t>
  </si>
  <si>
    <t>Turkey Power Planning Model</t>
  </si>
  <si>
    <t>Organic Fertilizer Use in Intensive Farming</t>
  </si>
  <si>
    <t>Tabora Rural Development - Fuelwood Production</t>
  </si>
  <si>
    <t>Economies of Scale and Investment over Time</t>
  </si>
  <si>
    <t>Piecewise Linear Approximation</t>
  </si>
  <si>
    <t>Ajax Paper Company Production Schedule</t>
  </si>
  <si>
    <t>Antalya Forestry Model - Steady State</t>
  </si>
  <si>
    <t>Antalya Forestry Model - Dynamic</t>
  </si>
  <si>
    <t>Savings Model by Ramsey</t>
  </si>
  <si>
    <t>Linear Quadratic Control Problem</t>
  </si>
  <si>
    <t>Morocco Fertilizer Distribution - Mode Selection</t>
  </si>
  <si>
    <t>Design of a Water Distribution Network</t>
  </si>
  <si>
    <t>Household Optimization Problem by Fair</t>
  </si>
  <si>
    <t>AMPL Sample Problem</t>
  </si>
  <si>
    <t>Egypt Agricultural Model</t>
  </si>
  <si>
    <t>Social Accounting Matrix Balancing Problem</t>
  </si>
  <si>
    <t>Sea Distances for World Phosphate Model</t>
  </si>
  <si>
    <t>Aluminum Alloy Smelter Sample Problem</t>
  </si>
  <si>
    <t>ETA-MACRO Energy Model for the USA</t>
  </si>
  <si>
    <t>Cameroon General Equilibrium Model Using NLP</t>
  </si>
  <si>
    <t>Strategic Petroleum Reserve</t>
  </si>
  <si>
    <t>Rosenbrock Test Function</t>
  </si>
  <si>
    <t>Nonlinear Test Problem</t>
  </si>
  <si>
    <t>Models of Spatial Competition</t>
  </si>
  <si>
    <t>Turkey Agricultural Model with Risk</t>
  </si>
  <si>
    <t>North-East Brazil Regional Agricultural Model</t>
  </si>
  <si>
    <t>Agricultural Farm Level Model of NE Brazil</t>
  </si>
  <si>
    <t>Indus Surface Water Network Submodule</t>
  </si>
  <si>
    <t>Indus Agricultural Model</t>
  </si>
  <si>
    <t>Simple Farm Level Model</t>
  </si>
  <si>
    <t>Nonlinear Simple Agricultural Sector Model</t>
  </si>
  <si>
    <t>Himmelblau Test Problem Number 11</t>
  </si>
  <si>
    <t>Industrial Pollution Control</t>
  </si>
  <si>
    <t>Macroeconomic Framework for India</t>
  </si>
  <si>
    <t>Thai Navy Problem</t>
  </si>
  <si>
    <t>House Plan Design</t>
  </si>
  <si>
    <t>General Equilibrium Model for Korea - NLP</t>
  </si>
  <si>
    <t>Vertically Integrated Company</t>
  </si>
  <si>
    <t>Maximum Queens Chess Problem</t>
  </si>
  <si>
    <t>Thai Navy Problem Extended</t>
  </si>
  <si>
    <t>Sensitivity analysis using LOOPS</t>
  </si>
  <si>
    <t>Economic Framework for India - Tracking</t>
  </si>
  <si>
    <t>Military Manpower Planning from Wagner</t>
  </si>
  <si>
    <t>Production Scheduling Model using SOS1 and SOS2</t>
  </si>
  <si>
    <t>Financial Optimization: Risk Management</t>
  </si>
  <si>
    <t>Financial Optimization: Financial Engineering</t>
  </si>
  <si>
    <t>Structural Optimization of Process Flowsheets</t>
  </si>
  <si>
    <t>Simultaneous Optimization for Hen Synthesis</t>
  </si>
  <si>
    <t>Heat Integrated Distillation Sequences</t>
  </si>
  <si>
    <t>Optimal Design for Chemical Batch Processing</t>
  </si>
  <si>
    <t>Synthesis of General Distillation Sequences</t>
  </si>
  <si>
    <t>Logical Inference for Reaction path synthesis</t>
  </si>
  <si>
    <t>Optimum Feed Plate Location</t>
  </si>
  <si>
    <t>Synthesis: Hydrodealkylation of Toluene</t>
  </si>
  <si>
    <t>Design of a Water Distribution Network (MINLP)</t>
  </si>
  <si>
    <t>Transportation Model as Equilibrium Problem</t>
  </si>
  <si>
    <t>Chemical Equilibrium Problem as MCP</t>
  </si>
  <si>
    <t>Models of Spatial Competition in MCP Form</t>
  </si>
  <si>
    <t>Cameroon General Equilibrium Model Using MCP</t>
  </si>
  <si>
    <t>General Equilibrium Model for Korea - MCP</t>
  </si>
  <si>
    <t>Simple 2 x 2 x 2 General Equilibrium Model</t>
  </si>
  <si>
    <t>Scarf's Activity Analysis Example</t>
  </si>
  <si>
    <t>Oligopolistic Competition - Examples from MP</t>
  </si>
  <si>
    <t>Multi-Region Growth Model Based on Global 2100</t>
  </si>
  <si>
    <t>Hansen's Activity Analysis Example - MCP</t>
  </si>
  <si>
    <t>General Equilibrium Variant of the von Thunen Model</t>
  </si>
  <si>
    <t>GEMTAP: A general equilibrium model for tax policy</t>
  </si>
  <si>
    <t>USDA-ERS CGE Model of the US</t>
  </si>
  <si>
    <t>The Orthogonal Latin-Square Problem</t>
  </si>
  <si>
    <t>Integer Cut Example</t>
  </si>
  <si>
    <t>Launch Vehicle Design and Costing</t>
  </si>
  <si>
    <t>Bid Evaluation with SOS2 Sets</t>
  </si>
  <si>
    <t>Decomposition Principle - Animated</t>
  </si>
  <si>
    <t>Simplified Alkylation Process</t>
  </si>
  <si>
    <t>Economic Load Dispatch Including Transmission Losses</t>
  </si>
  <si>
    <t>Hydrothermal Scheduling Problem</t>
  </si>
  <si>
    <t>Fuel Scheduling and Unit Commitment Problem</t>
  </si>
  <si>
    <t>Traffic Equilibrium Problem</t>
  </si>
  <si>
    <t>Alphametics - a Mathematical Puzzle</t>
  </si>
  <si>
    <t>Standard QP Model</t>
  </si>
  <si>
    <t>Standard QP Model - symmetry exploitations</t>
  </si>
  <si>
    <t>Standard QP Model - intermediate variables</t>
  </si>
  <si>
    <t>Standard QP Model - no covariance matrix</t>
  </si>
  <si>
    <t>Standard QP Model - linear approximation</t>
  </si>
  <si>
    <t>Non-transitive Dice Design</t>
  </si>
  <si>
    <t>Traveling Salesman Problem - One</t>
  </si>
  <si>
    <t>Traveling Salesman Problem - Two</t>
  </si>
  <si>
    <t>Traveling Salesman Problem - Three</t>
  </si>
  <si>
    <t>Indus Basin Water Resource Model</t>
  </si>
  <si>
    <t>Standard QP Model - LCP formulation of QP4</t>
  </si>
  <si>
    <t>Robust Optimization</t>
  </si>
  <si>
    <t>Stochastic Programming Example</t>
  </si>
  <si>
    <t>Stochastic Programming</t>
  </si>
  <si>
    <t>Optimal Investment</t>
  </si>
  <si>
    <t>Aircraft Allocation</t>
  </si>
  <si>
    <t>Alcuin's River Crossing</t>
  </si>
  <si>
    <t>Numerical Puzzle</t>
  </si>
  <si>
    <t>Scheduling to Minimize Interaction Cost</t>
  </si>
  <si>
    <t>Aircraft Allocation - stochastic optimization with DECIS</t>
  </si>
  <si>
    <t>The Farmer's Problem formulated for DECIS</t>
  </si>
  <si>
    <t>Stochastic Programming Example - reformulated for DECIS</t>
  </si>
  <si>
    <t>Hydrostatic Thrust Bearing Design for a Turbogenerator</t>
  </si>
  <si>
    <t>Gear Train Design</t>
  </si>
  <si>
    <t>Trim Loss Minimization</t>
  </si>
  <si>
    <t>Pump Network Synthesis</t>
  </si>
  <si>
    <t>Coil Compression String Design</t>
  </si>
  <si>
    <t>Materials Requirement Planning (MRP) Formulations</t>
  </si>
  <si>
    <t>Discontinous functions abs() min() max() sign() as MIPs</t>
  </si>
  <si>
    <t>Cameroon General Equilibrium Model Using CNS</t>
  </si>
  <si>
    <t>Macro-Economic Framework for India - CNS</t>
  </si>
  <si>
    <t>Macro-Economic Framework for India - Tracking CNS</t>
  </si>
  <si>
    <t>General Equilibrium Model for Korea - CNS</t>
  </si>
  <si>
    <t>TSP solution with subtour elimination</t>
  </si>
  <si>
    <t>Haverly's pooling problem example</t>
  </si>
  <si>
    <t>Gas Transmission Problem - Belgium</t>
  </si>
  <si>
    <t>Peacefully Coexisting Armies of Queens - tight</t>
  </si>
  <si>
    <t>Peacefully Coexisting Armies of Queens</t>
  </si>
  <si>
    <t>Minimum Circulation of Railway Stock</t>
  </si>
  <si>
    <t>Line Optimization</t>
  </si>
  <si>
    <t>Cyclic Scheduling of Continuous Parallel Units</t>
  </si>
  <si>
    <t>Optimal Design of a Gas Transmission Network</t>
  </si>
  <si>
    <t>Winding Factor of Electrical Machines</t>
  </si>
  <si>
    <t>Minimizing Total Average Cycle Stock</t>
  </si>
  <si>
    <t>Cross Entropy SAM Estimation</t>
  </si>
  <si>
    <t>Largest small polygon COPS 2.0 #1</t>
  </si>
  <si>
    <t>Distribution of electrons on a sphere COPS 2.0 #2</t>
  </si>
  <si>
    <t>Hanging Chain COPS 2.0 #3</t>
  </si>
  <si>
    <t>Shape optimization of a cam COPS 2.0 #4</t>
  </si>
  <si>
    <t>Isometrization of alpha-pinene COPS 2.0 #5</t>
  </si>
  <si>
    <t>Marine population dynamics COPS 2.0 #6</t>
  </si>
  <si>
    <t>Flow in a channel COPS 2.0 #7</t>
  </si>
  <si>
    <t>Robot arm COPS 2.0 #8</t>
  </si>
  <si>
    <t>Particle steering COPS 2.0 #9</t>
  </si>
  <si>
    <t>Goddard rocket COPS 2.0 #10</t>
  </si>
  <si>
    <t>Hang glider COPS 2.0 #11</t>
  </si>
  <si>
    <t>Catalytic cracking of gas oil COPS 2.0 #12</t>
  </si>
  <si>
    <t>Methanol to hydrocarbons COPS 2.0 #13</t>
  </si>
  <si>
    <t>Catalyst Mixing COPS 2.0 #14</t>
  </si>
  <si>
    <t>Elastic-plastic torsion COPS 2.0 #15</t>
  </si>
  <si>
    <t>Journal bearing COPS 2.0 #16</t>
  </si>
  <si>
    <t>Minimal surface with obstacle COPS 2.0 #17</t>
  </si>
  <si>
    <t>Standard QP Model with GDX data input</t>
  </si>
  <si>
    <t>Flow Formulation of the ISCI Rotator Problem</t>
  </si>
  <si>
    <t>Stochastic Programming Scenario Reduction</t>
  </si>
  <si>
    <t>Scenario Reduction: ClearLake exercise</t>
  </si>
  <si>
    <t>Design of Just-in-Time Flowshops</t>
  </si>
  <si>
    <t>Linear Multiplicative Model - Type 1</t>
  </si>
  <si>
    <t>Linear Multiplicative Model - Type 2</t>
  </si>
  <si>
    <t>Linear Multiplicative Model - Type 3</t>
  </si>
  <si>
    <t>Pooling problem</t>
  </si>
  <si>
    <t>MathOptimizer Example 1</t>
  </si>
  <si>
    <t>MathOptimizer Example 2</t>
  </si>
  <si>
    <t>MathOptimizer Example 3</t>
  </si>
  <si>
    <t>MathOptimizer Example 4</t>
  </si>
  <si>
    <t>MathOptimizer Example 5</t>
  </si>
  <si>
    <t>MathOptimizer Example 6</t>
  </si>
  <si>
    <t>Simple Trigonometric Example</t>
  </si>
  <si>
    <t>Max Min Location of Points in Unit Square</t>
  </si>
  <si>
    <t>Hock - Schittkowski Problem 62</t>
  </si>
  <si>
    <t>LGO Interface Example</t>
  </si>
  <si>
    <t>LGO Test t1000_10</t>
  </si>
  <si>
    <t>A non-cooperative game: Nash and Stackelberg versions</t>
  </si>
  <si>
    <t>Product Portfolio Optimization</t>
  </si>
  <si>
    <t>Standard QP Model - conic programming formulation</t>
  </si>
  <si>
    <t>Non-transitive Dice Design - Enhanced</t>
  </si>
  <si>
    <t>Existing Multi Facility Location Problem - Cone Format</t>
  </si>
  <si>
    <t>A Household Maximization Problem</t>
  </si>
  <si>
    <t>A Simple CGE Model</t>
  </si>
  <si>
    <t>A Standard CGE Model</t>
  </si>
  <si>
    <t>A Large Country CGE Model</t>
  </si>
  <si>
    <t>A Two Country CGE Model</t>
  </si>
  <si>
    <t>A Monopoly CGE Model</t>
  </si>
  <si>
    <t>A CGE Model with Quotas</t>
  </si>
  <si>
    <t>A CGE Model with Scale Economy</t>
  </si>
  <si>
    <t>A Quadratic Programming Model for Portfolio Analysis QCP</t>
  </si>
  <si>
    <t>Standard QP Model QCP</t>
  </si>
  <si>
    <t>Nonlinear Simple Agricultural Sector Model QCP</t>
  </si>
  <si>
    <t>Social Accounting Matrix Balancing Problem QCP</t>
  </si>
  <si>
    <t>Financial Optimization: Risk Management using MIQCP</t>
  </si>
  <si>
    <t>Cutting Stock - A Column Generation Approach</t>
  </si>
  <si>
    <t>Input file generation with AWK for the Quadratic Assignment Problem</t>
  </si>
  <si>
    <t>An application from quantum mechanics</t>
  </si>
  <si>
    <t>Optimal Process Mean</t>
  </si>
  <si>
    <t>Fitting of beta distribution through maximum likelihood</t>
  </si>
  <si>
    <t>Maximum Likelihood estimation of parameters of the gamma distribution</t>
  </si>
  <si>
    <t>Closest String Problem</t>
  </si>
  <si>
    <t>Dynamic open pit mining extraction</t>
  </si>
  <si>
    <t>Linear Recursive Sequence Optimization Model</t>
  </si>
  <si>
    <t>Kissing Number Problem using Variable Neighborhood Search</t>
  </si>
  <si>
    <t>Min Cost Flow with an Instance generated by NETGEN</t>
  </si>
  <si>
    <t>Portfolio Modeling with Parallel Solutions</t>
  </si>
  <si>
    <t>Asynchronous Jacobi Methods</t>
  </si>
  <si>
    <t>Computation of Horowitz's work-trip mode choice model estimates</t>
  </si>
  <si>
    <t>Goemans/Williamson Randomized Approximation Algorithm for MaxCut</t>
  </si>
  <si>
    <t>SDP Convexifications of the Generalized Quadratic Assignment Problem</t>
  </si>
  <si>
    <t>Simple 2 x 2 x 2 General Equilibrium Model Using Macros</t>
  </si>
  <si>
    <t>Portfolio Optimization for Electric Utilities</t>
  </si>
  <si>
    <t>Scenario Tree Construction Example</t>
  </si>
  <si>
    <t>Convexification of bilinear term binary times x</t>
  </si>
  <si>
    <t>Tank Size Design Problem</t>
  </si>
  <si>
    <t>A Transportation Problem with discretized economies of scale</t>
  </si>
  <si>
    <t>Food Manufacturing Problem - Blending of oils</t>
  </si>
  <si>
    <t>Relief Mission</t>
  </si>
  <si>
    <t>Spatial Equilibrium</t>
  </si>
  <si>
    <t>SDP Convexifications of the Cardinality constraint Quadratic Knapsack Problem</t>
  </si>
  <si>
    <t>A Production Planning Example</t>
  </si>
  <si>
    <t>Parts Supply Problem w/ 2 Types w/o and w/ Asymmetric Information</t>
  </si>
  <si>
    <t>Parts Supply Problem w/ 2 Types w/o Asymmetric Information</t>
  </si>
  <si>
    <t>Parts Supply Problem w/ 2 Types w/ Asymmetric Information</t>
  </si>
  <si>
    <t>Parts Supply Problem w/ 3 Types w/o Asymmetric Information</t>
  </si>
  <si>
    <t>Parts Supply Problem w/ 3 Types w/ Asymmetric Information</t>
  </si>
  <si>
    <t>Parts Supply Problem w/ 3 Types w/ Global Incentive Comp. Const.</t>
  </si>
  <si>
    <t>Parts Supply Problem w/ 3 Types w/ Monotonicity Constraint</t>
  </si>
  <si>
    <t>Parts Supply Problem w/ 3 Types w/o and w/ SCP</t>
  </si>
  <si>
    <t>Parts Supply Problem w/ 10 Types and w/ Asymmetric Information</t>
  </si>
  <si>
    <t>Parts Supply Problem w/ 10 Types w/ Random p(i)</t>
  </si>
  <si>
    <t>Three-Dimensional Noughts and Crosses Multiple Solutions</t>
  </si>
  <si>
    <t>Finding Optimal Breakpoints when linearizing a power utility function</t>
  </si>
  <si>
    <t>Flow shop scheduling</t>
  </si>
  <si>
    <t>Parts Supply Problem w/ 5 Types w/ Random p(i)</t>
  </si>
  <si>
    <t>Updating and Projecting Coefficients: The RAS Approach</t>
  </si>
  <si>
    <t>Mean-Variance models with variable upper and lower bounds</t>
  </si>
  <si>
    <t>South African Regionalised Farm-level Resource Use and Output Supply Response (SARAS) model</t>
  </si>
  <si>
    <t>Bid Evaluation with Piecewise Linear Functions</t>
  </si>
  <si>
    <t>A Transportation Problem with Piecewise Linear Functions</t>
  </si>
  <si>
    <t>Packing identical size circles in the unit circle</t>
  </si>
  <si>
    <t>Another Trigonometric Example</t>
  </si>
  <si>
    <t>Stable Marriage Problem</t>
  </si>
  <si>
    <t>Grid Transportation Problem with Single Submit and Collect Loop</t>
  </si>
  <si>
    <t>Triangular Graph Circle Packing</t>
  </si>
  <si>
    <t>Computation of Fairs extramarital affairs model estimates</t>
  </si>
  <si>
    <t>Pack circles in the smallest possible rectangle</t>
  </si>
  <si>
    <t>Configuring text layout in table cells to minimize table height</t>
  </si>
  <si>
    <t>Parts Supply Problem</t>
  </si>
  <si>
    <t>Car Sequencing</t>
  </si>
  <si>
    <t>P-Median problem</t>
  </si>
  <si>
    <t>Social Golfer Problem</t>
  </si>
  <si>
    <t>A Recursive-Dynamic Standard CGE Model</t>
  </si>
  <si>
    <t>Equations</t>
  </si>
  <si>
    <t>Variables</t>
  </si>
  <si>
    <t>Discrete variables</t>
  </si>
  <si>
    <t>Non zero elements</t>
  </si>
  <si>
    <t>Non zero NL elements</t>
  </si>
  <si>
    <t>Average model instance creation time</t>
  </si>
  <si>
    <t>Average large model instance creation time</t>
  </si>
  <si>
    <t>JuMP</t>
  </si>
  <si>
    <t>Average of JuMP</t>
  </si>
  <si>
    <t>StdDevp of JuMP</t>
  </si>
  <si>
    <t>(All)</t>
  </si>
  <si>
    <t>lqcp-500</t>
  </si>
  <si>
    <t>lqcp-1000</t>
  </si>
  <si>
    <t>fac-25</t>
  </si>
  <si>
    <t>fac-50</t>
  </si>
  <si>
    <t>fac-100</t>
  </si>
  <si>
    <t>fac-75</t>
  </si>
  <si>
    <t>lqcp-1500</t>
  </si>
  <si>
    <t>lqcp-2000</t>
  </si>
  <si>
    <t>Benchmark Gurobi</t>
  </si>
  <si>
    <t>JuMP (direct)</t>
  </si>
  <si>
    <t>JuMP (MOI)</t>
  </si>
  <si>
    <t>Benchmark export NL file</t>
  </si>
  <si>
    <t>&gt;10 min</t>
  </si>
  <si>
    <t>&gt; 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</si>
</sst>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0" fontId="1" fillId="0" borderId="0" xfId="0" applyNumberFormat="1" applyFont="1"/>
    <xf numFmtId="10" fontId="1" fillId="0" borderId="1" xfId="0" applyNumberFormat="1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1" xfId="0" applyNumberFormat="1" applyFont="1" applyBorder="1" applyAlignment="1">
      <alignment vertical="top"/>
    </xf>
    <xf numFmtId="0" fontId="0" fillId="0" borderId="1" xfId="0" applyNumberFormat="1" applyBorder="1"/>
    <xf numFmtId="0" fontId="0" fillId="2" borderId="0" xfId="0" applyFont="1" applyFill="1" applyBorder="1" applyAlignment="1">
      <alignment vertical="top" wrapText="1"/>
    </xf>
    <xf numFmtId="0" fontId="0" fillId="2" borderId="0" xfId="0" applyFill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pivotButton="1" applyBorder="1"/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2" fillId="0" borderId="1" xfId="0" applyFont="1" applyFill="1" applyBorder="1"/>
    <xf numFmtId="0" fontId="4" fillId="0" borderId="1" xfId="0" applyFont="1" applyBorder="1"/>
    <xf numFmtId="0" fontId="0" fillId="0" borderId="0" xfId="0" applyFill="1"/>
    <xf numFmtId="0" fontId="3" fillId="0" borderId="0" xfId="0" applyFont="1" applyFill="1"/>
    <xf numFmtId="164" fontId="3" fillId="0" borderId="0" xfId="0" applyNumberFormat="1" applyFont="1" applyFill="1"/>
    <xf numFmtId="0" fontId="0" fillId="0" borderId="1" xfId="0" applyFill="1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2" fillId="0" borderId="8" xfId="0" applyFont="1" applyFill="1" applyBorder="1"/>
    <xf numFmtId="0" fontId="0" fillId="0" borderId="8" xfId="0" applyFill="1" applyBorder="1"/>
    <xf numFmtId="0" fontId="0" fillId="0" borderId="7" xfId="0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0" formatCode="General"/>
    </dxf>
    <dxf>
      <alignment wrapText="1"/>
    </dxf>
    <dxf>
      <alignment wrapText="1"/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numFmt numFmtId="164" formatCode="0.0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'Loading time charts'!$B$23</c:f>
              <c:strCache>
                <c:ptCount val="1"/>
                <c:pt idx="0">
                  <c:v>AMPL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-1.718213058419244E-3"/>
                  <c:y val="-2.7190332326283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49-0248-A410-5D82F3BB355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charts'!$B$36:$B$45</c:f>
                <c:numCache>
                  <c:formatCode>General</c:formatCode>
                  <c:ptCount val="10"/>
                  <c:pt idx="0">
                    <c:v>2.0202846326662751</c:v>
                  </c:pt>
                  <c:pt idx="1">
                    <c:v>0.35060901623063256</c:v>
                  </c:pt>
                  <c:pt idx="2">
                    <c:v>6.0818211323910587</c:v>
                  </c:pt>
                  <c:pt idx="3">
                    <c:v>1.9171205319081863</c:v>
                  </c:pt>
                  <c:pt idx="4">
                    <c:v>1.0281655655589677</c:v>
                  </c:pt>
                  <c:pt idx="5">
                    <c:v>5.5003335190768743</c:v>
                  </c:pt>
                  <c:pt idx="6">
                    <c:v>0.4899909961350134</c:v>
                  </c:pt>
                  <c:pt idx="7">
                    <c:v>0</c:v>
                  </c:pt>
                  <c:pt idx="8">
                    <c:v>6.098676971393723</c:v>
                  </c:pt>
                  <c:pt idx="9">
                    <c:v>50</c:v>
                  </c:pt>
                </c:numCache>
              </c:numRef>
            </c:plus>
            <c:minus>
              <c:numRef>
                <c:f>'Loading time charts'!$B$36:$B$45</c:f>
                <c:numCache>
                  <c:formatCode>General</c:formatCode>
                  <c:ptCount val="10"/>
                  <c:pt idx="0">
                    <c:v>2.0202846326662751</c:v>
                  </c:pt>
                  <c:pt idx="1">
                    <c:v>0.35060901623063256</c:v>
                  </c:pt>
                  <c:pt idx="2">
                    <c:v>6.0818211323910587</c:v>
                  </c:pt>
                  <c:pt idx="3">
                    <c:v>1.9171205319081863</c:v>
                  </c:pt>
                  <c:pt idx="4">
                    <c:v>1.0281655655589677</c:v>
                  </c:pt>
                  <c:pt idx="5">
                    <c:v>5.5003335190768743</c:v>
                  </c:pt>
                  <c:pt idx="6">
                    <c:v>0.4899909961350134</c:v>
                  </c:pt>
                  <c:pt idx="7">
                    <c:v>0</c:v>
                  </c:pt>
                  <c:pt idx="8">
                    <c:v>6.098676971393723</c:v>
                  </c:pt>
                  <c:pt idx="9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charts'!$A$24:$A$33</c:f>
              <c:strCache>
                <c:ptCount val="10"/>
                <c:pt idx="0">
                  <c:v>CNS</c:v>
                </c:pt>
                <c:pt idx="1">
                  <c:v>DNLP</c:v>
                </c:pt>
                <c:pt idx="2">
                  <c:v>LP</c:v>
                </c:pt>
                <c:pt idx="3">
                  <c:v>MCP</c:v>
                </c:pt>
                <c:pt idx="4">
                  <c:v>MINLP</c:v>
                </c:pt>
                <c:pt idx="5">
                  <c:v>MIP</c:v>
                </c:pt>
                <c:pt idx="6">
                  <c:v>MIQCP</c:v>
                </c:pt>
                <c:pt idx="7">
                  <c:v>MPEC</c:v>
                </c:pt>
                <c:pt idx="8">
                  <c:v>NLP</c:v>
                </c:pt>
                <c:pt idx="9">
                  <c:v>QCP</c:v>
                </c:pt>
              </c:strCache>
            </c:strRef>
          </c:cat>
          <c:val>
            <c:numRef>
              <c:f>'Loading time charts'!$B$24:$B$33</c:f>
              <c:numCache>
                <c:formatCode>0.0</c:formatCode>
                <c:ptCount val="10"/>
                <c:pt idx="0">
                  <c:v>14.5</c:v>
                </c:pt>
                <c:pt idx="1">
                  <c:v>10.199999999999999</c:v>
                </c:pt>
                <c:pt idx="2">
                  <c:v>18.578947368421051</c:v>
                </c:pt>
                <c:pt idx="3">
                  <c:v>13.846153846153847</c:v>
                </c:pt>
                <c:pt idx="4">
                  <c:v>11.294117647058824</c:v>
                </c:pt>
                <c:pt idx="5">
                  <c:v>22.07017543859649</c:v>
                </c:pt>
                <c:pt idx="6">
                  <c:v>10.5</c:v>
                </c:pt>
                <c:pt idx="7">
                  <c:v>10</c:v>
                </c:pt>
                <c:pt idx="8">
                  <c:v>20.405940594059405</c:v>
                </c:pt>
                <c:pt idx="9">
                  <c:v>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9-0248-A410-5D82F3BB3553}"/>
            </c:ext>
          </c:extLst>
        </c:ser>
        <c:ser>
          <c:idx val="2"/>
          <c:order val="1"/>
          <c:tx>
            <c:strRef>
              <c:f>'Loading time charts'!$C$23</c:f>
              <c:strCache>
                <c:ptCount val="1"/>
                <c:pt idx="0">
                  <c:v>GAMS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6.30004176891711E-17"/>
                  <c:y val="-1.20845921450151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49-0248-A410-5D82F3BB3553}"/>
                </c:ext>
              </c:extLst>
            </c:dLbl>
            <c:dLbl>
              <c:idx val="9"/>
              <c:layout>
                <c:manualLayout>
                  <c:x val="-1.260008353783422E-16"/>
                  <c:y val="-7.5528700906344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249-0248-A410-5D82F3BB355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charts'!$C$36:$C$45</c:f>
                <c:numCache>
                  <c:formatCode>General</c:formatCode>
                  <c:ptCount val="10"/>
                  <c:pt idx="0">
                    <c:v>18.994657542974572</c:v>
                  </c:pt>
                  <c:pt idx="1">
                    <c:v>10.763753900574592</c:v>
                  </c:pt>
                  <c:pt idx="2">
                    <c:v>15.207483325628658</c:v>
                  </c:pt>
                  <c:pt idx="3">
                    <c:v>11.910770569731733</c:v>
                  </c:pt>
                  <c:pt idx="4">
                    <c:v>39.215473076691552</c:v>
                  </c:pt>
                  <c:pt idx="5">
                    <c:v>17.146823452732679</c:v>
                  </c:pt>
                  <c:pt idx="6">
                    <c:v>11.291076769369086</c:v>
                  </c:pt>
                  <c:pt idx="7">
                    <c:v>0</c:v>
                  </c:pt>
                  <c:pt idx="8">
                    <c:v>24.584469496433524</c:v>
                  </c:pt>
                  <c:pt idx="9">
                    <c:v>147.11355712974736</c:v>
                  </c:pt>
                </c:numCache>
              </c:numRef>
            </c:plus>
            <c:minus>
              <c:numRef>
                <c:f>'Loading time charts'!$C$36:$C$45</c:f>
                <c:numCache>
                  <c:formatCode>General</c:formatCode>
                  <c:ptCount val="10"/>
                  <c:pt idx="0">
                    <c:v>18.994657542974572</c:v>
                  </c:pt>
                  <c:pt idx="1">
                    <c:v>10.763753900574592</c:v>
                  </c:pt>
                  <c:pt idx="2">
                    <c:v>15.207483325628658</c:v>
                  </c:pt>
                  <c:pt idx="3">
                    <c:v>11.910770569731733</c:v>
                  </c:pt>
                  <c:pt idx="4">
                    <c:v>39.215473076691552</c:v>
                  </c:pt>
                  <c:pt idx="5">
                    <c:v>17.146823452732679</c:v>
                  </c:pt>
                  <c:pt idx="6">
                    <c:v>11.291076769369086</c:v>
                  </c:pt>
                  <c:pt idx="7">
                    <c:v>0</c:v>
                  </c:pt>
                  <c:pt idx="8">
                    <c:v>24.584469496433524</c:v>
                  </c:pt>
                  <c:pt idx="9">
                    <c:v>147.11355712974736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charts'!$A$24:$A$33</c:f>
              <c:strCache>
                <c:ptCount val="10"/>
                <c:pt idx="0">
                  <c:v>CNS</c:v>
                </c:pt>
                <c:pt idx="1">
                  <c:v>DNLP</c:v>
                </c:pt>
                <c:pt idx="2">
                  <c:v>LP</c:v>
                </c:pt>
                <c:pt idx="3">
                  <c:v>MCP</c:v>
                </c:pt>
                <c:pt idx="4">
                  <c:v>MINLP</c:v>
                </c:pt>
                <c:pt idx="5">
                  <c:v>MIP</c:v>
                </c:pt>
                <c:pt idx="6">
                  <c:v>MIQCP</c:v>
                </c:pt>
                <c:pt idx="7">
                  <c:v>MPEC</c:v>
                </c:pt>
                <c:pt idx="8">
                  <c:v>NLP</c:v>
                </c:pt>
                <c:pt idx="9">
                  <c:v>QCP</c:v>
                </c:pt>
              </c:strCache>
            </c:strRef>
          </c:cat>
          <c:val>
            <c:numRef>
              <c:f>'Loading time charts'!$C$24:$C$33</c:f>
              <c:numCache>
                <c:formatCode>0.0</c:formatCode>
                <c:ptCount val="10"/>
                <c:pt idx="0">
                  <c:v>233.75</c:v>
                </c:pt>
                <c:pt idx="1">
                  <c:v>227</c:v>
                </c:pt>
                <c:pt idx="2">
                  <c:v>240.07017543859649</c:v>
                </c:pt>
                <c:pt idx="3">
                  <c:v>233.53846153846155</c:v>
                </c:pt>
                <c:pt idx="4">
                  <c:v>242.29411764705881</c:v>
                </c:pt>
                <c:pt idx="5">
                  <c:v>258.75438596491227</c:v>
                </c:pt>
                <c:pt idx="6">
                  <c:v>237.5</c:v>
                </c:pt>
                <c:pt idx="7">
                  <c:v>236</c:v>
                </c:pt>
                <c:pt idx="8">
                  <c:v>262.02970297029702</c:v>
                </c:pt>
                <c:pt idx="9">
                  <c:v>363.7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9-0248-A410-5D82F3BB3553}"/>
            </c:ext>
          </c:extLst>
        </c:ser>
        <c:ser>
          <c:idx val="3"/>
          <c:order val="2"/>
          <c:tx>
            <c:strRef>
              <c:f>'Loading time charts'!$D$23</c:f>
              <c:strCache>
                <c:ptCount val="1"/>
                <c:pt idx="0">
                  <c:v>Pyomo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18213058419244E-3"/>
                  <c:y val="-6.64652567975830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49-0248-A410-5D82F3BB3553}"/>
                </c:ext>
              </c:extLst>
            </c:dLbl>
            <c:dLbl>
              <c:idx val="1"/>
              <c:layout>
                <c:manualLayout>
                  <c:x val="0"/>
                  <c:y val="-2.71903323262839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49-0248-A410-5D82F3BB3553}"/>
                </c:ext>
              </c:extLst>
            </c:dLbl>
            <c:dLbl>
              <c:idx val="2"/>
              <c:layout>
                <c:manualLayout>
                  <c:x val="0"/>
                  <c:y val="-3.32326283987915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49-0248-A410-5D82F3BB3553}"/>
                </c:ext>
              </c:extLst>
            </c:dLbl>
            <c:dLbl>
              <c:idx val="3"/>
              <c:layout>
                <c:manualLayout>
                  <c:x val="-6.30004176891711E-17"/>
                  <c:y val="-2.41691842900302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49-0248-A410-5D82F3BB3553}"/>
                </c:ext>
              </c:extLst>
            </c:dLbl>
            <c:dLbl>
              <c:idx val="4"/>
              <c:layout>
                <c:manualLayout>
                  <c:x val="-1.718213058419244E-3"/>
                  <c:y val="-1.20845921450151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49-0248-A410-5D82F3BB3553}"/>
                </c:ext>
              </c:extLst>
            </c:dLbl>
            <c:dLbl>
              <c:idx val="5"/>
              <c:layout>
                <c:manualLayout>
                  <c:x val="-1.260008353783422E-16"/>
                  <c:y val="-4.53172205438066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9-0248-A410-5D82F3BB3553}"/>
                </c:ext>
              </c:extLst>
            </c:dLbl>
            <c:dLbl>
              <c:idx val="6"/>
              <c:layout>
                <c:manualLayout>
                  <c:x val="0"/>
                  <c:y val="-8.7613293051359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49-0248-A410-5D82F3BB3553}"/>
                </c:ext>
              </c:extLst>
            </c:dLbl>
            <c:dLbl>
              <c:idx val="8"/>
              <c:layout>
                <c:manualLayout>
                  <c:x val="0"/>
                  <c:y val="-2.71903323262839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49-0248-A410-5D82F3BB3553}"/>
                </c:ext>
              </c:extLst>
            </c:dLbl>
            <c:dLbl>
              <c:idx val="9"/>
              <c:layout>
                <c:manualLayout>
                  <c:x val="-1.718213058419244E-3"/>
                  <c:y val="-8.8769417417989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49-0248-A410-5D82F3BB355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charts'!$D$36:$D$45</c:f>
                <c:numCache>
                  <c:formatCode>General</c:formatCode>
                  <c:ptCount val="10"/>
                  <c:pt idx="0">
                    <c:v>133.42766126458392</c:v>
                  </c:pt>
                  <c:pt idx="1">
                    <c:v>51.900201589885171</c:v>
                  </c:pt>
                  <c:pt idx="2">
                    <c:v>71.132593191615868</c:v>
                  </c:pt>
                  <c:pt idx="3">
                    <c:v>42.795576768429562</c:v>
                  </c:pt>
                  <c:pt idx="4">
                    <c:v>36.983084771080684</c:v>
                  </c:pt>
                  <c:pt idx="5">
                    <c:v>94.314095278109178</c:v>
                  </c:pt>
                  <c:pt idx="6">
                    <c:v>164.66468019437832</c:v>
                  </c:pt>
                  <c:pt idx="7">
                    <c:v>0</c:v>
                  </c:pt>
                  <c:pt idx="8">
                    <c:v>46.232443437515784</c:v>
                  </c:pt>
                  <c:pt idx="9">
                    <c:v>840.84130712119259</c:v>
                  </c:pt>
                </c:numCache>
              </c:numRef>
            </c:plus>
            <c:minus>
              <c:numRef>
                <c:f>'Loading time charts'!$D$36:$D$45</c:f>
                <c:numCache>
                  <c:formatCode>General</c:formatCode>
                  <c:ptCount val="10"/>
                  <c:pt idx="0">
                    <c:v>133.42766126458392</c:v>
                  </c:pt>
                  <c:pt idx="1">
                    <c:v>51.900201589885171</c:v>
                  </c:pt>
                  <c:pt idx="2">
                    <c:v>71.132593191615868</c:v>
                  </c:pt>
                  <c:pt idx="3">
                    <c:v>42.795576768429562</c:v>
                  </c:pt>
                  <c:pt idx="4">
                    <c:v>36.983084771080684</c:v>
                  </c:pt>
                  <c:pt idx="5">
                    <c:v>94.314095278109178</c:v>
                  </c:pt>
                  <c:pt idx="6">
                    <c:v>164.66468019437832</c:v>
                  </c:pt>
                  <c:pt idx="7">
                    <c:v>0</c:v>
                  </c:pt>
                  <c:pt idx="8">
                    <c:v>46.232443437515784</c:v>
                  </c:pt>
                  <c:pt idx="9">
                    <c:v>840.84130712119259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charts'!$A$24:$A$33</c:f>
              <c:strCache>
                <c:ptCount val="10"/>
                <c:pt idx="0">
                  <c:v>CNS</c:v>
                </c:pt>
                <c:pt idx="1">
                  <c:v>DNLP</c:v>
                </c:pt>
                <c:pt idx="2">
                  <c:v>LP</c:v>
                </c:pt>
                <c:pt idx="3">
                  <c:v>MCP</c:v>
                </c:pt>
                <c:pt idx="4">
                  <c:v>MINLP</c:v>
                </c:pt>
                <c:pt idx="5">
                  <c:v>MIP</c:v>
                </c:pt>
                <c:pt idx="6">
                  <c:v>MIQCP</c:v>
                </c:pt>
                <c:pt idx="7">
                  <c:v>MPEC</c:v>
                </c:pt>
                <c:pt idx="8">
                  <c:v>NLP</c:v>
                </c:pt>
                <c:pt idx="9">
                  <c:v>QCP</c:v>
                </c:pt>
              </c:strCache>
            </c:strRef>
          </c:cat>
          <c:val>
            <c:numRef>
              <c:f>'Loading time charts'!$D$24:$D$33</c:f>
              <c:numCache>
                <c:formatCode>0.0</c:formatCode>
                <c:ptCount val="10"/>
                <c:pt idx="0">
                  <c:v>838.25</c:v>
                </c:pt>
                <c:pt idx="1">
                  <c:v>719</c:v>
                </c:pt>
                <c:pt idx="2">
                  <c:v>841.45614035087715</c:v>
                </c:pt>
                <c:pt idx="3">
                  <c:v>764.30769230769226</c:v>
                </c:pt>
                <c:pt idx="4">
                  <c:v>744.52941176470586</c:v>
                </c:pt>
                <c:pt idx="5">
                  <c:v>936.28070175438597</c:v>
                </c:pt>
                <c:pt idx="6">
                  <c:v>852</c:v>
                </c:pt>
                <c:pt idx="7">
                  <c:v>669</c:v>
                </c:pt>
                <c:pt idx="8">
                  <c:v>825.91089108910887</c:v>
                </c:pt>
                <c:pt idx="9">
                  <c:v>1343.8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9-0248-A410-5D82F3BB3553}"/>
            </c:ext>
          </c:extLst>
        </c:ser>
        <c:ser>
          <c:idx val="0"/>
          <c:order val="3"/>
          <c:tx>
            <c:strRef>
              <c:f>'Loading time charts'!$E$23</c:f>
              <c:strCache>
                <c:ptCount val="1"/>
                <c:pt idx="0">
                  <c:v>JuMP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4.83383685800604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B9-EA4C-8906-0913151F793E}"/>
                </c:ext>
              </c:extLst>
            </c:dLbl>
            <c:dLbl>
              <c:idx val="9"/>
              <c:layout>
                <c:manualLayout>
                  <c:x val="0"/>
                  <c:y val="-4.83383685800604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B9-EA4C-8906-0913151F7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charts'!$E$36:$E$45</c:f>
                <c:numCache>
                  <c:formatCode>General</c:formatCode>
                  <c:ptCount val="10"/>
                  <c:pt idx="0">
                    <c:v>206.92056378990887</c:v>
                  </c:pt>
                  <c:pt idx="1">
                    <c:v>28.105637516643778</c:v>
                  </c:pt>
                  <c:pt idx="2">
                    <c:v>545.76040152360406</c:v>
                  </c:pt>
                  <c:pt idx="3">
                    <c:v>132.49798148595099</c:v>
                  </c:pt>
                  <c:pt idx="4">
                    <c:v>125.40810181821861</c:v>
                  </c:pt>
                  <c:pt idx="5">
                    <c:v>652.79529182782596</c:v>
                  </c:pt>
                  <c:pt idx="6">
                    <c:v>29.678856161017187</c:v>
                  </c:pt>
                  <c:pt idx="7">
                    <c:v>0</c:v>
                  </c:pt>
                  <c:pt idx="8">
                    <c:v>283.21810764767156</c:v>
                  </c:pt>
                  <c:pt idx="9">
                    <c:v>1516.1128822994294</c:v>
                  </c:pt>
                </c:numCache>
              </c:numRef>
            </c:plus>
            <c:minus>
              <c:numRef>
                <c:f>'Loading time charts'!$E$36:$E$45</c:f>
                <c:numCache>
                  <c:formatCode>General</c:formatCode>
                  <c:ptCount val="10"/>
                  <c:pt idx="0">
                    <c:v>206.92056378990887</c:v>
                  </c:pt>
                  <c:pt idx="1">
                    <c:v>28.105637516643778</c:v>
                  </c:pt>
                  <c:pt idx="2">
                    <c:v>545.76040152360406</c:v>
                  </c:pt>
                  <c:pt idx="3">
                    <c:v>132.49798148595099</c:v>
                  </c:pt>
                  <c:pt idx="4">
                    <c:v>125.40810181821861</c:v>
                  </c:pt>
                  <c:pt idx="5">
                    <c:v>652.79529182782596</c:v>
                  </c:pt>
                  <c:pt idx="6">
                    <c:v>29.678856161017187</c:v>
                  </c:pt>
                  <c:pt idx="7">
                    <c:v>0</c:v>
                  </c:pt>
                  <c:pt idx="8">
                    <c:v>283.21810764767156</c:v>
                  </c:pt>
                  <c:pt idx="9">
                    <c:v>1516.1128822994294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charts'!$A$24:$A$33</c:f>
              <c:strCache>
                <c:ptCount val="10"/>
                <c:pt idx="0">
                  <c:v>CNS</c:v>
                </c:pt>
                <c:pt idx="1">
                  <c:v>DNLP</c:v>
                </c:pt>
                <c:pt idx="2">
                  <c:v>LP</c:v>
                </c:pt>
                <c:pt idx="3">
                  <c:v>MCP</c:v>
                </c:pt>
                <c:pt idx="4">
                  <c:v>MINLP</c:v>
                </c:pt>
                <c:pt idx="5">
                  <c:v>MIP</c:v>
                </c:pt>
                <c:pt idx="6">
                  <c:v>MIQCP</c:v>
                </c:pt>
                <c:pt idx="7">
                  <c:v>MPEC</c:v>
                </c:pt>
                <c:pt idx="8">
                  <c:v>NLP</c:v>
                </c:pt>
                <c:pt idx="9">
                  <c:v>QCP</c:v>
                </c:pt>
              </c:strCache>
            </c:strRef>
          </c:cat>
          <c:val>
            <c:numRef>
              <c:f>'Loading time charts'!$E$24:$E$33</c:f>
              <c:numCache>
                <c:formatCode>0.0</c:formatCode>
                <c:ptCount val="10"/>
                <c:pt idx="0">
                  <c:v>450.25</c:v>
                </c:pt>
                <c:pt idx="1">
                  <c:v>42.2</c:v>
                </c:pt>
                <c:pt idx="2">
                  <c:v>897.53571428571433</c:v>
                </c:pt>
                <c:pt idx="3">
                  <c:v>256.92307692307691</c:v>
                </c:pt>
                <c:pt idx="4">
                  <c:v>160.29411764705881</c:v>
                </c:pt>
                <c:pt idx="5">
                  <c:v>1498.719298245614</c:v>
                </c:pt>
                <c:pt idx="6">
                  <c:v>72.25</c:v>
                </c:pt>
                <c:pt idx="7">
                  <c:v>19</c:v>
                </c:pt>
                <c:pt idx="8">
                  <c:v>604.31683168316829</c:v>
                </c:pt>
                <c:pt idx="9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9-EA4C-8906-0913151F7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83644143"/>
        <c:axId val="719688911"/>
      </c:barChart>
      <c:catAx>
        <c:axId val="6836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719688911"/>
        <c:crosses val="autoZero"/>
        <c:auto val="1"/>
        <c:lblAlgn val="ctr"/>
        <c:lblOffset val="100"/>
        <c:noMultiLvlLbl val="0"/>
      </c:catAx>
      <c:valAx>
        <c:axId val="719688911"/>
        <c:scaling>
          <c:orientation val="minMax"/>
          <c:max val="1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8364414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'Loading time charts'!$L$23</c:f>
              <c:strCache>
                <c:ptCount val="1"/>
                <c:pt idx="0">
                  <c:v>AMPL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charts'!$L$30:$L$33</c:f>
                <c:numCache>
                  <c:formatCode>General</c:formatCode>
                  <c:ptCount val="4"/>
                  <c:pt idx="0">
                    <c:v>6.1518682687837227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'Loading time charts'!$L$30:$L$33</c:f>
                <c:numCache>
                  <c:formatCode>General</c:formatCode>
                  <c:ptCount val="4"/>
                  <c:pt idx="0">
                    <c:v>6.1518682687837227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charts'!$K$24:$K$27</c:f>
              <c:strCache>
                <c:ptCount val="4"/>
                <c:pt idx="0">
                  <c:v>LP</c:v>
                </c:pt>
                <c:pt idx="1">
                  <c:v>MINLP</c:v>
                </c:pt>
                <c:pt idx="2">
                  <c:v>MIP</c:v>
                </c:pt>
                <c:pt idx="3">
                  <c:v>NLP</c:v>
                </c:pt>
              </c:strCache>
            </c:strRef>
          </c:cat>
          <c:val>
            <c:numRef>
              <c:f>'Loading time charts'!$L$24:$L$27</c:f>
              <c:numCache>
                <c:formatCode>0.0</c:formatCode>
                <c:ptCount val="4"/>
                <c:pt idx="0">
                  <c:v>24.333333333333332</c:v>
                </c:pt>
                <c:pt idx="1">
                  <c:v>17</c:v>
                </c:pt>
                <c:pt idx="2">
                  <c:v>30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C-9641-9091-CD793F2913B0}"/>
            </c:ext>
          </c:extLst>
        </c:ser>
        <c:ser>
          <c:idx val="2"/>
          <c:order val="1"/>
          <c:tx>
            <c:strRef>
              <c:f>'Loading time charts'!$M$23</c:f>
              <c:strCache>
                <c:ptCount val="1"/>
                <c:pt idx="0">
                  <c:v>GAMS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4169184290030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EDC-9641-9091-CD793F2913B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charts'!$M$30:$M$33</c:f>
                <c:numCache>
                  <c:formatCode>General</c:formatCode>
                  <c:ptCount val="4"/>
                  <c:pt idx="0">
                    <c:v>24.075577940455716</c:v>
                  </c:pt>
                  <c:pt idx="1">
                    <c:v>0</c:v>
                  </c:pt>
                  <c:pt idx="2">
                    <c:v>7.8579827968978524</c:v>
                  </c:pt>
                  <c:pt idx="3">
                    <c:v>0</c:v>
                  </c:pt>
                </c:numCache>
              </c:numRef>
            </c:plus>
            <c:minus>
              <c:numRef>
                <c:f>'Loading time charts'!$M$30:$M$33</c:f>
                <c:numCache>
                  <c:formatCode>General</c:formatCode>
                  <c:ptCount val="4"/>
                  <c:pt idx="0">
                    <c:v>24.075577940455716</c:v>
                  </c:pt>
                  <c:pt idx="1">
                    <c:v>0</c:v>
                  </c:pt>
                  <c:pt idx="2">
                    <c:v>7.8579827968978524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charts'!$K$24:$K$27</c:f>
              <c:strCache>
                <c:ptCount val="4"/>
                <c:pt idx="0">
                  <c:v>LP</c:v>
                </c:pt>
                <c:pt idx="1">
                  <c:v>MINLP</c:v>
                </c:pt>
                <c:pt idx="2">
                  <c:v>MIP</c:v>
                </c:pt>
                <c:pt idx="3">
                  <c:v>NLP</c:v>
                </c:pt>
              </c:strCache>
            </c:strRef>
          </c:cat>
          <c:val>
            <c:numRef>
              <c:f>'Loading time charts'!$M$24:$M$27</c:f>
              <c:numCache>
                <c:formatCode>0.0</c:formatCode>
                <c:ptCount val="4"/>
                <c:pt idx="0">
                  <c:v>273</c:v>
                </c:pt>
                <c:pt idx="1">
                  <c:v>254</c:v>
                </c:pt>
                <c:pt idx="2">
                  <c:v>291.66666666666669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C-9641-9091-CD793F2913B0}"/>
            </c:ext>
          </c:extLst>
        </c:ser>
        <c:ser>
          <c:idx val="3"/>
          <c:order val="2"/>
          <c:tx>
            <c:strRef>
              <c:f>'Loading time charts'!$N$23</c:f>
              <c:strCache>
                <c:ptCount val="1"/>
                <c:pt idx="0">
                  <c:v>Pyomo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364261168384879E-3"/>
                  <c:y val="-3.62537764350453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DC-9641-9091-CD793F2913B0}"/>
                </c:ext>
              </c:extLst>
            </c:dLbl>
            <c:dLbl>
              <c:idx val="2"/>
              <c:layout>
                <c:manualLayout>
                  <c:x val="0"/>
                  <c:y val="-8.45921450151057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DC-9641-9091-CD793F2913B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charts'!$N$30:$N$33</c:f>
                <c:numCache>
                  <c:formatCode>General</c:formatCode>
                  <c:ptCount val="4"/>
                  <c:pt idx="0">
                    <c:v>68.837873802908305</c:v>
                  </c:pt>
                  <c:pt idx="1">
                    <c:v>0</c:v>
                  </c:pt>
                  <c:pt idx="2">
                    <c:v>150.98367560605564</c:v>
                  </c:pt>
                  <c:pt idx="3">
                    <c:v>0</c:v>
                  </c:pt>
                </c:numCache>
              </c:numRef>
            </c:plus>
            <c:minus>
              <c:numRef>
                <c:f>'Loading time charts'!$N$30:$N$33</c:f>
                <c:numCache>
                  <c:formatCode>General</c:formatCode>
                  <c:ptCount val="4"/>
                  <c:pt idx="0">
                    <c:v>68.837873802908305</c:v>
                  </c:pt>
                  <c:pt idx="1">
                    <c:v>0</c:v>
                  </c:pt>
                  <c:pt idx="2">
                    <c:v>150.98367560605564</c:v>
                  </c:pt>
                  <c:pt idx="3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charts'!$K$24:$K$27</c:f>
              <c:strCache>
                <c:ptCount val="4"/>
                <c:pt idx="0">
                  <c:v>LP</c:v>
                </c:pt>
                <c:pt idx="1">
                  <c:v>MINLP</c:v>
                </c:pt>
                <c:pt idx="2">
                  <c:v>MIP</c:v>
                </c:pt>
                <c:pt idx="3">
                  <c:v>NLP</c:v>
                </c:pt>
              </c:strCache>
            </c:strRef>
          </c:cat>
          <c:val>
            <c:numRef>
              <c:f>'Loading time charts'!$N$24:$N$27</c:f>
              <c:numCache>
                <c:formatCode>0.0</c:formatCode>
                <c:ptCount val="4"/>
                <c:pt idx="0">
                  <c:v>926</c:v>
                </c:pt>
                <c:pt idx="1">
                  <c:v>886</c:v>
                </c:pt>
                <c:pt idx="2">
                  <c:v>1014</c:v>
                </c:pt>
                <c:pt idx="3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DC-9641-9091-CD793F2913B0}"/>
            </c:ext>
          </c:extLst>
        </c:ser>
        <c:ser>
          <c:idx val="0"/>
          <c:order val="3"/>
          <c:tx>
            <c:strRef>
              <c:f>'Loading time charts'!$O$23</c:f>
              <c:strCache>
                <c:ptCount val="1"/>
                <c:pt idx="0">
                  <c:v>JuMP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charts'!$O$30:$O$33</c:f>
                <c:numCache>
                  <c:formatCode>General</c:formatCode>
                  <c:ptCount val="4"/>
                  <c:pt idx="0">
                    <c:v>944.03966489172944</c:v>
                  </c:pt>
                  <c:pt idx="1">
                    <c:v>0</c:v>
                  </c:pt>
                  <c:pt idx="2">
                    <c:v>227.81034997461276</c:v>
                  </c:pt>
                  <c:pt idx="3">
                    <c:v>0</c:v>
                  </c:pt>
                </c:numCache>
              </c:numRef>
            </c:plus>
            <c:minus>
              <c:numRef>
                <c:f>'Loading time charts'!$O$30:$O$33</c:f>
                <c:numCache>
                  <c:formatCode>General</c:formatCode>
                  <c:ptCount val="4"/>
                  <c:pt idx="0">
                    <c:v>944.03966489172944</c:v>
                  </c:pt>
                  <c:pt idx="1">
                    <c:v>0</c:v>
                  </c:pt>
                  <c:pt idx="2">
                    <c:v>227.81034997461276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charts'!$K$24:$K$27</c:f>
              <c:strCache>
                <c:ptCount val="4"/>
                <c:pt idx="0">
                  <c:v>LP</c:v>
                </c:pt>
                <c:pt idx="1">
                  <c:v>MINLP</c:v>
                </c:pt>
                <c:pt idx="2">
                  <c:v>MIP</c:v>
                </c:pt>
                <c:pt idx="3">
                  <c:v>NLP</c:v>
                </c:pt>
              </c:strCache>
            </c:strRef>
          </c:cat>
          <c:val>
            <c:numRef>
              <c:f>'Loading time charts'!$O$24:$O$27</c:f>
              <c:numCache>
                <c:formatCode>0.0</c:formatCode>
                <c:ptCount val="4"/>
                <c:pt idx="0">
                  <c:v>1879.6666666666667</c:v>
                </c:pt>
                <c:pt idx="1">
                  <c:v>1185</c:v>
                </c:pt>
                <c:pt idx="2">
                  <c:v>2477.6666666666665</c:v>
                </c:pt>
                <c:pt idx="3">
                  <c:v>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1-8C47-AE3E-6CDA04F992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83644143"/>
        <c:axId val="719688911"/>
      </c:barChart>
      <c:catAx>
        <c:axId val="6836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719688911"/>
        <c:crosses val="autoZero"/>
        <c:auto val="1"/>
        <c:lblAlgn val="ctr"/>
        <c:lblOffset val="100"/>
        <c:noMultiLvlLbl val="0"/>
      </c:catAx>
      <c:valAx>
        <c:axId val="719688911"/>
        <c:scaling>
          <c:orientation val="minMax"/>
          <c:max val="2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8364414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25400</xdr:rowOff>
    </xdr:from>
    <xdr:to>
      <xdr:col>9</xdr:col>
      <xdr:colOff>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32EE8-A656-3843-A537-7B5D7EA73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25400</xdr:rowOff>
    </xdr:from>
    <xdr:to>
      <xdr:col>18</xdr:col>
      <xdr:colOff>787400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9042BD-E63E-1D4B-91E7-EAE26113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08.710859722225" createdVersion="6" refreshedVersion="6" minRefreshableVersion="3" recordCount="286" xr:uid="{6204D728-4A55-4C4E-8960-067350E3B5D0}">
  <cacheSource type="worksheet">
    <worksheetSource ref="A1:M287" sheet="Presolve benchmark"/>
  </cacheSource>
  <cacheFields count="14">
    <cacheField name="Model" numFmtId="0">
      <sharedItems/>
    </cacheField>
    <cacheField name="Type" numFmtId="0">
      <sharedItems count="11">
        <s v="NLP"/>
        <s v="MIP"/>
        <s v="LP"/>
        <s v="MIQCP"/>
        <s v="MINLP"/>
        <s v="CNS"/>
        <s v="MCP"/>
        <s v="QCP"/>
        <s v="RMIQCP"/>
        <s v="DNLP"/>
        <s v="MPEC"/>
      </sharedItems>
    </cacheField>
    <cacheField name="Presolved" numFmtId="0">
      <sharedItems/>
    </cacheField>
    <cacheField name="Constraints excluded" numFmtId="0">
      <sharedItems containsSemiMixedTypes="0" containsString="0" containsNumber="1" containsInteger="1" minValue="0" maxValue="2376"/>
    </cacheField>
    <cacheField name="Variables excluded" numFmtId="0">
      <sharedItems containsSemiMixedTypes="0" containsString="0" containsNumber="1" containsInteger="1" minValue="0" maxValue="350"/>
    </cacheField>
    <cacheField name="Adjusted constraints count" numFmtId="0">
      <sharedItems containsSemiMixedTypes="0" containsString="0" containsNumber="1" containsInteger="1" minValue="0" maxValue="16825"/>
    </cacheField>
    <cacheField name="Adjusted variables count" numFmtId="0">
      <sharedItems containsSemiMixedTypes="0" containsString="0" containsNumber="1" containsInteger="1" minValue="0" maxValue="16875"/>
    </cacheField>
    <cacheField name="Other" numFmtId="0">
      <sharedItems/>
    </cacheField>
    <cacheField name="Constrains reduced" numFmtId="10">
      <sharedItems containsMixedTypes="1" containsNumber="1" minValue="0" maxValue="1"/>
    </cacheField>
    <cacheField name="Variables reduced" numFmtId="10">
      <sharedItems containsMixedTypes="1" containsNumber="1" minValue="0" maxValue="1"/>
    </cacheField>
    <cacheField name="presolve_success" numFmtId="0">
      <sharedItems containsSemiMixedTypes="0" containsString="0" containsNumber="1" containsInteger="1" minValue="0" maxValue="1"/>
    </cacheField>
    <cacheField name="not_feasible" numFmtId="0">
      <sharedItems containsSemiMixedTypes="0" containsString="0" containsNumber="1" containsInteger="1" minValue="0" maxValue="1"/>
    </cacheField>
    <cacheField name="all_models" numFmtId="0">
      <sharedItems containsSemiMixedTypes="0" containsString="0" containsNumber="1" containsInteger="1" minValue="1" maxValue="1"/>
    </cacheField>
    <cacheField name="PresolvePct" numFmtId="0" formula="presolve_success/all_model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17.444447916663" createdVersion="6" refreshedVersion="6" minRefreshableVersion="3" recordCount="296" xr:uid="{2B61F8DC-0EA2-0C45-B89B-7EE6ADC26E35}">
  <cacheSource type="worksheet">
    <worksheetSource ref="A1:F297" sheet="Loading time benchmark"/>
  </cacheSource>
  <cacheFields count="6">
    <cacheField name="Model" numFmtId="0">
      <sharedItems count="296">
        <s v="abel"/>
        <s v="absmip"/>
        <s v="agreste"/>
        <s v="aircraft"/>
        <s v="airsp"/>
        <s v="airsp2"/>
        <s v="ajax"/>
        <s v="alkyl"/>
        <s v="alphamet"/>
        <s v="ampl"/>
        <s v="andean"/>
        <s v="awkqap"/>
        <s v="batchdes"/>
        <s v="bearing"/>
        <s v="bid"/>
        <s v="bidpwl"/>
        <s v="bidsos"/>
        <s v="bilinear"/>
        <s v="blend"/>
        <s v="camcge"/>
        <s v="camcns"/>
        <s v="cammcp"/>
        <s v="camshape"/>
        <s v="carseq"/>
        <s v="catmix"/>
        <s v="cclinpts"/>
        <s v="cesam"/>
        <s v="cesam2"/>
        <s v="chain"/>
        <s v="chakra"/>
        <s v="chance"/>
        <s v="chem"/>
        <s v="chenery"/>
        <s v="china"/>
        <s v="circpack"/>
        <s v="clad"/>
        <s v="clearlak"/>
        <s v="cmo"/>
        <s v="coex"/>
        <s v="coexx"/>
        <s v="copper"/>
        <s v="cpack"/>
        <s v="cross"/>
        <s v="csched"/>
        <s v="csp"/>
        <s v="cube"/>
        <s v="cubesoln"/>
        <s v="cutstock"/>
        <s v="decomp"/>
        <s v="demo1"/>
        <s v="demo7"/>
        <s v="dice"/>
        <s v="dicex"/>
        <s v="diet"/>
        <s v="dispatch"/>
        <s v="dyncge"/>
        <s v="egypt"/>
        <s v="elec"/>
        <s v="emfl"/>
        <s v="ers82mcp"/>
        <s v="etamac"/>
        <s v="farm"/>
        <s v="fct"/>
        <s v="feedtray"/>
        <s v="fertd"/>
        <s v="ferts"/>
        <s v="flowchan"/>
        <s v="flowshop"/>
        <s v="food"/>
        <s v="fuel"/>
        <s v="gancns"/>
        <s v="gancnsx"/>
        <s v="ganges"/>
        <s v="gangesx"/>
        <s v="gasnet"/>
        <s v="gasoil"/>
        <s v="gastrans"/>
        <s v="gear"/>
        <s v="gemmcp"/>
        <s v="glider"/>
        <s v="gqapsdp"/>
        <s v="gtm"/>
        <s v="hansmcp"/>
        <s v="harker"/>
        <s v="harkmcp"/>
        <s v="haverly"/>
        <s v="hda"/>
        <s v="hhfair"/>
        <s v="hhmax"/>
        <s v="himmel11"/>
        <s v="himmel16"/>
        <s v="house"/>
        <s v="hs62"/>
        <s v="hydro"/>
        <s v="ibm1"/>
        <s v="icut"/>
        <s v="immun"/>
        <s v="imsl"/>
        <s v="indus"/>
        <s v="indus89"/>
        <s v="iobalance"/>
        <s v="irscge"/>
        <s v="iswnm"/>
        <s v="jacobi"/>
        <s v="jbearing"/>
        <s v="jit"/>
        <s v="jobt"/>
        <s v="kand"/>
        <s v="knp"/>
        <s v="korcge"/>
        <s v="korcns"/>
        <s v="kormcp"/>
        <s v="korpet"/>
        <s v="kport"/>
        <s v="kqkpsdp"/>
        <s v="lands"/>
        <s v="latin"/>
        <s v="launch"/>
        <s v="least"/>
        <s v="like"/>
        <s v="linear"/>
        <s v="lmp1"/>
        <s v="lmp2"/>
        <s v="lmp3"/>
        <s v="lnts"/>
        <s v="lop"/>
        <s v="lrgcge"/>
        <s v="lrs"/>
        <s v="magic"/>
        <s v="marco"/>
        <s v="marilyn"/>
        <s v="markov"/>
        <s v="mathopt1"/>
        <s v="mathopt2"/>
        <s v="mathopt3"/>
        <s v="mathopt4"/>
        <s v="mathopt5"/>
        <s v="mathopt6"/>
        <s v="maxcut"/>
        <s v="maxmin"/>
        <s v="meanvar"/>
        <s v="meanvarx"/>
        <s v="methanol"/>
        <s v="mexls"/>
        <s v="mexsd"/>
        <s v="mexss"/>
        <s v="mhw4d"/>
        <s v="mine"/>
        <s v="minlphi"/>
        <s v="minlphix"/>
        <s v="minsurf"/>
        <s v="mlbeta"/>
        <s v="mlgamma"/>
        <s v="moncge"/>
        <s v="mr5mcp"/>
        <s v="mrp2"/>
        <s v="msm"/>
        <s v="mws"/>
        <s v="nash"/>
        <s v="nebrazil"/>
        <s v="nemhaus"/>
        <s v="netgen"/>
        <s v="nonsharp"/>
        <s v="nsharpx"/>
        <s v="oligomcp"/>
        <s v="openpit"/>
        <s v="orani"/>
        <s v="otpop"/>
        <s v="pak"/>
        <s v="paperco"/>
        <s v="partssupply"/>
        <s v="pdi"/>
        <s v="phosdis"/>
        <s v="pindyck"/>
        <s v="pinene"/>
        <s v="pmeanvar"/>
        <s v="pmedian"/>
        <s v="pollut"/>
        <s v="polygon"/>
        <s v="pool"/>
        <s v="popdynm"/>
        <s v="port"/>
        <s v="poutil"/>
        <s v="process"/>
        <s v="procmean"/>
        <s v="procsel"/>
        <s v="prodmix"/>
        <s v="prodplan"/>
        <s v="prodsch"/>
        <s v="prodschx"/>
        <s v="prodsp"/>
        <s v="prodsp2"/>
        <s v="prolog"/>
        <s v="ps10_s"/>
        <s v="ps10_s_mn"/>
        <s v="ps2_f"/>
        <s v="ps2_f_s"/>
        <s v="ps2_s"/>
        <s v="ps3_f"/>
        <s v="ps3_s"/>
        <s v="ps3_s_gic"/>
        <s v="ps3_s_mn"/>
        <s v="ps3_s_scp"/>
        <s v="ps5_s_mn"/>
        <s v="pump"/>
        <s v="qabel"/>
        <s v="qalan"/>
        <s v="qcp1"/>
        <s v="qdemo7"/>
        <s v="qmeanvag"/>
        <s v="qmeanvar"/>
        <s v="qp1"/>
        <s v="qp1x"/>
        <s v="qp2"/>
        <s v="qp3"/>
        <s v="qp4"/>
        <s v="qp5"/>
        <s v="qp6"/>
        <s v="qp7"/>
        <s v="qsambal"/>
        <s v="quantum"/>
        <s v="queens"/>
        <s v="quocge"/>
        <s v="railcirc"/>
        <s v="ramsey"/>
        <s v="rbrock"/>
        <s v="rdata"/>
        <s v="reaction"/>
        <s v="relief"/>
        <s v="robert"/>
        <s v="robot"/>
        <s v="rocket"/>
        <s v="rotdk"/>
        <s v="sambal"/>
        <s v="sample"/>
        <s v="saras"/>
        <s v="sarf"/>
        <s v="scarfmcp"/>
        <s v="senstran"/>
        <s v="sgolfer"/>
        <s v="ship"/>
        <s v="sparta"/>
        <s v="spatequ"/>
        <s v="splcge"/>
        <s v="spring"/>
        <s v="srcpm"/>
        <s v="srkandw"/>
        <s v="sroute"/>
        <s v="srpchase"/>
        <s v="stablem"/>
        <s v="stdcge"/>
        <s v="stockcc"/>
        <s v="synheat"/>
        <s v="t1000"/>
        <s v="tablelayout"/>
        <s v="tabora"/>
        <s v="tanksize"/>
        <s v="tba"/>
        <s v="tfordy"/>
        <s v="tforss"/>
        <s v="tgridmix"/>
        <s v="thai"/>
        <s v="thaix"/>
        <s v="torsion"/>
        <s v="traffic"/>
        <s v="transmcp"/>
        <s v="tricp"/>
        <s v="trig"/>
        <s v="trigx"/>
        <s v="trimloss"/>
        <s v="trnsport"/>
        <s v="trnspwl"/>
        <s v="trnspwlx"/>
        <s v="tsp1"/>
        <s v="tsp2"/>
        <s v="tsp3"/>
        <s v="tsp42"/>
        <s v="turkey"/>
        <s v="turkpow"/>
        <s v="tvcsched"/>
        <s v="two3mac"/>
        <s v="two3mcp"/>
        <s v="twocge"/>
        <s v="uimp"/>
        <s v="vietman"/>
        <s v="vonthmcp"/>
        <s v="wall"/>
        <s v="wallmcp"/>
        <s v="water"/>
        <s v="waterx"/>
        <s v="weapons"/>
        <s v="westmip"/>
        <s v="whouse"/>
        <s v="windfac"/>
        <s v="worst"/>
        <s v="yemcem"/>
      </sharedItems>
    </cacheField>
    <cacheField name="Type" numFmtId="0">
      <sharedItems count="11">
        <s v="NLP"/>
        <s v="MIP"/>
        <s v="LP"/>
        <s v="MIQCP"/>
        <s v="MINLP"/>
        <s v="CNS"/>
        <s v="MCP"/>
        <s v="QCP"/>
        <s v="DNLP"/>
        <s v="RMIQCP"/>
        <s v="MPEC"/>
      </sharedItems>
    </cacheField>
    <cacheField name="AMPL" numFmtId="0">
      <sharedItems containsMixedTypes="1" containsNumber="1" containsInteger="1" minValue="9" maxValue="285" count="46">
        <n v="20"/>
        <n v="10"/>
        <n v="11"/>
        <n v="59"/>
        <n v="57"/>
        <n v="74"/>
        <n v="17"/>
        <n v="14"/>
        <n v="15"/>
        <s v="model error"/>
        <n v="18"/>
        <n v="12"/>
        <n v="21"/>
        <n v="28"/>
        <n v="16"/>
        <n v="36"/>
        <n v="27"/>
        <n v="19"/>
        <n v="285"/>
        <n v="13"/>
        <n v="38"/>
        <n v="49"/>
        <n v="37"/>
        <n v="62"/>
        <n v="9"/>
        <n v="172"/>
        <n v="123"/>
        <n v="33"/>
        <n v="221"/>
        <n v="196"/>
        <n v="88"/>
        <n v="30"/>
        <n v="45"/>
        <n v="41"/>
        <n v="56"/>
        <n v="32"/>
        <n v="22"/>
        <n v="53"/>
        <n v="34"/>
        <n v="40"/>
        <n v="23"/>
        <n v="130"/>
        <n v="24"/>
        <n v="29"/>
        <n v="125"/>
        <n v="82"/>
      </sharedItems>
    </cacheField>
    <cacheField name="GAMS" numFmtId="0">
      <sharedItems containsSemiMixedTypes="0" containsString="0" containsNumber="1" containsInteger="1" minValue="178" maxValue="1256720"/>
    </cacheField>
    <cacheField name="Pyomo" numFmtId="0">
      <sharedItems containsMixedTypes="1" containsNumber="1" containsInteger="1" minValue="665" maxValue="5257" count="175">
        <n v="1338"/>
        <n v="735"/>
        <n v="706"/>
        <n v="688"/>
        <n v="1504"/>
        <n v="1492"/>
        <n v="682"/>
        <n v="858"/>
        <n v="902"/>
        <n v="1544"/>
        <s v="model error"/>
        <n v="680"/>
        <n v="673"/>
        <n v="908"/>
        <n v="770"/>
        <n v="812"/>
        <n v="691"/>
        <n v="751"/>
        <n v="773"/>
        <n v="958"/>
        <n v="891"/>
        <n v="888"/>
        <n v="724"/>
        <n v="788"/>
        <n v="696"/>
        <n v="722"/>
        <n v="700"/>
        <n v="704"/>
        <n v="739"/>
        <n v="1374"/>
        <n v="733"/>
        <n v="761"/>
        <n v="906"/>
        <n v="715"/>
        <n v="942"/>
        <n v="687"/>
        <n v="718"/>
        <n v="742"/>
        <n v="905"/>
        <n v="904"/>
        <n v="987"/>
        <n v="887"/>
        <n v="1014"/>
        <n v="1474"/>
        <n v="1501"/>
        <n v="1165"/>
        <n v="1031"/>
        <n v="783"/>
        <n v="864"/>
        <n v="914"/>
        <n v="792"/>
        <n v="5257"/>
        <n v="744"/>
        <n v="748"/>
        <n v="1241"/>
        <n v="838"/>
        <n v="1126"/>
        <n v="749"/>
        <n v="702"/>
        <n v="813"/>
        <n v="1064"/>
        <n v="999"/>
        <n v="918"/>
        <n v="1502"/>
        <n v="676"/>
        <n v="780"/>
        <n v="880"/>
        <n v="686"/>
        <n v="825"/>
        <n v="803"/>
        <n v="886"/>
        <n v="689"/>
        <n v="681"/>
        <n v="692"/>
        <n v="683"/>
        <n v="675"/>
        <n v="672"/>
        <n v="665"/>
        <n v="837"/>
        <n v="874"/>
        <n v="969"/>
        <n v="2470"/>
        <n v="852"/>
        <n v="1808"/>
        <n v="684"/>
        <n v="965"/>
        <n v="694"/>
        <n v="703"/>
        <n v="1030"/>
        <n v="677"/>
        <n v="860"/>
        <n v="831"/>
        <n v="1531"/>
        <n v="1404"/>
        <n v="1148"/>
        <n v="738"/>
        <n v="934"/>
        <n v="862"/>
        <n v="685"/>
        <n v="845"/>
        <n v="669"/>
        <n v="674"/>
        <n v="1190"/>
        <n v="666"/>
        <n v="746"/>
        <n v="1365"/>
        <n v="952"/>
        <n v="1202"/>
        <n v="671"/>
        <n v="695"/>
        <n v="1188"/>
        <n v="875"/>
        <n v="745"/>
        <n v="995"/>
        <n v="732"/>
        <n v="670"/>
        <n v="1635"/>
        <n v="861"/>
        <n v="714"/>
        <n v="1292"/>
        <n v="711"/>
        <n v="767"/>
        <n v="1018"/>
        <n v="820"/>
        <n v="1333"/>
        <n v="821"/>
        <n v="701"/>
        <n v="830"/>
        <n v="841"/>
        <n v="678"/>
        <n v="668"/>
        <n v="1989"/>
        <n v="992"/>
        <n v="1078"/>
        <n v="948"/>
        <n v="868"/>
        <n v="785"/>
        <n v="728"/>
        <n v="708"/>
        <n v="741"/>
        <n v="736"/>
        <n v="690"/>
        <n v="826"/>
        <n v="693"/>
        <n v="697"/>
        <n v="928"/>
        <n v="913"/>
        <n v="956"/>
        <n v="2899"/>
        <n v="725"/>
        <n v="847"/>
        <n v="679"/>
        <n v="833"/>
        <n v="873"/>
        <n v="800"/>
        <n v="1166"/>
        <n v="898"/>
        <n v="936"/>
        <n v="766"/>
        <n v="850"/>
        <n v="1496"/>
        <n v="822"/>
        <n v="698"/>
        <n v="997"/>
        <n v="900"/>
        <n v="877"/>
        <n v="1019"/>
        <n v="912"/>
        <n v="1608"/>
        <n v="713"/>
        <n v="721"/>
        <n v="754"/>
        <n v="804"/>
        <n v="707"/>
        <n v="758"/>
      </sharedItems>
    </cacheField>
    <cacheField name="JuMP" numFmtId="0">
      <sharedItems containsMixedTypes="1" containsNumber="1" containsInteger="1" minValue="5" maxValue="13122" count="213">
        <n v="286"/>
        <n v="1906"/>
        <n v="245"/>
        <n v="133"/>
        <n v="7256"/>
        <n v="7321"/>
        <n v="47"/>
        <n v="224"/>
        <n v="923"/>
        <n v="41"/>
        <n v="7059"/>
        <n v="309"/>
        <n v="141"/>
        <n v="77"/>
        <n v="45"/>
        <n v="56"/>
        <n v="1772"/>
        <n v="281"/>
        <n v="19"/>
        <n v="412"/>
        <n v="381"/>
        <n v="400"/>
        <n v="317"/>
        <s v="model error"/>
        <n v="370"/>
        <n v="73"/>
        <n v="429"/>
        <n v="163"/>
        <n v="78"/>
        <n v="147"/>
        <n v="64"/>
        <n v="168"/>
        <n v="32"/>
        <n v="5471"/>
        <n v="100"/>
        <n v="569"/>
        <n v="1734"/>
        <n v="334"/>
        <n v="2504"/>
        <n v="28"/>
        <n v="151"/>
        <n v="113"/>
        <n v="50"/>
        <n v="194"/>
        <n v="199"/>
        <n v="25"/>
        <n v="35"/>
        <n v="84"/>
        <n v="287"/>
        <n v="609"/>
        <n v="10"/>
        <n v="181"/>
        <n v="1123"/>
        <n v="213"/>
        <n v="5172"/>
        <n v="387"/>
        <n v="153"/>
        <n v="31"/>
        <n v="206"/>
        <n v="3214"/>
        <n v="485"/>
        <n v="2691"/>
        <n v="252"/>
        <n v="52"/>
        <n v="706"/>
        <n v="570"/>
        <n v="691"/>
        <n v="464"/>
        <n v="106"/>
        <n v="2352"/>
        <n v="9"/>
        <n v="634"/>
        <n v="861"/>
        <n v="528"/>
        <n v="98"/>
        <n v="101"/>
        <n v="51"/>
        <n v="1185"/>
        <n v="43"/>
        <n v="7"/>
        <n v="16"/>
        <n v="11"/>
        <n v="24"/>
        <n v="85"/>
        <n v="1065"/>
        <n v="12251"/>
        <n v="18"/>
        <n v="79"/>
        <n v="1331"/>
        <n v="29"/>
        <n v="5782"/>
        <n v="68"/>
        <n v="53"/>
        <n v="325"/>
        <n v="174"/>
        <n v="144"/>
        <n v="145"/>
        <n v="2988"/>
        <n v="96"/>
        <n v="166"/>
        <n v="72"/>
        <n v="278"/>
        <n v="69"/>
        <n v="15"/>
        <n v="54"/>
        <n v="7437"/>
        <n v="6961"/>
        <n v="6773"/>
        <n v="266"/>
        <n v="2590"/>
        <n v="1645"/>
        <n v="111"/>
        <n v="104"/>
        <n v="271"/>
        <n v="8"/>
        <n v="5"/>
        <n v="6"/>
        <n v="4489"/>
        <n v="2803"/>
        <n v="885"/>
        <n v="2683"/>
        <n v="191"/>
        <n v="107"/>
        <n v="134"/>
        <n v="2498"/>
        <n v="74"/>
        <n v="592"/>
        <n v="222"/>
        <n v="2160"/>
        <n v="611"/>
        <n v="115"/>
        <n v="300"/>
        <n v="36"/>
        <n v="65"/>
        <n v="5974"/>
        <n v="87"/>
        <n v="130"/>
        <n v="563"/>
        <n v="59"/>
        <n v="13"/>
        <n v="1880"/>
        <n v="176"/>
        <n v="4369"/>
        <n v="241"/>
        <n v="119"/>
        <n v="2425"/>
        <n v="3815"/>
        <n v="14"/>
        <n v="42"/>
        <n v="160"/>
        <n v="1533"/>
        <n v="1414"/>
        <n v="61"/>
        <n v="12"/>
        <n v="23"/>
        <n v="22"/>
        <n v="27"/>
        <n v="33"/>
        <n v="555"/>
        <n v="26"/>
        <n v="7183"/>
        <n v="118"/>
        <n v="76"/>
        <n v="685"/>
        <n v="652"/>
        <n v="306"/>
        <n v="335"/>
        <n v="319"/>
        <n v="416"/>
        <n v="658"/>
        <n v="129"/>
        <n v="80"/>
        <n v="1184"/>
        <n v="94"/>
        <n v="2882"/>
        <n v="30"/>
        <n v="596"/>
        <n v="343"/>
        <n v="13122"/>
        <n v="289"/>
        <n v="1251"/>
        <n v="60"/>
        <n v="389"/>
        <n v="354"/>
        <n v="88"/>
        <n v="623"/>
        <n v="112"/>
        <n v="937"/>
        <n v="1174"/>
        <n v="817"/>
        <n v="1242"/>
        <n v="83"/>
        <n v="110"/>
        <n v="2872"/>
        <n v="5216"/>
        <n v="20"/>
        <n v="268"/>
        <n v="103"/>
        <n v="159"/>
        <n v="1168"/>
        <n v="255"/>
        <n v="1148"/>
        <n v="1213"/>
        <n v="1571"/>
        <n v="9886"/>
        <n v="17"/>
        <n v="62"/>
        <n v="139"/>
        <n v="254"/>
        <n v="48"/>
        <n v="66"/>
        <n v="457"/>
        <n v="4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s v="abel"/>
    <x v="0"/>
    <s v="Yes"/>
    <n v="0"/>
    <n v="2"/>
    <n v="14"/>
    <n v="28"/>
    <s v="-"/>
    <n v="0"/>
    <n v="6.6666666666666666E-2"/>
    <n v="1"/>
    <n v="0"/>
    <n v="1"/>
  </r>
  <r>
    <s v="absmip"/>
    <x v="1"/>
    <s v="No"/>
    <n v="0"/>
    <n v="0"/>
    <n v="0"/>
    <n v="0"/>
    <s v="-"/>
    <s v="N/A"/>
    <s v="N/A"/>
    <n v="0"/>
    <n v="0"/>
    <n v="1"/>
  </r>
  <r>
    <s v="agreste"/>
    <x v="2"/>
    <s v="No"/>
    <n v="0"/>
    <n v="0"/>
    <n v="0"/>
    <n v="0"/>
    <s v="-"/>
    <s v="N/A"/>
    <s v="N/A"/>
    <n v="0"/>
    <n v="0"/>
    <n v="1"/>
  </r>
  <r>
    <s v="aircraft"/>
    <x v="2"/>
    <s v="Yes"/>
    <n v="10"/>
    <n v="10"/>
    <n v="46"/>
    <n v="62"/>
    <s v="-"/>
    <n v="0.17857142857142858"/>
    <n v="0.1388888888888889"/>
    <n v="1"/>
    <n v="0"/>
    <n v="1"/>
  </r>
  <r>
    <s v="airsp"/>
    <x v="2"/>
    <s v="No"/>
    <n v="0"/>
    <n v="0"/>
    <n v="0"/>
    <n v="0"/>
    <s v="-"/>
    <s v="N/A"/>
    <s v="N/A"/>
    <n v="0"/>
    <n v="0"/>
    <n v="1"/>
  </r>
  <r>
    <s v="airsp2"/>
    <x v="2"/>
    <s v="No"/>
    <n v="0"/>
    <n v="0"/>
    <n v="0"/>
    <n v="0"/>
    <s v="-"/>
    <s v="N/A"/>
    <s v="N/A"/>
    <n v="0"/>
    <n v="0"/>
    <n v="1"/>
  </r>
  <r>
    <s v="ajax"/>
    <x v="2"/>
    <s v="No"/>
    <n v="0"/>
    <n v="0"/>
    <n v="0"/>
    <n v="0"/>
    <s v="-"/>
    <s v="N/A"/>
    <s v="N/A"/>
    <n v="0"/>
    <n v="0"/>
    <n v="1"/>
  </r>
  <r>
    <s v="alkyl"/>
    <x v="0"/>
    <s v="No"/>
    <n v="0"/>
    <n v="0"/>
    <n v="0"/>
    <n v="0"/>
    <s v="-"/>
    <s v="N/A"/>
    <s v="N/A"/>
    <n v="0"/>
    <n v="0"/>
    <n v="1"/>
  </r>
  <r>
    <s v="alphamet"/>
    <x v="1"/>
    <s v="Yes"/>
    <n v="3"/>
    <n v="2"/>
    <n v="38"/>
    <n v="115"/>
    <s v="-"/>
    <n v="7.3170731707317069E-2"/>
    <n v="1.7094017094017096E-2"/>
    <n v="1"/>
    <n v="0"/>
    <n v="1"/>
  </r>
  <r>
    <s v="ampl"/>
    <x v="2"/>
    <s v="Yes"/>
    <n v="4"/>
    <n v="0"/>
    <n v="8"/>
    <n v="22"/>
    <s v="-"/>
    <n v="0.33333333333333331"/>
    <n v="0"/>
    <n v="1"/>
    <n v="0"/>
    <n v="1"/>
  </r>
  <r>
    <s v="andean"/>
    <x v="1"/>
    <s v="Yes"/>
    <n v="272"/>
    <n v="279"/>
    <n v="1452"/>
    <n v="4617"/>
    <s v="-"/>
    <n v="0.15777262180974477"/>
    <n v="5.6985294117647058E-2"/>
    <n v="1"/>
    <n v="0"/>
    <n v="1"/>
  </r>
  <r>
    <s v="awkqap"/>
    <x v="3"/>
    <s v="No"/>
    <n v="0"/>
    <n v="0"/>
    <n v="0"/>
    <n v="0"/>
    <s v="-"/>
    <s v="N/A"/>
    <s v="N/A"/>
    <n v="0"/>
    <n v="0"/>
    <n v="1"/>
  </r>
  <r>
    <s v="batchdes"/>
    <x v="4"/>
    <s v="Yes"/>
    <n v="2"/>
    <n v="0"/>
    <n v="18"/>
    <n v="20"/>
    <s v="-"/>
    <n v="0.1"/>
    <n v="0"/>
    <n v="1"/>
    <n v="0"/>
    <n v="1"/>
  </r>
  <r>
    <s v="bearing"/>
    <x v="0"/>
    <s v="No"/>
    <n v="0"/>
    <n v="0"/>
    <n v="0"/>
    <n v="0"/>
    <s v="-"/>
    <s v="N/A"/>
    <s v="N/A"/>
    <n v="0"/>
    <n v="0"/>
    <n v="1"/>
  </r>
  <r>
    <s v="bid"/>
    <x v="1"/>
    <s v="Yes"/>
    <n v="7"/>
    <n v="0"/>
    <n v="17"/>
    <n v="18"/>
    <s v="-"/>
    <n v="0.29166666666666669"/>
    <n v="0"/>
    <n v="1"/>
    <n v="0"/>
    <n v="1"/>
  </r>
  <r>
    <s v="bidpwl"/>
    <x v="1"/>
    <s v="Yes"/>
    <n v="5"/>
    <n v="5"/>
    <n v="25"/>
    <n v="33"/>
    <s v="-"/>
    <n v="0.16666666666666666"/>
    <n v="0.13157894736842105"/>
    <n v="1"/>
    <n v="0"/>
    <n v="1"/>
  </r>
  <r>
    <s v="bidsos"/>
    <x v="1"/>
    <s v="No"/>
    <n v="0"/>
    <n v="0"/>
    <n v="0"/>
    <n v="0"/>
    <s v="-"/>
    <s v="N/A"/>
    <s v="N/A"/>
    <n v="0"/>
    <n v="0"/>
    <n v="1"/>
  </r>
  <r>
    <s v="bilinear"/>
    <x v="4"/>
    <s v="No"/>
    <n v="0"/>
    <n v="0"/>
    <n v="0"/>
    <n v="0"/>
    <s v="-"/>
    <s v="N/A"/>
    <s v="N/A"/>
    <n v="0"/>
    <n v="0"/>
    <n v="1"/>
  </r>
  <r>
    <s v="blend"/>
    <x v="2"/>
    <s v="No"/>
    <n v="0"/>
    <n v="0"/>
    <n v="0"/>
    <n v="0"/>
    <s v="-"/>
    <s v="N/A"/>
    <s v="N/A"/>
    <n v="0"/>
    <n v="0"/>
    <n v="1"/>
  </r>
  <r>
    <s v="camcge"/>
    <x v="0"/>
    <s v="Yes"/>
    <n v="33"/>
    <n v="70"/>
    <n v="209"/>
    <n v="209"/>
    <s v="-"/>
    <n v="0.13636363636363635"/>
    <n v="0.25089605734767023"/>
    <n v="1"/>
    <n v="0"/>
    <n v="1"/>
  </r>
  <r>
    <s v="camcns"/>
    <x v="5"/>
    <s v="Yes"/>
    <n v="33"/>
    <n v="70"/>
    <n v="210"/>
    <n v="210"/>
    <s v="-"/>
    <n v="0.13580246913580246"/>
    <n v="0.25"/>
    <n v="1"/>
    <n v="0"/>
    <n v="1"/>
  </r>
  <r>
    <s v="cammcp"/>
    <x v="6"/>
    <s v="Yes"/>
    <n v="246"/>
    <n v="40"/>
    <n v="240"/>
    <n v="240"/>
    <s v="-"/>
    <n v="0.50617283950617287"/>
    <n v="0.14285714285714285"/>
    <n v="1"/>
    <n v="0"/>
    <n v="1"/>
  </r>
  <r>
    <s v="camshape"/>
    <x v="0"/>
    <s v="No"/>
    <n v="0"/>
    <n v="0"/>
    <n v="0"/>
    <n v="0"/>
    <s v="-"/>
    <s v="N/A"/>
    <s v="N/A"/>
    <n v="0"/>
    <n v="0"/>
    <n v="1"/>
  </r>
  <r>
    <s v="catmix"/>
    <x v="0"/>
    <s v="Yes"/>
    <n v="0"/>
    <n v="2"/>
    <n v="200"/>
    <n v="301"/>
    <s v="-"/>
    <n v="0"/>
    <n v="6.6006600660066007E-3"/>
    <n v="1"/>
    <n v="0"/>
    <n v="1"/>
  </r>
  <r>
    <s v="cclinpts"/>
    <x v="0"/>
    <s v="Yes"/>
    <n v="2"/>
    <n v="4"/>
    <n v="28"/>
    <n v="56"/>
    <s v="-"/>
    <n v="6.6666666666666666E-2"/>
    <n v="6.6666666666666666E-2"/>
    <n v="1"/>
    <n v="0"/>
    <n v="1"/>
  </r>
  <r>
    <s v="cesam"/>
    <x v="6"/>
    <s v="Yes"/>
    <n v="337"/>
    <n v="66"/>
    <n v="205"/>
    <n v="205"/>
    <s v="-"/>
    <n v="0.62177121771217714"/>
    <n v="0.24354243542435425"/>
    <n v="1"/>
    <n v="0"/>
    <n v="1"/>
  </r>
  <r>
    <s v="chain"/>
    <x v="0"/>
    <s v="Yes"/>
    <n v="0"/>
    <n v="2"/>
    <n v="51"/>
    <n v="100"/>
    <s v="-"/>
    <n v="0"/>
    <n v="1.9607843137254902E-2"/>
    <n v="1"/>
    <n v="0"/>
    <n v="1"/>
  </r>
  <r>
    <s v="chakra"/>
    <x v="0"/>
    <s v="Yes"/>
    <n v="0"/>
    <n v="2"/>
    <n v="41"/>
    <n v="60"/>
    <s v="-"/>
    <n v="0"/>
    <n v="3.2258064516129031E-2"/>
    <n v="1"/>
    <n v="0"/>
    <n v="1"/>
  </r>
  <r>
    <s v="chance"/>
    <x v="0"/>
    <s v="No"/>
    <n v="0"/>
    <n v="0"/>
    <n v="0"/>
    <n v="0"/>
    <s v="-"/>
    <s v="N/A"/>
    <s v="N/A"/>
    <n v="0"/>
    <n v="0"/>
    <n v="1"/>
  </r>
  <r>
    <s v="chem"/>
    <x v="0"/>
    <s v="No"/>
    <n v="0"/>
    <n v="0"/>
    <n v="0"/>
    <n v="0"/>
    <s v="-"/>
    <s v="N/A"/>
    <s v="N/A"/>
    <n v="0"/>
    <n v="0"/>
    <n v="1"/>
  </r>
  <r>
    <s v="chenery"/>
    <x v="0"/>
    <s v="No"/>
    <n v="0"/>
    <n v="0"/>
    <n v="0"/>
    <n v="0"/>
    <s v="-"/>
    <s v="N/A"/>
    <s v="N/A"/>
    <n v="0"/>
    <n v="0"/>
    <n v="1"/>
  </r>
  <r>
    <s v="china"/>
    <x v="2"/>
    <s v="No"/>
    <n v="0"/>
    <n v="0"/>
    <n v="0"/>
    <n v="0"/>
    <s v="-"/>
    <s v="N/A"/>
    <s v="N/A"/>
    <n v="0"/>
    <n v="0"/>
    <n v="1"/>
  </r>
  <r>
    <s v="circpack"/>
    <x v="0"/>
    <s v="No"/>
    <n v="0"/>
    <n v="0"/>
    <n v="0"/>
    <n v="0"/>
    <s v="-"/>
    <s v="N/A"/>
    <s v="N/A"/>
    <n v="0"/>
    <n v="0"/>
    <n v="1"/>
  </r>
  <r>
    <s v="clad"/>
    <x v="1"/>
    <s v="Yes"/>
    <n v="601"/>
    <n v="0"/>
    <n v="2404"/>
    <n v="2408"/>
    <s v="-"/>
    <n v="0.2"/>
    <n v="0"/>
    <n v="1"/>
    <n v="0"/>
    <n v="1"/>
  </r>
  <r>
    <s v="clearlak"/>
    <x v="2"/>
    <s v="Yes"/>
    <n v="0"/>
    <n v="1"/>
    <n v="22"/>
    <n v="90"/>
    <s v="-"/>
    <n v="0"/>
    <n v="1.098901098901099E-2"/>
    <n v="1"/>
    <n v="0"/>
    <n v="1"/>
  </r>
  <r>
    <s v="cmo"/>
    <x v="1"/>
    <s v="Yes"/>
    <n v="6"/>
    <n v="8"/>
    <n v="321"/>
    <n v="284"/>
    <s v="-"/>
    <n v="1.834862385321101E-2"/>
    <n v="2.7397260273972601E-2"/>
    <n v="1"/>
    <n v="0"/>
    <n v="1"/>
  </r>
  <r>
    <s v="coex"/>
    <x v="1"/>
    <s v="No"/>
    <n v="0"/>
    <n v="0"/>
    <n v="0"/>
    <n v="0"/>
    <s v="-"/>
    <s v="N/A"/>
    <s v="N/A"/>
    <n v="0"/>
    <n v="0"/>
    <n v="1"/>
  </r>
  <r>
    <s v="coexx"/>
    <x v="1"/>
    <s v="Yes"/>
    <n v="111"/>
    <n v="17"/>
    <n v="131"/>
    <n v="58"/>
    <s v="-"/>
    <n v="0.45867768595041325"/>
    <n v="0.22666666666666666"/>
    <n v="1"/>
    <n v="0"/>
    <n v="1"/>
  </r>
  <r>
    <s v="copper"/>
    <x v="1"/>
    <s v="Yes"/>
    <n v="41"/>
    <n v="44"/>
    <n v="434"/>
    <n v="1748"/>
    <s v="-"/>
    <n v="8.6315789473684207E-2"/>
    <n v="2.4553571428571428E-2"/>
    <n v="1"/>
    <n v="0"/>
    <n v="1"/>
  </r>
  <r>
    <s v="cpack"/>
    <x v="7"/>
    <s v="No"/>
    <n v="0"/>
    <n v="0"/>
    <n v="0"/>
    <n v="0"/>
    <s v="-"/>
    <s v="N/A"/>
    <s v="N/A"/>
    <n v="0"/>
    <n v="0"/>
    <n v="1"/>
  </r>
  <r>
    <s v="cross"/>
    <x v="1"/>
    <s v="Yes"/>
    <n v="5"/>
    <n v="4"/>
    <n v="81"/>
    <n v="63"/>
    <s v="-"/>
    <n v="5.8139534883720929E-2"/>
    <n v="5.9701492537313432E-2"/>
    <n v="1"/>
    <n v="0"/>
    <n v="1"/>
  </r>
  <r>
    <s v="csched"/>
    <x v="4"/>
    <s v="Yes"/>
    <n v="6"/>
    <n v="3"/>
    <n v="17"/>
    <n v="74"/>
    <s v="-"/>
    <n v="0.2608695652173913"/>
    <n v="3.896103896103896E-2"/>
    <n v="1"/>
    <n v="0"/>
    <n v="1"/>
  </r>
  <r>
    <s v="csp"/>
    <x v="1"/>
    <s v="No"/>
    <n v="0"/>
    <n v="0"/>
    <n v="0"/>
    <n v="0"/>
    <s v="-"/>
    <s v="N/A"/>
    <s v="N/A"/>
    <n v="0"/>
    <n v="0"/>
    <n v="1"/>
  </r>
  <r>
    <s v="cube"/>
    <x v="1"/>
    <s v="No"/>
    <n v="0"/>
    <n v="0"/>
    <n v="0"/>
    <n v="0"/>
    <s v="-"/>
    <s v="N/A"/>
    <s v="N/A"/>
    <n v="0"/>
    <n v="0"/>
    <n v="1"/>
  </r>
  <r>
    <s v="cubesoln"/>
    <x v="1"/>
    <s v="No"/>
    <n v="0"/>
    <n v="0"/>
    <n v="0"/>
    <n v="0"/>
    <s v="-"/>
    <s v="N/A"/>
    <s v="N/A"/>
    <n v="0"/>
    <n v="0"/>
    <n v="1"/>
  </r>
  <r>
    <s v="cutstock"/>
    <x v="1"/>
    <s v="Yes"/>
    <n v="4"/>
    <n v="0"/>
    <n v="0"/>
    <n v="4"/>
    <s v="-"/>
    <n v="1"/>
    <n v="0"/>
    <n v="1"/>
    <n v="0"/>
    <n v="1"/>
  </r>
  <r>
    <s v="decomp"/>
    <x v="2"/>
    <s v="No"/>
    <n v="0"/>
    <n v="0"/>
    <n v="0"/>
    <n v="0"/>
    <s v="-"/>
    <s v="N/A"/>
    <s v="N/A"/>
    <n v="0"/>
    <n v="0"/>
    <n v="1"/>
  </r>
  <r>
    <s v="demo1"/>
    <x v="2"/>
    <s v="No"/>
    <n v="0"/>
    <n v="0"/>
    <n v="0"/>
    <n v="0"/>
    <s v="-"/>
    <s v="N/A"/>
    <s v="N/A"/>
    <n v="0"/>
    <n v="0"/>
    <n v="1"/>
  </r>
  <r>
    <s v="demo7"/>
    <x v="0"/>
    <s v="No"/>
    <n v="0"/>
    <n v="0"/>
    <n v="0"/>
    <n v="0"/>
    <s v="-"/>
    <s v="N/A"/>
    <s v="N/A"/>
    <n v="0"/>
    <n v="0"/>
    <n v="1"/>
  </r>
  <r>
    <s v="dice"/>
    <x v="1"/>
    <s v="Yes"/>
    <n v="12"/>
    <n v="7"/>
    <n v="114"/>
    <n v="120"/>
    <s v="-"/>
    <n v="9.5238095238095233E-2"/>
    <n v="5.5118110236220472E-2"/>
    <n v="1"/>
    <n v="0"/>
    <n v="1"/>
  </r>
  <r>
    <s v="dicex"/>
    <x v="1"/>
    <s v="Yes"/>
    <n v="12"/>
    <n v="28"/>
    <n v="150"/>
    <n v="423"/>
    <s v="-"/>
    <n v="7.407407407407407E-2"/>
    <n v="6.2084257206208429E-2"/>
    <n v="1"/>
    <n v="0"/>
    <n v="1"/>
  </r>
  <r>
    <s v="diet"/>
    <x v="2"/>
    <s v="No"/>
    <n v="0"/>
    <n v="0"/>
    <n v="0"/>
    <n v="0"/>
    <s v="-"/>
    <s v="N/A"/>
    <s v="N/A"/>
    <n v="0"/>
    <n v="0"/>
    <n v="1"/>
  </r>
  <r>
    <s v="dispatch"/>
    <x v="0"/>
    <s v="Yes"/>
    <n v="0"/>
    <n v="1"/>
    <n v="2"/>
    <n v="3"/>
    <s v="-"/>
    <n v="0"/>
    <n v="0.25"/>
    <n v="1"/>
    <n v="0"/>
    <n v="1"/>
  </r>
  <r>
    <s v="dyncge"/>
    <x v="0"/>
    <s v="Yes"/>
    <n v="8"/>
    <n v="19"/>
    <n v="107"/>
    <n v="97"/>
    <s v="-"/>
    <n v="6.9565217391304349E-2"/>
    <n v="0.16379310344827586"/>
    <n v="1"/>
    <n v="0"/>
    <n v="1"/>
  </r>
  <r>
    <s v="egypt"/>
    <x v="2"/>
    <s v="Yes"/>
    <n v="13"/>
    <n v="47"/>
    <n v="267"/>
    <n v="570"/>
    <s v="-"/>
    <n v="4.642857142857143E-2"/>
    <n v="7.6175040518638576E-2"/>
    <n v="1"/>
    <n v="0"/>
    <n v="1"/>
  </r>
  <r>
    <s v="elec"/>
    <x v="0"/>
    <s v="No"/>
    <n v="0"/>
    <n v="0"/>
    <n v="0"/>
    <n v="0"/>
    <s v="-"/>
    <s v="N/A"/>
    <s v="N/A"/>
    <n v="0"/>
    <n v="0"/>
    <n v="1"/>
  </r>
  <r>
    <s v="emfl"/>
    <x v="7"/>
    <s v="Yes"/>
    <n v="50"/>
    <n v="50"/>
    <n v="16825"/>
    <n v="16875"/>
    <s v="-"/>
    <n v="2.9629629629629628E-3"/>
    <n v="2.9542097488921715E-3"/>
    <n v="1"/>
    <n v="0"/>
    <n v="1"/>
  </r>
  <r>
    <s v="ers82mcp"/>
    <x v="6"/>
    <s v="Yes"/>
    <n v="17"/>
    <n v="45"/>
    <n v="215"/>
    <n v="215"/>
    <s v="-"/>
    <n v="7.3275862068965511E-2"/>
    <n v="0.17307692307692307"/>
    <n v="1"/>
    <n v="0"/>
    <n v="1"/>
  </r>
  <r>
    <s v="etamac"/>
    <x v="0"/>
    <s v="Yes"/>
    <n v="0"/>
    <n v="1"/>
    <n v="70"/>
    <n v="96"/>
    <s v="-"/>
    <n v="0"/>
    <n v="1.0309278350515464E-2"/>
    <n v="1"/>
    <n v="0"/>
    <n v="1"/>
  </r>
  <r>
    <s v="farm"/>
    <x v="2"/>
    <s v="No"/>
    <n v="0"/>
    <n v="0"/>
    <n v="0"/>
    <n v="0"/>
    <s v="-"/>
    <s v="N/A"/>
    <s v="N/A"/>
    <n v="0"/>
    <n v="0"/>
    <n v="1"/>
  </r>
  <r>
    <s v="feedtray"/>
    <x v="4"/>
    <s v="Yes"/>
    <n v="1"/>
    <n v="0"/>
    <n v="91"/>
    <n v="98"/>
    <s v="-"/>
    <n v="1.0869565217391304E-2"/>
    <n v="0"/>
    <n v="1"/>
    <n v="0"/>
    <n v="1"/>
  </r>
  <r>
    <s v="fertd"/>
    <x v="1"/>
    <s v="Yes"/>
    <n v="57"/>
    <n v="5"/>
    <n v="400"/>
    <n v="2962"/>
    <s v="-"/>
    <n v="0.12472647702407003"/>
    <n v="1.6852039096730705E-3"/>
    <n v="1"/>
    <n v="0"/>
    <n v="1"/>
  </r>
  <r>
    <s v="ferts"/>
    <x v="2"/>
    <s v="Yes"/>
    <n v="68"/>
    <n v="11"/>
    <n v="105"/>
    <n v="349"/>
    <s v="-"/>
    <n v="0.39306358381502893"/>
    <n v="3.0555555555555555E-2"/>
    <n v="1"/>
    <n v="0"/>
    <n v="1"/>
  </r>
  <r>
    <s v="flowchan"/>
    <x v="0"/>
    <s v="Yes"/>
    <n v="0"/>
    <n v="2"/>
    <n v="1198"/>
    <n v="1198"/>
    <s v="-"/>
    <n v="0"/>
    <n v="1.6666666666666668E-3"/>
    <n v="1"/>
    <n v="0"/>
    <n v="1"/>
  </r>
  <r>
    <s v="flowshop"/>
    <x v="1"/>
    <s v="No"/>
    <n v="0"/>
    <n v="0"/>
    <n v="0"/>
    <n v="0"/>
    <s v="-"/>
    <s v="N/A"/>
    <s v="N/A"/>
    <n v="0"/>
    <n v="0"/>
    <n v="1"/>
  </r>
  <r>
    <s v="food"/>
    <x v="1"/>
    <s v="Yes"/>
    <n v="0"/>
    <n v="5"/>
    <n v="132"/>
    <n v="121"/>
    <s v="-"/>
    <n v="0"/>
    <n v="3.968253968253968E-2"/>
    <n v="1"/>
    <n v="0"/>
    <n v="1"/>
  </r>
  <r>
    <s v="fuel"/>
    <x v="4"/>
    <s v="Yes"/>
    <n v="2"/>
    <n v="1"/>
    <n v="13"/>
    <n v="14"/>
    <s v="-"/>
    <n v="0.13333333333333333"/>
    <n v="6.6666666666666666E-2"/>
    <n v="1"/>
    <n v="0"/>
    <n v="1"/>
  </r>
  <r>
    <s v="gancns"/>
    <x v="5"/>
    <s v="Yes"/>
    <n v="37"/>
    <n v="120"/>
    <n v="237"/>
    <n v="237"/>
    <s v="-"/>
    <n v="0.13503649635036497"/>
    <n v="0.33613445378151263"/>
    <n v="1"/>
    <n v="0"/>
    <n v="1"/>
  </r>
  <r>
    <s v="gancnsx"/>
    <x v="5"/>
    <s v="Yes"/>
    <n v="37"/>
    <n v="120"/>
    <n v="237"/>
    <n v="237"/>
    <s v="-"/>
    <n v="0.13503649635036497"/>
    <n v="0.33613445378151263"/>
    <n v="1"/>
    <n v="0"/>
    <n v="1"/>
  </r>
  <r>
    <s v="ganges"/>
    <x v="0"/>
    <s v="Yes"/>
    <n v="37"/>
    <n v="120"/>
    <n v="236"/>
    <n v="236"/>
    <s v="-"/>
    <n v="0.13553113553113552"/>
    <n v="0.33707865168539325"/>
    <n v="1"/>
    <n v="0"/>
    <n v="1"/>
  </r>
  <r>
    <s v="gangesx"/>
    <x v="0"/>
    <s v="Yes"/>
    <n v="37"/>
    <n v="120"/>
    <n v="236"/>
    <n v="236"/>
    <s v="-"/>
    <n v="0.13553113553113552"/>
    <n v="0.33707865168539325"/>
    <n v="1"/>
    <n v="0"/>
    <n v="1"/>
  </r>
  <r>
    <s v="gasnet"/>
    <x v="4"/>
    <s v="Yes"/>
    <n v="2"/>
    <n v="4"/>
    <n v="67"/>
    <n v="86"/>
    <s v="-"/>
    <n v="2.8985507246376812E-2"/>
    <n v="4.4444444444444446E-2"/>
    <n v="1"/>
    <n v="0"/>
    <n v="1"/>
  </r>
  <r>
    <s v="gasoil"/>
    <x v="0"/>
    <s v="Yes"/>
    <n v="0"/>
    <n v="2"/>
    <n v="1298"/>
    <n v="1301"/>
    <s v="-"/>
    <n v="0"/>
    <n v="1.5349194167306216E-3"/>
    <n v="1"/>
    <n v="0"/>
    <n v="1"/>
  </r>
  <r>
    <s v="gear"/>
    <x v="4"/>
    <s v="No"/>
    <n v="0"/>
    <n v="0"/>
    <n v="0"/>
    <n v="0"/>
    <s v="-"/>
    <s v="N/A"/>
    <s v="N/A"/>
    <n v="0"/>
    <n v="0"/>
    <n v="1"/>
  </r>
  <r>
    <s v="gemmcp"/>
    <x v="6"/>
    <s v="Yes"/>
    <n v="267"/>
    <n v="6"/>
    <n v="261"/>
    <n v="261"/>
    <s v="-"/>
    <n v="0.50568181818181823"/>
    <n v="2.247191011235955E-2"/>
    <n v="1"/>
    <n v="0"/>
    <n v="1"/>
  </r>
  <r>
    <s v="glider"/>
    <x v="0"/>
    <s v="Yes"/>
    <n v="4"/>
    <n v="11"/>
    <n v="605"/>
    <n v="654"/>
    <s v="-"/>
    <n v="6.5681444991789817E-3"/>
    <n v="1.6541353383458645E-2"/>
    <n v="1"/>
    <n v="0"/>
    <n v="1"/>
  </r>
  <r>
    <s v="gqapsdp"/>
    <x v="8"/>
    <s v="No"/>
    <n v="0"/>
    <n v="0"/>
    <n v="0"/>
    <n v="0"/>
    <s v="-"/>
    <s v="N/A"/>
    <s v="N/A"/>
    <n v="0"/>
    <n v="0"/>
    <n v="1"/>
  </r>
  <r>
    <s v="gtm"/>
    <x v="0"/>
    <s v="Yes"/>
    <n v="4"/>
    <n v="4"/>
    <n v="20"/>
    <n v="59"/>
    <s v="-"/>
    <n v="0.16666666666666666"/>
    <n v="6.3492063492063489E-2"/>
    <n v="1"/>
    <n v="0"/>
    <n v="1"/>
  </r>
  <r>
    <s v="hansmcp"/>
    <x v="6"/>
    <s v="Yes"/>
    <n v="45"/>
    <n v="1"/>
    <n v="43"/>
    <n v="43"/>
    <s v="-"/>
    <n v="0.51136363636363635"/>
    <n v="2.2727272727272728E-2"/>
    <n v="1"/>
    <n v="0"/>
    <n v="1"/>
  </r>
  <r>
    <s v="harker"/>
    <x v="0"/>
    <s v="No"/>
    <n v="0"/>
    <n v="0"/>
    <n v="0"/>
    <n v="0"/>
    <s v="-"/>
    <s v="N/A"/>
    <s v="N/A"/>
    <n v="0"/>
    <n v="0"/>
    <n v="1"/>
  </r>
  <r>
    <s v="harkmcp"/>
    <x v="6"/>
    <s v="Yes"/>
    <n v="92"/>
    <n v="0"/>
    <n v="92"/>
    <n v="92"/>
    <s v="-"/>
    <n v="0.5"/>
    <n v="0"/>
    <n v="1"/>
    <n v="0"/>
    <n v="1"/>
  </r>
  <r>
    <s v="haverly"/>
    <x v="0"/>
    <s v="No"/>
    <n v="0"/>
    <n v="0"/>
    <n v="0"/>
    <n v="0"/>
    <s v="-"/>
    <s v="N/A"/>
    <s v="N/A"/>
    <n v="0"/>
    <n v="0"/>
    <n v="1"/>
  </r>
  <r>
    <s v="hda"/>
    <x v="4"/>
    <s v="Yes"/>
    <n v="0"/>
    <n v="0"/>
    <n v="0"/>
    <n v="0"/>
    <s v="not feasible"/>
    <s v="N/A"/>
    <s v="N/A"/>
    <n v="1"/>
    <n v="1"/>
    <n v="1"/>
  </r>
  <r>
    <s v="hhfair"/>
    <x v="0"/>
    <s v="Yes"/>
    <n v="0"/>
    <n v="2"/>
    <n v="25"/>
    <n v="27"/>
    <s v="-"/>
    <n v="0"/>
    <n v="6.8965517241379309E-2"/>
    <n v="1"/>
    <n v="0"/>
    <n v="1"/>
  </r>
  <r>
    <s v="hhmax"/>
    <x v="0"/>
    <s v="Yes"/>
    <n v="2"/>
    <n v="2"/>
    <n v="0"/>
    <n v="0"/>
    <s v="-"/>
    <n v="1"/>
    <n v="1"/>
    <n v="1"/>
    <n v="0"/>
    <n v="1"/>
  </r>
  <r>
    <s v="himmel11"/>
    <x v="7"/>
    <s v="Yes"/>
    <n v="1"/>
    <n v="0"/>
    <n v="3"/>
    <n v="9"/>
    <s v="-"/>
    <n v="0.25"/>
    <n v="0"/>
    <n v="1"/>
    <n v="0"/>
    <n v="1"/>
  </r>
  <r>
    <s v="himmel16"/>
    <x v="0"/>
    <s v="Yes"/>
    <n v="2"/>
    <n v="5"/>
    <n v="19"/>
    <n v="13"/>
    <s v="-"/>
    <n v="9.5238095238095233E-2"/>
    <n v="0.27777777777777779"/>
    <n v="1"/>
    <n v="0"/>
    <n v="1"/>
  </r>
  <r>
    <s v="house"/>
    <x v="0"/>
    <s v="No"/>
    <n v="0"/>
    <n v="0"/>
    <n v="0"/>
    <n v="0"/>
    <s v="-"/>
    <s v="N/A"/>
    <s v="N/A"/>
    <n v="0"/>
    <n v="0"/>
    <n v="1"/>
  </r>
  <r>
    <s v="hs62"/>
    <x v="0"/>
    <s v="No"/>
    <n v="0"/>
    <n v="0"/>
    <n v="0"/>
    <n v="0"/>
    <s v="-"/>
    <s v="N/A"/>
    <s v="N/A"/>
    <n v="0"/>
    <n v="0"/>
    <n v="1"/>
  </r>
  <r>
    <s v="hydro"/>
    <x v="0"/>
    <s v="Yes"/>
    <n v="0"/>
    <n v="1"/>
    <n v="24"/>
    <n v="30"/>
    <s v="-"/>
    <n v="0"/>
    <n v="3.2258064516129031E-2"/>
    <n v="1"/>
    <n v="0"/>
    <n v="1"/>
  </r>
  <r>
    <s v="ibm1"/>
    <x v="2"/>
    <s v="No"/>
    <n v="0"/>
    <n v="0"/>
    <n v="0"/>
    <n v="0"/>
    <s v="-"/>
    <s v="N/A"/>
    <s v="N/A"/>
    <n v="0"/>
    <n v="0"/>
    <n v="1"/>
  </r>
  <r>
    <s v="icut"/>
    <x v="1"/>
    <s v="Yes"/>
    <n v="0"/>
    <n v="1"/>
    <n v="0"/>
    <n v="3"/>
    <s v="-"/>
    <s v="N/A"/>
    <n v="0.25"/>
    <n v="1"/>
    <n v="0"/>
    <n v="1"/>
  </r>
  <r>
    <s v="immun"/>
    <x v="7"/>
    <s v="Yes"/>
    <n v="1"/>
    <n v="2"/>
    <n v="6"/>
    <n v="19"/>
    <s v="-"/>
    <n v="0.14285714285714285"/>
    <n v="9.5238095238095233E-2"/>
    <n v="1"/>
    <n v="0"/>
    <n v="1"/>
  </r>
  <r>
    <s v="imsl"/>
    <x v="2"/>
    <s v="No"/>
    <n v="0"/>
    <n v="0"/>
    <n v="0"/>
    <n v="0"/>
    <s v="-"/>
    <s v="N/A"/>
    <s v="N/A"/>
    <n v="0"/>
    <n v="0"/>
    <n v="1"/>
  </r>
  <r>
    <s v="indus"/>
    <x v="2"/>
    <s v="No"/>
    <n v="0"/>
    <n v="0"/>
    <n v="0"/>
    <n v="0"/>
    <s v="-"/>
    <s v="N/A"/>
    <s v="N/A"/>
    <n v="0"/>
    <n v="0"/>
    <n v="1"/>
  </r>
  <r>
    <s v="indus89"/>
    <x v="2"/>
    <s v="Yes"/>
    <n v="209"/>
    <n v="204"/>
    <n v="2516"/>
    <n v="6365"/>
    <s v="-"/>
    <n v="7.6697247706422014E-2"/>
    <n v="3.1054955092099254E-2"/>
    <n v="1"/>
    <n v="0"/>
    <n v="1"/>
  </r>
  <r>
    <s v="iobalance"/>
    <x v="0"/>
    <s v="No"/>
    <n v="0"/>
    <n v="0"/>
    <n v="0"/>
    <n v="0"/>
    <s v="-"/>
    <s v="N/A"/>
    <s v="N/A"/>
    <n v="0"/>
    <n v="0"/>
    <n v="1"/>
  </r>
  <r>
    <s v="irscge"/>
    <x v="0"/>
    <s v="Yes"/>
    <n v="2"/>
    <n v="3"/>
    <n v="46"/>
    <n v="45"/>
    <s v="-"/>
    <n v="4.1666666666666664E-2"/>
    <n v="6.25E-2"/>
    <n v="1"/>
    <n v="0"/>
    <n v="1"/>
  </r>
  <r>
    <s v="iswnm"/>
    <x v="2"/>
    <s v="Yes"/>
    <n v="13"/>
    <n v="17"/>
    <n v="443"/>
    <n v="1135"/>
    <s v="-"/>
    <n v="2.850877192982456E-2"/>
    <n v="1.4756944444444444E-2"/>
    <n v="1"/>
    <n v="0"/>
    <n v="1"/>
  </r>
  <r>
    <s v="jacobi"/>
    <x v="6"/>
    <s v="No"/>
    <n v="0"/>
    <n v="0"/>
    <n v="0"/>
    <n v="0"/>
    <s v="-"/>
    <s v="N/A"/>
    <s v="N/A"/>
    <n v="0"/>
    <n v="0"/>
    <n v="1"/>
  </r>
  <r>
    <s v="jbearing"/>
    <x v="0"/>
    <s v="Yes"/>
    <n v="0"/>
    <n v="204"/>
    <n v="0"/>
    <n v="2500"/>
    <s v="-"/>
    <s v="N/A"/>
    <n v="7.5443786982248517E-2"/>
    <n v="1"/>
    <n v="0"/>
    <n v="1"/>
  </r>
  <r>
    <s v="jit"/>
    <x v="4"/>
    <s v="Yes"/>
    <n v="1"/>
    <n v="0"/>
    <n v="31"/>
    <n v="25"/>
    <s v="-"/>
    <n v="3.125E-2"/>
    <n v="0"/>
    <n v="1"/>
    <n v="0"/>
    <n v="1"/>
  </r>
  <r>
    <s v="jobt"/>
    <x v="2"/>
    <s v="No"/>
    <n v="0"/>
    <n v="0"/>
    <n v="0"/>
    <n v="0"/>
    <s v="-"/>
    <s v="N/A"/>
    <s v="N/A"/>
    <n v="0"/>
    <n v="0"/>
    <n v="1"/>
  </r>
  <r>
    <s v="kand"/>
    <x v="2"/>
    <s v="No"/>
    <n v="0"/>
    <n v="0"/>
    <n v="0"/>
    <n v="0"/>
    <s v="-"/>
    <s v="N/A"/>
    <s v="N/A"/>
    <n v="0"/>
    <n v="0"/>
    <n v="1"/>
  </r>
  <r>
    <s v="knp"/>
    <x v="0"/>
    <s v="No"/>
    <n v="0"/>
    <n v="0"/>
    <n v="0"/>
    <n v="0"/>
    <s v="-"/>
    <s v="N/A"/>
    <s v="N/A"/>
    <n v="0"/>
    <n v="0"/>
    <n v="1"/>
  </r>
  <r>
    <s v="korcge"/>
    <x v="0"/>
    <s v="Yes"/>
    <n v="14"/>
    <n v="32"/>
    <n v="63"/>
    <n v="63"/>
    <s v="-"/>
    <n v="0.18181818181818182"/>
    <n v="0.33684210526315789"/>
    <n v="1"/>
    <n v="0"/>
    <n v="1"/>
  </r>
  <r>
    <s v="korcns"/>
    <x v="5"/>
    <s v="Yes"/>
    <n v="14"/>
    <n v="32"/>
    <n v="64"/>
    <n v="64"/>
    <s v="-"/>
    <n v="0.17948717948717949"/>
    <n v="0.33333333333333331"/>
    <n v="1"/>
    <n v="0"/>
    <n v="1"/>
  </r>
  <r>
    <s v="kormcp"/>
    <x v="6"/>
    <s v="Yes"/>
    <n v="14"/>
    <n v="32"/>
    <n v="64"/>
    <n v="64"/>
    <s v="-"/>
    <n v="0.17948717948717949"/>
    <n v="0.33333333333333331"/>
    <n v="1"/>
    <n v="0"/>
    <n v="1"/>
  </r>
  <r>
    <s v="korpet"/>
    <x v="1"/>
    <s v="Yes"/>
    <n v="273"/>
    <n v="79"/>
    <n v="777"/>
    <n v="1871"/>
    <s v="-"/>
    <n v="0.26"/>
    <n v="4.0512820512820513E-2"/>
    <n v="1"/>
    <n v="0"/>
    <n v="1"/>
  </r>
  <r>
    <s v="kport"/>
    <x v="4"/>
    <s v="Yes"/>
    <n v="5"/>
    <n v="3"/>
    <n v="22"/>
    <n v="98"/>
    <s v="-"/>
    <n v="0.18518518518518517"/>
    <n v="2.9702970297029702E-2"/>
    <n v="1"/>
    <n v="0"/>
    <n v="1"/>
  </r>
  <r>
    <s v="kqkpsdp"/>
    <x v="8"/>
    <s v="No"/>
    <n v="0"/>
    <n v="0"/>
    <n v="0"/>
    <n v="0"/>
    <s v="-"/>
    <s v="N/A"/>
    <s v="N/A"/>
    <n v="0"/>
    <n v="0"/>
    <n v="1"/>
  </r>
  <r>
    <s v="lands"/>
    <x v="2"/>
    <s v="No"/>
    <n v="0"/>
    <n v="0"/>
    <n v="0"/>
    <n v="0"/>
    <s v="-"/>
    <s v="N/A"/>
    <s v="N/A"/>
    <n v="0"/>
    <n v="0"/>
    <n v="1"/>
  </r>
  <r>
    <s v="latin"/>
    <x v="1"/>
    <s v="Yes"/>
    <n v="13"/>
    <n v="11"/>
    <n v="147"/>
    <n v="117"/>
    <s v="-"/>
    <n v="8.1250000000000003E-2"/>
    <n v="8.59375E-2"/>
    <n v="1"/>
    <n v="0"/>
    <n v="1"/>
  </r>
  <r>
    <s v="launch"/>
    <x v="0"/>
    <s v="No"/>
    <n v="0"/>
    <n v="0"/>
    <n v="0"/>
    <n v="0"/>
    <s v="-"/>
    <s v="N/A"/>
    <s v="N/A"/>
    <n v="0"/>
    <n v="0"/>
    <n v="1"/>
  </r>
  <r>
    <s v="least"/>
    <x v="0"/>
    <s v="No"/>
    <n v="0"/>
    <n v="0"/>
    <n v="0"/>
    <n v="0"/>
    <s v="-"/>
    <s v="N/A"/>
    <s v="N/A"/>
    <n v="0"/>
    <n v="0"/>
    <n v="1"/>
  </r>
  <r>
    <s v="like"/>
    <x v="0"/>
    <s v="No"/>
    <n v="0"/>
    <n v="0"/>
    <n v="0"/>
    <n v="0"/>
    <s v="-"/>
    <s v="N/A"/>
    <s v="N/A"/>
    <n v="0"/>
    <n v="0"/>
    <n v="1"/>
  </r>
  <r>
    <s v="linear"/>
    <x v="9"/>
    <s v="No"/>
    <n v="0"/>
    <n v="0"/>
    <n v="0"/>
    <n v="0"/>
    <s v="-"/>
    <s v="N/A"/>
    <s v="N/A"/>
    <n v="0"/>
    <n v="0"/>
    <n v="1"/>
  </r>
  <r>
    <s v="lmp1"/>
    <x v="0"/>
    <s v="No"/>
    <n v="0"/>
    <n v="0"/>
    <n v="0"/>
    <n v="0"/>
    <s v="-"/>
    <s v="N/A"/>
    <s v="N/A"/>
    <n v="0"/>
    <n v="0"/>
    <n v="1"/>
  </r>
  <r>
    <s v="lmp2"/>
    <x v="0"/>
    <s v="No"/>
    <n v="0"/>
    <n v="0"/>
    <n v="0"/>
    <n v="0"/>
    <s v="-"/>
    <s v="N/A"/>
    <s v="N/A"/>
    <n v="0"/>
    <n v="0"/>
    <n v="1"/>
  </r>
  <r>
    <s v="lmp3"/>
    <x v="0"/>
    <s v="No"/>
    <n v="0"/>
    <n v="0"/>
    <n v="0"/>
    <n v="0"/>
    <s v="-"/>
    <s v="N/A"/>
    <s v="N/A"/>
    <n v="0"/>
    <n v="0"/>
    <n v="1"/>
  </r>
  <r>
    <s v="lnts"/>
    <x v="0"/>
    <s v="Yes"/>
    <n v="0"/>
    <n v="7"/>
    <n v="200"/>
    <n v="249"/>
    <s v="-"/>
    <n v="0"/>
    <n v="2.734375E-2"/>
    <n v="1"/>
    <n v="0"/>
    <n v="1"/>
  </r>
  <r>
    <s v="lop"/>
    <x v="1"/>
    <s v="No"/>
    <n v="0"/>
    <n v="0"/>
    <n v="0"/>
    <n v="0"/>
    <s v="-"/>
    <s v="N/A"/>
    <s v="N/A"/>
    <n v="0"/>
    <n v="0"/>
    <n v="1"/>
  </r>
  <r>
    <s v="lrgcge"/>
    <x v="0"/>
    <s v="Yes"/>
    <n v="2"/>
    <n v="3"/>
    <n v="50"/>
    <n v="49"/>
    <s v="-"/>
    <n v="3.8461538461538464E-2"/>
    <n v="5.7692307692307696E-2"/>
    <n v="1"/>
    <n v="0"/>
    <n v="1"/>
  </r>
  <r>
    <s v="lrs"/>
    <x v="1"/>
    <s v="Yes"/>
    <n v="1208"/>
    <n v="350"/>
    <n v="0"/>
    <n v="0"/>
    <s v="-"/>
    <n v="1"/>
    <n v="1"/>
    <n v="1"/>
    <n v="0"/>
    <n v="1"/>
  </r>
  <r>
    <s v="magic"/>
    <x v="1"/>
    <s v="No"/>
    <n v="0"/>
    <n v="0"/>
    <n v="0"/>
    <n v="0"/>
    <s v="-"/>
    <s v="N/A"/>
    <s v="N/A"/>
    <n v="0"/>
    <n v="0"/>
    <n v="1"/>
  </r>
  <r>
    <s v="marco"/>
    <x v="2"/>
    <s v="Yes"/>
    <n v="3"/>
    <n v="1"/>
    <n v="42"/>
    <n v="59"/>
    <s v="-"/>
    <n v="6.6666666666666666E-2"/>
    <n v="1.6666666666666666E-2"/>
    <n v="1"/>
    <n v="0"/>
    <n v="1"/>
  </r>
  <r>
    <s v="marilyn"/>
    <x v="1"/>
    <s v="No"/>
    <n v="0"/>
    <n v="0"/>
    <n v="0"/>
    <n v="0"/>
    <s v="-"/>
    <s v="N/A"/>
    <s v="N/A"/>
    <n v="0"/>
    <n v="0"/>
    <n v="1"/>
  </r>
  <r>
    <s v="markov"/>
    <x v="2"/>
    <s v="Yes"/>
    <n v="56"/>
    <n v="28"/>
    <n v="16"/>
    <n v="100"/>
    <s v="-"/>
    <n v="0.77777777777777779"/>
    <n v="0.21875"/>
    <n v="1"/>
    <n v="0"/>
    <n v="1"/>
  </r>
  <r>
    <s v="mathopt1"/>
    <x v="0"/>
    <s v="No"/>
    <n v="0"/>
    <n v="0"/>
    <n v="0"/>
    <n v="0"/>
    <s v="-"/>
    <s v="N/A"/>
    <s v="N/A"/>
    <n v="0"/>
    <n v="0"/>
    <n v="1"/>
  </r>
  <r>
    <s v="mathopt2"/>
    <x v="0"/>
    <s v="No"/>
    <n v="0"/>
    <n v="0"/>
    <n v="0"/>
    <n v="0"/>
    <s v="-"/>
    <s v="N/A"/>
    <s v="N/A"/>
    <n v="0"/>
    <n v="0"/>
    <n v="1"/>
  </r>
  <r>
    <s v="mathopt3"/>
    <x v="0"/>
    <s v="No"/>
    <n v="0"/>
    <n v="0"/>
    <n v="0"/>
    <n v="0"/>
    <s v="-"/>
    <s v="N/A"/>
    <s v="N/A"/>
    <n v="0"/>
    <n v="0"/>
    <n v="1"/>
  </r>
  <r>
    <s v="mathopt4"/>
    <x v="0"/>
    <s v="No"/>
    <n v="0"/>
    <n v="0"/>
    <n v="0"/>
    <n v="0"/>
    <s v="-"/>
    <s v="N/A"/>
    <s v="N/A"/>
    <n v="0"/>
    <n v="0"/>
    <n v="1"/>
  </r>
  <r>
    <s v="mathopt5"/>
    <x v="9"/>
    <s v="No"/>
    <n v="0"/>
    <n v="0"/>
    <n v="0"/>
    <n v="0"/>
    <s v="-"/>
    <s v="N/A"/>
    <s v="N/A"/>
    <n v="0"/>
    <n v="0"/>
    <n v="1"/>
  </r>
  <r>
    <s v="mathopt6"/>
    <x v="9"/>
    <s v="No"/>
    <n v="0"/>
    <n v="0"/>
    <n v="0"/>
    <n v="0"/>
    <s v="-"/>
    <s v="N/A"/>
    <s v="N/A"/>
    <n v="0"/>
    <n v="0"/>
    <n v="1"/>
  </r>
  <r>
    <s v="maxcut"/>
    <x v="1"/>
    <s v="No"/>
    <n v="0"/>
    <n v="0"/>
    <n v="0"/>
    <n v="0"/>
    <s v="-"/>
    <s v="N/A"/>
    <s v="N/A"/>
    <n v="0"/>
    <n v="0"/>
    <n v="1"/>
  </r>
  <r>
    <s v="maxmin"/>
    <x v="9"/>
    <s v="Yes"/>
    <n v="0"/>
    <n v="2"/>
    <n v="78"/>
    <n v="25"/>
    <s v="-"/>
    <n v="0"/>
    <n v="7.407407407407407E-2"/>
    <n v="1"/>
    <n v="0"/>
    <n v="1"/>
  </r>
  <r>
    <s v="meanvar"/>
    <x v="0"/>
    <s v="Yes"/>
    <n v="0"/>
    <n v="1"/>
    <n v="3"/>
    <n v="8"/>
    <s v="-"/>
    <n v="0"/>
    <n v="0.1111111111111111"/>
    <n v="1"/>
    <n v="0"/>
    <n v="1"/>
  </r>
  <r>
    <s v="meanvarx"/>
    <x v="4"/>
    <s v="Yes"/>
    <n v="6"/>
    <n v="4"/>
    <n v="45"/>
    <n v="38"/>
    <s v="-"/>
    <n v="0.11764705882352941"/>
    <n v="9.5238095238095233E-2"/>
    <n v="1"/>
    <n v="0"/>
    <n v="1"/>
  </r>
  <r>
    <s v="methanol"/>
    <x v="0"/>
    <s v="Yes"/>
    <n v="0"/>
    <n v="3"/>
    <n v="1497"/>
    <n v="1502"/>
    <s v="-"/>
    <n v="0"/>
    <n v="1.9933554817275745E-3"/>
    <n v="1"/>
    <n v="0"/>
    <n v="1"/>
  </r>
  <r>
    <s v="mexls"/>
    <x v="2"/>
    <s v="Yes"/>
    <n v="90"/>
    <n v="34"/>
    <n v="262"/>
    <n v="543"/>
    <s v="-"/>
    <n v="0.25568181818181818"/>
    <n v="5.8925476603119586E-2"/>
    <n v="1"/>
    <n v="0"/>
    <n v="1"/>
  </r>
  <r>
    <s v="mexsd"/>
    <x v="1"/>
    <s v="Yes"/>
    <n v="127"/>
    <n v="236"/>
    <n v="692"/>
    <n v="1571"/>
    <s v="-"/>
    <n v="0.15506715506715507"/>
    <n v="0.13060320973990039"/>
    <n v="1"/>
    <n v="0"/>
    <n v="1"/>
  </r>
  <r>
    <s v="mexss"/>
    <x v="2"/>
    <s v="Yes"/>
    <n v="40"/>
    <n v="13"/>
    <n v="33"/>
    <n v="64"/>
    <s v="-"/>
    <n v="0.54794520547945202"/>
    <n v="0.16883116883116883"/>
    <n v="1"/>
    <n v="0"/>
    <n v="1"/>
  </r>
  <r>
    <s v="mhw4d"/>
    <x v="0"/>
    <s v="No"/>
    <n v="0"/>
    <n v="0"/>
    <n v="0"/>
    <n v="0"/>
    <s v="-"/>
    <s v="N/A"/>
    <s v="N/A"/>
    <n v="0"/>
    <n v="0"/>
    <n v="1"/>
  </r>
  <r>
    <s v="mine"/>
    <x v="2"/>
    <s v="No"/>
    <n v="0"/>
    <n v="0"/>
    <n v="0"/>
    <n v="0"/>
    <s v="-"/>
    <s v="N/A"/>
    <s v="N/A"/>
    <n v="0"/>
    <n v="0"/>
    <n v="1"/>
  </r>
  <r>
    <s v="minlphi"/>
    <x v="0"/>
    <s v="Yes"/>
    <n v="54"/>
    <n v="38"/>
    <n v="25"/>
    <n v="26"/>
    <s v="-"/>
    <n v="0.68354430379746833"/>
    <n v="0.59375"/>
    <n v="1"/>
    <n v="0"/>
    <n v="1"/>
  </r>
  <r>
    <s v="minlphix"/>
    <x v="4"/>
    <s v="Yes"/>
    <n v="60"/>
    <n v="47"/>
    <n v="40"/>
    <n v="37"/>
    <s v="-"/>
    <n v="0.6"/>
    <n v="0.55952380952380953"/>
    <n v="1"/>
    <n v="0"/>
    <n v="1"/>
  </r>
  <r>
    <s v="minsurf"/>
    <x v="0"/>
    <s v="Yes"/>
    <n v="0"/>
    <n v="154"/>
    <n v="0"/>
    <n v="1250"/>
    <s v="-"/>
    <s v="N/A"/>
    <n v="0.10968660968660969"/>
    <n v="1"/>
    <n v="0"/>
    <n v="1"/>
  </r>
  <r>
    <s v="moncge"/>
    <x v="0"/>
    <s v="Yes"/>
    <n v="2"/>
    <n v="3"/>
    <n v="48"/>
    <n v="47"/>
    <s v="-"/>
    <n v="0.04"/>
    <n v="0.06"/>
    <n v="1"/>
    <n v="0"/>
    <n v="1"/>
  </r>
  <r>
    <s v="mr5mcp"/>
    <x v="6"/>
    <s v="Yes"/>
    <n v="352"/>
    <n v="11"/>
    <n v="350"/>
    <n v="350"/>
    <s v="-"/>
    <n v="0.50142450142450146"/>
    <n v="3.0470914127423823E-2"/>
    <n v="1"/>
    <n v="0"/>
    <n v="1"/>
  </r>
  <r>
    <s v="mrp2"/>
    <x v="1"/>
    <s v="Yes"/>
    <n v="26"/>
    <n v="2"/>
    <n v="108"/>
    <n v="78"/>
    <s v="-"/>
    <n v="0.19402985074626866"/>
    <n v="2.5000000000000001E-2"/>
    <n v="1"/>
    <n v="0"/>
    <n v="1"/>
  </r>
  <r>
    <s v="msm"/>
    <x v="2"/>
    <s v="Yes"/>
    <n v="114"/>
    <n v="0"/>
    <n v="622"/>
    <n v="2302"/>
    <s v="-"/>
    <n v="0.15489130434782608"/>
    <n v="0"/>
    <n v="1"/>
    <n v="0"/>
    <n v="1"/>
  </r>
  <r>
    <s v="mws"/>
    <x v="1"/>
    <s v="Yes"/>
    <n v="0"/>
    <n v="1"/>
    <n v="842"/>
    <n v="846"/>
    <s v="-"/>
    <n v="0"/>
    <n v="1.1806375442739079E-3"/>
    <n v="1"/>
    <n v="0"/>
    <n v="1"/>
  </r>
  <r>
    <s v="nash"/>
    <x v="10"/>
    <s v="Yes"/>
    <n v="10"/>
    <n v="0"/>
    <n v="10"/>
    <n v="11"/>
    <s v="-"/>
    <n v="0.5"/>
    <n v="0"/>
    <n v="1"/>
    <n v="0"/>
    <n v="1"/>
  </r>
  <r>
    <s v="nebrazil"/>
    <x v="2"/>
    <s v="Yes"/>
    <n v="6"/>
    <n v="0"/>
    <n v="136"/>
    <n v="327"/>
    <s v="-"/>
    <n v="4.2253521126760563E-2"/>
    <n v="0"/>
    <n v="1"/>
    <n v="0"/>
    <n v="1"/>
  </r>
  <r>
    <s v="nemhaus"/>
    <x v="1"/>
    <s v="No"/>
    <n v="0"/>
    <n v="0"/>
    <n v="0"/>
    <n v="0"/>
    <s v="-"/>
    <s v="N/A"/>
    <s v="N/A"/>
    <n v="0"/>
    <n v="0"/>
    <n v="1"/>
  </r>
  <r>
    <s v="netgen"/>
    <x v="2"/>
    <s v="Yes"/>
    <n v="0"/>
    <n v="188"/>
    <n v="20"/>
    <n v="130"/>
    <s v="-"/>
    <n v="0"/>
    <n v="0.5911949685534591"/>
    <n v="1"/>
    <n v="0"/>
    <n v="1"/>
  </r>
  <r>
    <s v="nonsharp"/>
    <x v="1"/>
    <s v="Yes"/>
    <n v="1"/>
    <n v="0"/>
    <n v="3"/>
    <n v="3"/>
    <s v="-"/>
    <n v="0.25"/>
    <n v="0"/>
    <n v="1"/>
    <n v="0"/>
    <n v="1"/>
  </r>
  <r>
    <s v="nsharpx"/>
    <x v="4"/>
    <s v="Yes"/>
    <n v="2"/>
    <n v="2"/>
    <n v="41"/>
    <n v="48"/>
    <s v="-"/>
    <n v="4.6511627906976744E-2"/>
    <n v="0.04"/>
    <n v="1"/>
    <n v="0"/>
    <n v="1"/>
  </r>
  <r>
    <s v="oligomcp"/>
    <x v="6"/>
    <s v="Yes"/>
    <n v="6"/>
    <n v="0"/>
    <n v="6"/>
    <n v="6"/>
    <s v="-"/>
    <n v="0.5"/>
    <n v="0"/>
    <n v="1"/>
    <n v="0"/>
    <n v="1"/>
  </r>
  <r>
    <s v="openpit"/>
    <x v="1"/>
    <s v="Yes"/>
    <n v="32"/>
    <n v="8"/>
    <n v="3032"/>
    <n v="2624"/>
    <s v="-"/>
    <n v="1.0443864229765013E-2"/>
    <n v="3.0395136778115501E-3"/>
    <n v="1"/>
    <n v="0"/>
    <n v="1"/>
  </r>
  <r>
    <s v="orani"/>
    <x v="2"/>
    <s v="Yes"/>
    <n v="6"/>
    <n v="18"/>
    <n v="34"/>
    <n v="34"/>
    <s v="-"/>
    <n v="0.15"/>
    <n v="0.34615384615384615"/>
    <n v="1"/>
    <n v="0"/>
    <n v="1"/>
  </r>
  <r>
    <s v="otpop"/>
    <x v="0"/>
    <s v="Yes"/>
    <n v="32"/>
    <n v="43"/>
    <n v="46"/>
    <n v="62"/>
    <s v="-"/>
    <n v="0.41025641025641024"/>
    <n v="0.40952380952380951"/>
    <n v="1"/>
    <n v="0"/>
    <n v="1"/>
  </r>
  <r>
    <s v="pak"/>
    <x v="2"/>
    <s v="Yes"/>
    <n v="21"/>
    <n v="9"/>
    <n v="326"/>
    <n v="274"/>
    <s v="-"/>
    <n v="6.0518731988472622E-2"/>
    <n v="3.1802120141342753E-2"/>
    <n v="1"/>
    <n v="0"/>
    <n v="1"/>
  </r>
  <r>
    <s v="paperco"/>
    <x v="2"/>
    <s v="No"/>
    <n v="0"/>
    <n v="0"/>
    <n v="0"/>
    <n v="0"/>
    <s v="-"/>
    <s v="N/A"/>
    <s v="N/A"/>
    <n v="0"/>
    <n v="0"/>
    <n v="1"/>
  </r>
  <r>
    <s v="partssupply"/>
    <x v="0"/>
    <s v="No"/>
    <n v="0"/>
    <n v="0"/>
    <n v="0"/>
    <n v="0"/>
    <s v="-"/>
    <s v="N/A"/>
    <s v="N/A"/>
    <n v="0"/>
    <n v="0"/>
    <n v="1"/>
  </r>
  <r>
    <s v="pdi"/>
    <x v="2"/>
    <s v="Yes"/>
    <n v="0"/>
    <n v="4"/>
    <n v="68"/>
    <n v="129"/>
    <s v="-"/>
    <n v="0"/>
    <n v="3.007518796992481E-2"/>
    <n v="1"/>
    <n v="0"/>
    <n v="1"/>
  </r>
  <r>
    <s v="phosdis"/>
    <x v="2"/>
    <s v="No"/>
    <n v="0"/>
    <n v="0"/>
    <n v="0"/>
    <n v="0"/>
    <s v="-"/>
    <s v="N/A"/>
    <s v="N/A"/>
    <n v="0"/>
    <n v="0"/>
    <n v="1"/>
  </r>
  <r>
    <s v="pindyck"/>
    <x v="0"/>
    <s v="Yes"/>
    <n v="0"/>
    <n v="4"/>
    <n v="96"/>
    <n v="112"/>
    <s v="-"/>
    <n v="0"/>
    <n v="3.4482758620689655E-2"/>
    <n v="1"/>
    <n v="0"/>
    <n v="1"/>
  </r>
  <r>
    <s v="pinene"/>
    <x v="0"/>
    <s v="Yes"/>
    <n v="0"/>
    <n v="5"/>
    <n v="2495"/>
    <n v="2500"/>
    <s v="-"/>
    <n v="0"/>
    <n v="1.996007984031936E-3"/>
    <n v="1"/>
    <n v="0"/>
    <n v="1"/>
  </r>
  <r>
    <s v="pmeanvar"/>
    <x v="3"/>
    <s v="Yes"/>
    <n v="0"/>
    <n v="1"/>
    <n v="43"/>
    <n v="41"/>
    <s v="-"/>
    <n v="0"/>
    <n v="2.3809523809523808E-2"/>
    <n v="1"/>
    <n v="0"/>
    <n v="1"/>
  </r>
  <r>
    <s v="pollut"/>
    <x v="0"/>
    <s v="No"/>
    <n v="0"/>
    <n v="0"/>
    <n v="0"/>
    <n v="0"/>
    <s v="-"/>
    <s v="N/A"/>
    <s v="N/A"/>
    <n v="0"/>
    <n v="0"/>
    <n v="1"/>
  </r>
  <r>
    <s v="polygon"/>
    <x v="0"/>
    <s v="Yes"/>
    <n v="1"/>
    <n v="2"/>
    <n v="323"/>
    <n v="48"/>
    <s v="-"/>
    <n v="3.0864197530864196E-3"/>
    <n v="0.04"/>
    <n v="1"/>
    <n v="0"/>
    <n v="1"/>
  </r>
  <r>
    <s v="pool"/>
    <x v="0"/>
    <s v="Yes"/>
    <n v="5"/>
    <n v="0"/>
    <n v="81"/>
    <n v="18"/>
    <s v="-"/>
    <n v="5.8139534883720929E-2"/>
    <n v="0"/>
    <n v="1"/>
    <n v="0"/>
    <n v="1"/>
  </r>
  <r>
    <s v="popdynm"/>
    <x v="0"/>
    <s v="No"/>
    <n v="0"/>
    <n v="0"/>
    <n v="0"/>
    <n v="0"/>
    <s v="-"/>
    <s v="N/A"/>
    <s v="N/A"/>
    <n v="0"/>
    <n v="0"/>
    <n v="1"/>
  </r>
  <r>
    <s v="port"/>
    <x v="2"/>
    <s v="No"/>
    <n v="0"/>
    <n v="0"/>
    <n v="0"/>
    <n v="0"/>
    <s v="-"/>
    <s v="N/A"/>
    <s v="N/A"/>
    <n v="0"/>
    <n v="0"/>
    <n v="1"/>
  </r>
  <r>
    <s v="poutil"/>
    <x v="1"/>
    <s v="Yes"/>
    <n v="38"/>
    <n v="20"/>
    <n v="2139"/>
    <n v="1239"/>
    <s v="-"/>
    <n v="1.7455213596692696E-2"/>
    <n v="1.5885623510722795E-2"/>
    <n v="1"/>
    <n v="0"/>
    <n v="1"/>
  </r>
  <r>
    <s v="process"/>
    <x v="0"/>
    <s v="No"/>
    <n v="0"/>
    <n v="0"/>
    <n v="0"/>
    <n v="0"/>
    <s v="-"/>
    <s v="N/A"/>
    <s v="N/A"/>
    <n v="0"/>
    <n v="0"/>
    <n v="1"/>
  </r>
  <r>
    <s v="procsel"/>
    <x v="4"/>
    <s v="No"/>
    <n v="0"/>
    <n v="0"/>
    <n v="0"/>
    <n v="0"/>
    <s v="-"/>
    <s v="N/A"/>
    <s v="N/A"/>
    <n v="0"/>
    <n v="0"/>
    <n v="1"/>
  </r>
  <r>
    <s v="prodmix"/>
    <x v="2"/>
    <s v="No"/>
    <n v="0"/>
    <n v="0"/>
    <n v="0"/>
    <n v="0"/>
    <s v="-"/>
    <s v="N/A"/>
    <s v="N/A"/>
    <n v="0"/>
    <n v="0"/>
    <n v="1"/>
  </r>
  <r>
    <s v="prodplan"/>
    <x v="1"/>
    <s v="Yes"/>
    <n v="1"/>
    <n v="1"/>
    <n v="15"/>
    <n v="23"/>
    <s v="-"/>
    <n v="6.25E-2"/>
    <n v="4.1666666666666664E-2"/>
    <n v="1"/>
    <n v="0"/>
    <n v="1"/>
  </r>
  <r>
    <s v="prodsch"/>
    <x v="1"/>
    <s v="No"/>
    <n v="0"/>
    <n v="0"/>
    <n v="0"/>
    <n v="0"/>
    <s v="-"/>
    <s v="N/A"/>
    <s v="N/A"/>
    <n v="0"/>
    <n v="0"/>
    <n v="1"/>
  </r>
  <r>
    <s v="prodschx"/>
    <x v="1"/>
    <s v="No"/>
    <n v="0"/>
    <n v="0"/>
    <n v="0"/>
    <n v="0"/>
    <s v="-"/>
    <s v="N/A"/>
    <s v="N/A"/>
    <n v="0"/>
    <n v="0"/>
    <n v="1"/>
  </r>
  <r>
    <s v="prodsp"/>
    <x v="2"/>
    <s v="Yes"/>
    <n v="4"/>
    <n v="0"/>
    <n v="600"/>
    <n v="604"/>
    <s v="-"/>
    <n v="6.6225165562913907E-3"/>
    <n v="0"/>
    <n v="1"/>
    <n v="0"/>
    <n v="1"/>
  </r>
  <r>
    <s v="prodsp2"/>
    <x v="2"/>
    <s v="No"/>
    <n v="0"/>
    <n v="0"/>
    <n v="0"/>
    <n v="0"/>
    <s v="-"/>
    <s v="N/A"/>
    <s v="N/A"/>
    <n v="0"/>
    <n v="0"/>
    <n v="1"/>
  </r>
  <r>
    <s v="prolog"/>
    <x v="0"/>
    <s v="No"/>
    <n v="0"/>
    <n v="0"/>
    <n v="0"/>
    <n v="0"/>
    <s v="-"/>
    <s v="N/A"/>
    <s v="N/A"/>
    <n v="0"/>
    <n v="0"/>
    <n v="1"/>
  </r>
  <r>
    <s v="ps10_s"/>
    <x v="0"/>
    <s v="No"/>
    <n v="0"/>
    <n v="0"/>
    <n v="0"/>
    <n v="0"/>
    <s v="-"/>
    <s v="N/A"/>
    <s v="N/A"/>
    <n v="0"/>
    <n v="0"/>
    <n v="1"/>
  </r>
  <r>
    <s v="ps10_s_mn"/>
    <x v="0"/>
    <s v="Yes"/>
    <n v="1"/>
    <n v="0"/>
    <n v="39"/>
    <n v="30"/>
    <s v="-"/>
    <n v="2.5000000000000001E-2"/>
    <n v="0"/>
    <n v="1"/>
    <n v="0"/>
    <n v="1"/>
  </r>
  <r>
    <s v="ps2_f"/>
    <x v="0"/>
    <s v="No"/>
    <n v="0"/>
    <n v="0"/>
    <n v="0"/>
    <n v="0"/>
    <s v="-"/>
    <s v="N/A"/>
    <s v="N/A"/>
    <n v="0"/>
    <n v="0"/>
    <n v="1"/>
  </r>
  <r>
    <s v="ps2_f_s"/>
    <x v="0"/>
    <s v="No"/>
    <n v="0"/>
    <n v="0"/>
    <n v="0"/>
    <n v="0"/>
    <s v="-"/>
    <s v="N/A"/>
    <s v="N/A"/>
    <n v="0"/>
    <n v="0"/>
    <n v="1"/>
  </r>
  <r>
    <s v="ps2_s"/>
    <x v="0"/>
    <s v="No"/>
    <n v="0"/>
    <n v="0"/>
    <n v="0"/>
    <n v="0"/>
    <s v="-"/>
    <s v="N/A"/>
    <s v="N/A"/>
    <n v="0"/>
    <n v="0"/>
    <n v="1"/>
  </r>
  <r>
    <s v="ps3_f"/>
    <x v="0"/>
    <s v="No"/>
    <n v="0"/>
    <n v="0"/>
    <n v="0"/>
    <n v="0"/>
    <s v="-"/>
    <s v="N/A"/>
    <s v="N/A"/>
    <n v="0"/>
    <n v="0"/>
    <n v="1"/>
  </r>
  <r>
    <s v="ps3_s"/>
    <x v="0"/>
    <s v="No"/>
    <n v="0"/>
    <n v="0"/>
    <n v="0"/>
    <n v="0"/>
    <s v="-"/>
    <s v="N/A"/>
    <s v="N/A"/>
    <n v="0"/>
    <n v="0"/>
    <n v="1"/>
  </r>
  <r>
    <s v="ps3_s_gic"/>
    <x v="0"/>
    <s v="No"/>
    <n v="0"/>
    <n v="0"/>
    <n v="0"/>
    <n v="0"/>
    <s v="-"/>
    <s v="N/A"/>
    <s v="N/A"/>
    <n v="0"/>
    <n v="0"/>
    <n v="1"/>
  </r>
  <r>
    <s v="ps3_s_mn"/>
    <x v="0"/>
    <s v="Yes"/>
    <n v="1"/>
    <n v="0"/>
    <n v="11"/>
    <n v="9"/>
    <s v="-"/>
    <n v="8.3333333333333329E-2"/>
    <n v="0"/>
    <n v="1"/>
    <n v="0"/>
    <n v="1"/>
  </r>
  <r>
    <s v="ps3_s_scp"/>
    <x v="0"/>
    <s v="No"/>
    <n v="0"/>
    <n v="0"/>
    <n v="0"/>
    <n v="0"/>
    <s v="-"/>
    <s v="N/A"/>
    <s v="N/A"/>
    <n v="0"/>
    <n v="0"/>
    <n v="1"/>
  </r>
  <r>
    <s v="ps5_s_mn"/>
    <x v="0"/>
    <s v="Yes"/>
    <n v="1"/>
    <n v="0"/>
    <n v="19"/>
    <n v="15"/>
    <s v="-"/>
    <n v="0.05"/>
    <n v="0"/>
    <n v="1"/>
    <n v="0"/>
    <n v="1"/>
  </r>
  <r>
    <s v="pump"/>
    <x v="4"/>
    <s v="No"/>
    <n v="0"/>
    <n v="0"/>
    <n v="0"/>
    <n v="0"/>
    <s v="-"/>
    <s v="N/A"/>
    <s v="N/A"/>
    <n v="0"/>
    <n v="0"/>
    <n v="1"/>
  </r>
  <r>
    <s v="qabel"/>
    <x v="7"/>
    <s v="Yes"/>
    <n v="0"/>
    <n v="2"/>
    <n v="148"/>
    <n v="296"/>
    <s v="-"/>
    <n v="0"/>
    <n v="6.7114093959731542E-3"/>
    <n v="1"/>
    <n v="0"/>
    <n v="1"/>
  </r>
  <r>
    <s v="qalan"/>
    <x v="3"/>
    <s v="No"/>
    <n v="0"/>
    <n v="0"/>
    <n v="0"/>
    <n v="0"/>
    <s v="-"/>
    <s v="N/A"/>
    <s v="N/A"/>
    <n v="0"/>
    <n v="0"/>
    <n v="1"/>
  </r>
  <r>
    <s v="qcp1"/>
    <x v="7"/>
    <s v="No"/>
    <n v="0"/>
    <n v="0"/>
    <n v="0"/>
    <n v="0"/>
    <s v="-"/>
    <s v="N/A"/>
    <s v="N/A"/>
    <n v="0"/>
    <n v="0"/>
    <n v="1"/>
  </r>
  <r>
    <s v="qdemo7"/>
    <x v="7"/>
    <s v="No"/>
    <n v="0"/>
    <n v="0"/>
    <n v="0"/>
    <n v="0"/>
    <s v="-"/>
    <s v="N/A"/>
    <s v="N/A"/>
    <n v="0"/>
    <n v="0"/>
    <n v="1"/>
  </r>
  <r>
    <s v="qmeanvag"/>
    <x v="3"/>
    <s v="Yes"/>
    <n v="0"/>
    <n v="0"/>
    <n v="0"/>
    <n v="0"/>
    <s v="not feasible"/>
    <s v="N/A"/>
    <s v="N/A"/>
    <n v="1"/>
    <n v="1"/>
    <n v="1"/>
  </r>
  <r>
    <s v="qmeanvar"/>
    <x v="3"/>
    <s v="Yes"/>
    <n v="0"/>
    <n v="0"/>
    <n v="0"/>
    <n v="0"/>
    <s v="not feasible"/>
    <s v="N/A"/>
    <s v="N/A"/>
    <n v="1"/>
    <n v="1"/>
    <n v="1"/>
  </r>
  <r>
    <s v="qp1"/>
    <x v="0"/>
    <s v="No"/>
    <n v="0"/>
    <n v="0"/>
    <n v="0"/>
    <n v="0"/>
    <s v="-"/>
    <s v="N/A"/>
    <s v="N/A"/>
    <n v="0"/>
    <n v="0"/>
    <n v="1"/>
  </r>
  <r>
    <s v="qp1x"/>
    <x v="0"/>
    <s v="No"/>
    <n v="0"/>
    <n v="0"/>
    <n v="0"/>
    <n v="0"/>
    <s v="-"/>
    <s v="N/A"/>
    <s v="N/A"/>
    <n v="0"/>
    <n v="0"/>
    <n v="1"/>
  </r>
  <r>
    <s v="qp2"/>
    <x v="0"/>
    <s v="No"/>
    <n v="0"/>
    <n v="0"/>
    <n v="0"/>
    <n v="0"/>
    <s v="-"/>
    <s v="N/A"/>
    <s v="N/A"/>
    <n v="0"/>
    <n v="0"/>
    <n v="1"/>
  </r>
  <r>
    <s v="qp3"/>
    <x v="0"/>
    <s v="No"/>
    <n v="0"/>
    <n v="0"/>
    <n v="0"/>
    <n v="0"/>
    <s v="-"/>
    <s v="N/A"/>
    <s v="N/A"/>
    <n v="0"/>
    <n v="0"/>
    <n v="1"/>
  </r>
  <r>
    <s v="qp4"/>
    <x v="0"/>
    <s v="No"/>
    <n v="0"/>
    <n v="0"/>
    <n v="0"/>
    <n v="0"/>
    <s v="-"/>
    <s v="N/A"/>
    <s v="N/A"/>
    <n v="0"/>
    <n v="0"/>
    <n v="1"/>
  </r>
  <r>
    <s v="qp5"/>
    <x v="2"/>
    <s v="No"/>
    <n v="0"/>
    <n v="0"/>
    <n v="0"/>
    <n v="0"/>
    <s v="-"/>
    <s v="N/A"/>
    <s v="N/A"/>
    <n v="0"/>
    <n v="0"/>
    <n v="1"/>
  </r>
  <r>
    <s v="qp6"/>
    <x v="6"/>
    <s v="Yes"/>
    <n v="110"/>
    <n v="0"/>
    <n v="110"/>
    <n v="110"/>
    <s v="-"/>
    <n v="0.5"/>
    <n v="0"/>
    <n v="1"/>
    <n v="0"/>
    <n v="1"/>
  </r>
  <r>
    <s v="qp7"/>
    <x v="7"/>
    <s v="Yes"/>
    <n v="1"/>
    <n v="1"/>
    <n v="32"/>
    <n v="80"/>
    <s v="-"/>
    <n v="3.0303030303030304E-2"/>
    <n v="1.2345679012345678E-2"/>
    <n v="1"/>
    <n v="0"/>
    <n v="1"/>
  </r>
  <r>
    <s v="qsambal"/>
    <x v="7"/>
    <s v="No"/>
    <n v="0"/>
    <n v="0"/>
    <n v="0"/>
    <n v="0"/>
    <s v="-"/>
    <s v="N/A"/>
    <s v="N/A"/>
    <n v="0"/>
    <n v="0"/>
    <n v="1"/>
  </r>
  <r>
    <s v="queens"/>
    <x v="1"/>
    <s v="No"/>
    <n v="0"/>
    <n v="0"/>
    <n v="0"/>
    <n v="0"/>
    <s v="-"/>
    <s v="N/A"/>
    <s v="N/A"/>
    <n v="0"/>
    <n v="0"/>
    <n v="1"/>
  </r>
  <r>
    <s v="quocge"/>
    <x v="0"/>
    <s v="Yes"/>
    <n v="2"/>
    <n v="1"/>
    <n v="52"/>
    <n v="51"/>
    <s v="-"/>
    <n v="3.7037037037037035E-2"/>
    <n v="1.9230769230769232E-2"/>
    <n v="1"/>
    <n v="0"/>
    <n v="1"/>
  </r>
  <r>
    <s v="railcirc"/>
    <x v="1"/>
    <s v="No"/>
    <n v="0"/>
    <n v="0"/>
    <n v="0"/>
    <n v="0"/>
    <s v="-"/>
    <s v="N/A"/>
    <s v="N/A"/>
    <n v="0"/>
    <n v="0"/>
    <n v="1"/>
  </r>
  <r>
    <s v="ramsey"/>
    <x v="0"/>
    <s v="Yes"/>
    <n v="0"/>
    <n v="0"/>
    <n v="0"/>
    <n v="0"/>
    <s v="not feasible"/>
    <s v="N/A"/>
    <s v="N/A"/>
    <n v="1"/>
    <n v="1"/>
    <n v="1"/>
  </r>
  <r>
    <s v="rbrock"/>
    <x v="0"/>
    <s v="No"/>
    <n v="0"/>
    <n v="0"/>
    <n v="0"/>
    <n v="0"/>
    <s v="-"/>
    <s v="N/A"/>
    <s v="N/A"/>
    <n v="0"/>
    <n v="0"/>
    <n v="1"/>
  </r>
  <r>
    <s v="rdata"/>
    <x v="1"/>
    <s v="Yes"/>
    <n v="36"/>
    <n v="30"/>
    <n v="14"/>
    <n v="18"/>
    <s v="-"/>
    <n v="0.72"/>
    <n v="0.625"/>
    <n v="1"/>
    <n v="0"/>
    <n v="1"/>
  </r>
  <r>
    <s v="reaction"/>
    <x v="1"/>
    <s v="Yes"/>
    <n v="14"/>
    <n v="24"/>
    <n v="8"/>
    <n v="10"/>
    <s v="-"/>
    <n v="0.63636363636363635"/>
    <n v="0.70588235294117652"/>
    <n v="1"/>
    <n v="0"/>
    <n v="1"/>
  </r>
  <r>
    <s v="relief"/>
    <x v="1"/>
    <s v="No"/>
    <n v="0"/>
    <n v="0"/>
    <n v="0"/>
    <n v="0"/>
    <s v="-"/>
    <s v="N/A"/>
    <s v="N/A"/>
    <n v="0"/>
    <n v="0"/>
    <n v="1"/>
  </r>
  <r>
    <s v="robert"/>
    <x v="2"/>
    <s v="No"/>
    <n v="0"/>
    <n v="0"/>
    <n v="0"/>
    <n v="0"/>
    <s v="-"/>
    <s v="N/A"/>
    <s v="N/A"/>
    <n v="0"/>
    <n v="0"/>
    <n v="1"/>
  </r>
  <r>
    <s v="robot"/>
    <x v="0"/>
    <s v="Yes"/>
    <n v="0"/>
    <n v="0"/>
    <n v="0"/>
    <n v="0"/>
    <s v="not feasible"/>
    <s v="N/A"/>
    <s v="N/A"/>
    <n v="1"/>
    <n v="1"/>
    <n v="1"/>
  </r>
  <r>
    <s v="rocket"/>
    <x v="0"/>
    <s v="Yes"/>
    <n v="2"/>
    <n v="6"/>
    <n v="250"/>
    <n v="301"/>
    <s v="-"/>
    <n v="7.9365079365079361E-3"/>
    <n v="1.9543973941368076E-2"/>
    <n v="1"/>
    <n v="0"/>
    <n v="1"/>
  </r>
  <r>
    <s v="rotdk"/>
    <x v="1"/>
    <s v="No"/>
    <n v="0"/>
    <n v="0"/>
    <n v="0"/>
    <n v="0"/>
    <s v="-"/>
    <s v="N/A"/>
    <s v="N/A"/>
    <n v="0"/>
    <n v="0"/>
    <n v="1"/>
  </r>
  <r>
    <s v="sambal"/>
    <x v="0"/>
    <s v="No"/>
    <n v="0"/>
    <n v="0"/>
    <n v="0"/>
    <n v="0"/>
    <s v="-"/>
    <s v="N/A"/>
    <s v="N/A"/>
    <n v="0"/>
    <n v="0"/>
    <n v="1"/>
  </r>
  <r>
    <s v="sample"/>
    <x v="0"/>
    <s v="No"/>
    <n v="0"/>
    <n v="0"/>
    <n v="0"/>
    <n v="0"/>
    <s v="-"/>
    <s v="N/A"/>
    <s v="N/A"/>
    <n v="0"/>
    <n v="0"/>
    <n v="1"/>
  </r>
  <r>
    <s v="saras"/>
    <x v="0"/>
    <s v="Yes"/>
    <n v="43"/>
    <n v="0"/>
    <n v="66"/>
    <n v="99"/>
    <s v="-"/>
    <n v="0.39449541284403672"/>
    <n v="0"/>
    <n v="1"/>
    <n v="0"/>
    <n v="1"/>
  </r>
  <r>
    <s v="sarf"/>
    <x v="2"/>
    <s v="No"/>
    <n v="0"/>
    <n v="0"/>
    <n v="0"/>
    <n v="0"/>
    <s v="-"/>
    <s v="N/A"/>
    <s v="N/A"/>
    <n v="0"/>
    <n v="0"/>
    <n v="1"/>
  </r>
  <r>
    <s v="scarfmcp"/>
    <x v="6"/>
    <s v="Yes"/>
    <n v="20"/>
    <n v="1"/>
    <n v="18"/>
    <n v="18"/>
    <s v="-"/>
    <n v="0.52631578947368418"/>
    <n v="5.2631578947368418E-2"/>
    <n v="1"/>
    <n v="0"/>
    <n v="1"/>
  </r>
  <r>
    <s v="senstran"/>
    <x v="2"/>
    <s v="No"/>
    <n v="0"/>
    <n v="0"/>
    <n v="0"/>
    <n v="0"/>
    <s v="-"/>
    <s v="N/A"/>
    <s v="N/A"/>
    <n v="0"/>
    <n v="0"/>
    <n v="1"/>
  </r>
  <r>
    <s v="ship"/>
    <x v="0"/>
    <s v="No"/>
    <n v="0"/>
    <n v="0"/>
    <n v="0"/>
    <n v="0"/>
    <s v="-"/>
    <s v="N/A"/>
    <s v="N/A"/>
    <n v="0"/>
    <n v="0"/>
    <n v="1"/>
  </r>
  <r>
    <s v="sparta"/>
    <x v="2"/>
    <s v="No"/>
    <n v="0"/>
    <n v="0"/>
    <n v="0"/>
    <n v="0"/>
    <s v="-"/>
    <s v="N/A"/>
    <s v="N/A"/>
    <n v="0"/>
    <n v="0"/>
    <n v="1"/>
  </r>
  <r>
    <s v="spatequ"/>
    <x v="6"/>
    <s v="Yes"/>
    <n v="18"/>
    <n v="0"/>
    <n v="30"/>
    <n v="30"/>
    <s v="-"/>
    <n v="0.375"/>
    <n v="0"/>
    <n v="1"/>
    <n v="0"/>
    <n v="1"/>
  </r>
  <r>
    <s v="splcge"/>
    <x v="0"/>
    <s v="Yes"/>
    <n v="0"/>
    <n v="1"/>
    <n v="14"/>
    <n v="13"/>
    <s v="-"/>
    <n v="0"/>
    <n v="7.1428571428571425E-2"/>
    <n v="1"/>
    <n v="0"/>
    <n v="1"/>
  </r>
  <r>
    <s v="spring"/>
    <x v="4"/>
    <s v="No"/>
    <n v="0"/>
    <n v="0"/>
    <n v="0"/>
    <n v="0"/>
    <s v="-"/>
    <s v="N/A"/>
    <s v="N/A"/>
    <n v="0"/>
    <n v="0"/>
    <n v="1"/>
  </r>
  <r>
    <s v="srcpm"/>
    <x v="0"/>
    <s v="Yes"/>
    <n v="8"/>
    <n v="1"/>
    <n v="19"/>
    <n v="38"/>
    <s v="-"/>
    <n v="0.29629629629629628"/>
    <n v="2.564102564102564E-2"/>
    <n v="1"/>
    <n v="0"/>
    <n v="1"/>
  </r>
  <r>
    <s v="srkandw"/>
    <x v="2"/>
    <s v="No"/>
    <n v="0"/>
    <n v="0"/>
    <n v="0"/>
    <n v="0"/>
    <s v="-"/>
    <s v="N/A"/>
    <s v="N/A"/>
    <n v="0"/>
    <n v="0"/>
    <n v="1"/>
  </r>
  <r>
    <s v="sroute"/>
    <x v="2"/>
    <s v="No"/>
    <n v="0"/>
    <n v="0"/>
    <n v="0"/>
    <n v="0"/>
    <s v="-"/>
    <s v="N/A"/>
    <s v="N/A"/>
    <n v="0"/>
    <n v="0"/>
    <n v="1"/>
  </r>
  <r>
    <s v="srpchase"/>
    <x v="2"/>
    <s v="No"/>
    <n v="0"/>
    <n v="0"/>
    <n v="0"/>
    <n v="0"/>
    <s v="-"/>
    <s v="N/A"/>
    <s v="N/A"/>
    <n v="0"/>
    <n v="0"/>
    <n v="1"/>
  </r>
  <r>
    <s v="stablem"/>
    <x v="1"/>
    <s v="Yes"/>
    <n v="2"/>
    <n v="0"/>
    <n v="21"/>
    <n v="16"/>
    <s v="-"/>
    <n v="8.6956521739130432E-2"/>
    <n v="0"/>
    <n v="1"/>
    <n v="0"/>
    <n v="1"/>
  </r>
  <r>
    <s v="stdcge"/>
    <x v="0"/>
    <s v="Yes"/>
    <n v="2"/>
    <n v="3"/>
    <n v="46"/>
    <n v="45"/>
    <s v="-"/>
    <n v="4.1666666666666664E-2"/>
    <n v="6.25E-2"/>
    <n v="1"/>
    <n v="0"/>
    <n v="1"/>
  </r>
  <r>
    <s v="stockcc"/>
    <x v="1"/>
    <s v="No"/>
    <n v="0"/>
    <n v="0"/>
    <n v="0"/>
    <n v="0"/>
    <s v="-"/>
    <s v="N/A"/>
    <s v="N/A"/>
    <n v="0"/>
    <n v="0"/>
    <n v="1"/>
  </r>
  <r>
    <s v="synheat"/>
    <x v="4"/>
    <s v="Yes"/>
    <n v="12"/>
    <n v="4"/>
    <n v="52"/>
    <n v="52"/>
    <s v="-"/>
    <n v="0.1875"/>
    <n v="7.1428571428571425E-2"/>
    <n v="1"/>
    <n v="0"/>
    <n v="1"/>
  </r>
  <r>
    <s v="t1000"/>
    <x v="0"/>
    <s v="No"/>
    <n v="0"/>
    <n v="0"/>
    <n v="0"/>
    <n v="0"/>
    <s v="-"/>
    <s v="N/A"/>
    <s v="N/A"/>
    <n v="0"/>
    <n v="0"/>
    <n v="1"/>
  </r>
  <r>
    <s v="tablelayout"/>
    <x v="1"/>
    <s v="No"/>
    <n v="0"/>
    <n v="0"/>
    <n v="0"/>
    <n v="0"/>
    <s v="-"/>
    <s v="N/A"/>
    <s v="N/A"/>
    <n v="0"/>
    <n v="0"/>
    <n v="1"/>
  </r>
  <r>
    <s v="tabora"/>
    <x v="2"/>
    <s v="Yes"/>
    <n v="146"/>
    <n v="0"/>
    <n v="426"/>
    <n v="570"/>
    <s v="-"/>
    <n v="0.25524475524475526"/>
    <n v="0"/>
    <n v="1"/>
    <n v="0"/>
    <n v="1"/>
  </r>
  <r>
    <s v="tanksize"/>
    <x v="4"/>
    <s v="Yes"/>
    <n v="19"/>
    <n v="8"/>
    <n v="55"/>
    <n v="39"/>
    <s v="-"/>
    <n v="0.25675675675675674"/>
    <n v="0.1702127659574468"/>
    <n v="1"/>
    <n v="0"/>
    <n v="1"/>
  </r>
  <r>
    <s v="tba"/>
    <x v="1"/>
    <s v="Yes"/>
    <n v="126"/>
    <n v="2"/>
    <n v="360"/>
    <n v="252"/>
    <s v="-"/>
    <n v="0.25925925925925924"/>
    <n v="7.874015748031496E-3"/>
    <n v="1"/>
    <n v="0"/>
    <n v="1"/>
  </r>
  <r>
    <s v="tfordy"/>
    <x v="2"/>
    <s v="No"/>
    <n v="0"/>
    <n v="0"/>
    <n v="0"/>
    <n v="0"/>
    <s v="-"/>
    <s v="N/A"/>
    <s v="N/A"/>
    <n v="0"/>
    <n v="0"/>
    <n v="1"/>
  </r>
  <r>
    <s v="tforss"/>
    <x v="2"/>
    <s v="No"/>
    <n v="0"/>
    <n v="0"/>
    <n v="0"/>
    <n v="0"/>
    <s v="-"/>
    <s v="N/A"/>
    <s v="N/A"/>
    <n v="0"/>
    <n v="0"/>
    <n v="1"/>
  </r>
  <r>
    <s v="tgridmix"/>
    <x v="2"/>
    <s v="No"/>
    <n v="0"/>
    <n v="0"/>
    <n v="0"/>
    <n v="0"/>
    <s v="-"/>
    <s v="N/A"/>
    <s v="N/A"/>
    <n v="0"/>
    <n v="0"/>
    <n v="1"/>
  </r>
  <r>
    <s v="thai"/>
    <x v="1"/>
    <s v="Yes"/>
    <n v="1"/>
    <n v="0"/>
    <n v="29"/>
    <n v="68"/>
    <s v="-"/>
    <n v="3.3333333333333333E-2"/>
    <n v="0"/>
    <n v="1"/>
    <n v="0"/>
    <n v="1"/>
  </r>
  <r>
    <s v="thaix"/>
    <x v="1"/>
    <s v="Yes"/>
    <n v="1"/>
    <n v="0"/>
    <n v="32"/>
    <n v="71"/>
    <s v="-"/>
    <n v="3.0303030303030304E-2"/>
    <n v="0"/>
    <n v="1"/>
    <n v="0"/>
    <n v="1"/>
  </r>
  <r>
    <s v="torsion"/>
    <x v="0"/>
    <s v="Yes"/>
    <n v="0"/>
    <n v="154"/>
    <n v="4"/>
    <n v="1254"/>
    <s v="-"/>
    <n v="0"/>
    <n v="0.109375"/>
    <n v="1"/>
    <n v="0"/>
    <n v="1"/>
  </r>
  <r>
    <s v="traffic"/>
    <x v="6"/>
    <s v="Yes"/>
    <n v="2376"/>
    <n v="100"/>
    <n v="2452"/>
    <n v="2452"/>
    <s v="-"/>
    <n v="0.49212924606462305"/>
    <n v="3.918495297805643E-2"/>
    <n v="1"/>
    <n v="0"/>
    <n v="1"/>
  </r>
  <r>
    <s v="transmcp"/>
    <x v="6"/>
    <s v="Yes"/>
    <n v="11"/>
    <n v="0"/>
    <n v="11"/>
    <n v="11"/>
    <s v="-"/>
    <n v="0.5"/>
    <n v="0"/>
    <n v="1"/>
    <n v="0"/>
    <n v="1"/>
  </r>
  <r>
    <s v="tricp"/>
    <x v="7"/>
    <s v="Yes"/>
    <n v="0"/>
    <n v="6"/>
    <n v="190"/>
    <n v="163"/>
    <s v="-"/>
    <n v="0"/>
    <n v="3.5502958579881658E-2"/>
    <n v="1"/>
    <n v="0"/>
    <n v="1"/>
  </r>
  <r>
    <s v="trig"/>
    <x v="0"/>
    <s v="No"/>
    <n v="0"/>
    <n v="0"/>
    <n v="0"/>
    <n v="0"/>
    <s v="-"/>
    <s v="N/A"/>
    <s v="N/A"/>
    <n v="0"/>
    <n v="0"/>
    <n v="1"/>
  </r>
  <r>
    <s v="trigx"/>
    <x v="0"/>
    <s v="No"/>
    <n v="0"/>
    <n v="0"/>
    <n v="0"/>
    <n v="0"/>
    <s v="-"/>
    <s v="N/A"/>
    <s v="N/A"/>
    <n v="0"/>
    <n v="0"/>
    <n v="1"/>
  </r>
  <r>
    <s v="trimloss"/>
    <x v="4"/>
    <s v="No"/>
    <n v="0"/>
    <n v="0"/>
    <n v="0"/>
    <n v="0"/>
    <s v="-"/>
    <s v="N/A"/>
    <s v="N/A"/>
    <n v="0"/>
    <n v="0"/>
    <n v="1"/>
  </r>
  <r>
    <s v="trnsgrid"/>
    <x v="2"/>
    <s v="No"/>
    <n v="0"/>
    <n v="0"/>
    <n v="0"/>
    <n v="0"/>
    <s v="-"/>
    <s v="N/A"/>
    <s v="N/A"/>
    <n v="0"/>
    <n v="0"/>
    <n v="1"/>
  </r>
  <r>
    <s v="trnsport"/>
    <x v="2"/>
    <s v="No"/>
    <n v="0"/>
    <n v="0"/>
    <n v="0"/>
    <n v="0"/>
    <s v="-"/>
    <s v="N/A"/>
    <s v="N/A"/>
    <n v="0"/>
    <n v="0"/>
    <n v="1"/>
  </r>
  <r>
    <s v="trnspwl"/>
    <x v="1"/>
    <s v="Yes"/>
    <n v="3"/>
    <n v="6"/>
    <n v="62"/>
    <n v="90"/>
    <s v="-"/>
    <n v="4.6153846153846156E-2"/>
    <n v="6.25E-2"/>
    <n v="1"/>
    <n v="0"/>
    <n v="1"/>
  </r>
  <r>
    <s v="trnspwlx"/>
    <x v="1"/>
    <s v="No"/>
    <n v="0"/>
    <n v="0"/>
    <n v="0"/>
    <n v="0"/>
    <s v="-"/>
    <s v="N/A"/>
    <s v="N/A"/>
    <n v="0"/>
    <n v="0"/>
    <n v="1"/>
  </r>
  <r>
    <s v="tsp1"/>
    <x v="1"/>
    <s v="Yes"/>
    <n v="0"/>
    <n v="6"/>
    <n v="12"/>
    <n v="30"/>
    <s v="-"/>
    <n v="0"/>
    <n v="0.16666666666666666"/>
    <n v="1"/>
    <n v="0"/>
    <n v="1"/>
  </r>
  <r>
    <s v="tsp2"/>
    <x v="1"/>
    <s v="Yes"/>
    <n v="9"/>
    <n v="10"/>
    <n v="92"/>
    <n v="99"/>
    <s v="-"/>
    <n v="8.9108910891089105E-2"/>
    <n v="9.1743119266055051E-2"/>
    <n v="1"/>
    <n v="0"/>
    <n v="1"/>
  </r>
  <r>
    <s v="tsp3"/>
    <x v="1"/>
    <s v="Yes"/>
    <n v="0"/>
    <n v="6"/>
    <n v="74"/>
    <n v="30"/>
    <s v="-"/>
    <n v="0"/>
    <n v="0.16666666666666666"/>
    <n v="1"/>
    <n v="0"/>
    <n v="1"/>
  </r>
  <r>
    <s v="tsp42"/>
    <x v="1"/>
    <s v="No"/>
    <n v="0"/>
    <n v="0"/>
    <n v="0"/>
    <n v="0"/>
    <s v="-"/>
    <s v="N/A"/>
    <s v="N/A"/>
    <n v="0"/>
    <n v="0"/>
    <n v="1"/>
  </r>
  <r>
    <s v="turkey"/>
    <x v="0"/>
    <s v="Yes"/>
    <n v="9"/>
    <n v="6"/>
    <n v="278"/>
    <n v="512"/>
    <s v="-"/>
    <n v="3.1358885017421602E-2"/>
    <n v="1.1583011583011582E-2"/>
    <n v="1"/>
    <n v="0"/>
    <n v="1"/>
  </r>
  <r>
    <s v="turkpow"/>
    <x v="2"/>
    <s v="Yes"/>
    <n v="58"/>
    <n v="204"/>
    <n v="291"/>
    <n v="744"/>
    <s v="-"/>
    <n v="0.166189111747851"/>
    <n v="0.21518987341772153"/>
    <n v="1"/>
    <n v="0"/>
    <n v="1"/>
  </r>
  <r>
    <s v="tvcsched"/>
    <x v="1"/>
    <s v="No"/>
    <n v="0"/>
    <n v="0"/>
    <n v="0"/>
    <n v="0"/>
    <s v="-"/>
    <s v="N/A"/>
    <s v="N/A"/>
    <n v="0"/>
    <n v="0"/>
    <n v="1"/>
  </r>
  <r>
    <s v="two3mac"/>
    <x v="6"/>
    <s v="Yes"/>
    <n v="7"/>
    <n v="1"/>
    <n v="5"/>
    <n v="5"/>
    <s v="-"/>
    <n v="0.58333333333333337"/>
    <n v="0.16666666666666666"/>
    <n v="1"/>
    <n v="0"/>
    <n v="1"/>
  </r>
  <r>
    <s v="two3mcp"/>
    <x v="6"/>
    <s v="Yes"/>
    <n v="9"/>
    <n v="1"/>
    <n v="7"/>
    <n v="7"/>
    <s v="-"/>
    <n v="0.5625"/>
    <n v="0.125"/>
    <n v="1"/>
    <n v="0"/>
    <n v="1"/>
  </r>
  <r>
    <s v="twocge"/>
    <x v="0"/>
    <s v="Yes"/>
    <n v="4"/>
    <n v="7"/>
    <n v="102"/>
    <n v="99"/>
    <s v="-"/>
    <n v="3.7735849056603772E-2"/>
    <n v="6.6037735849056603E-2"/>
    <n v="1"/>
    <n v="0"/>
    <n v="1"/>
  </r>
  <r>
    <s v="uimp"/>
    <x v="2"/>
    <s v="Yes"/>
    <n v="4"/>
    <n v="2"/>
    <n v="16"/>
    <n v="40"/>
    <s v="-"/>
    <n v="0.2"/>
    <n v="4.7619047619047616E-2"/>
    <n v="1"/>
    <n v="0"/>
    <n v="1"/>
  </r>
  <r>
    <s v="vietman"/>
    <x v="1"/>
    <s v="No"/>
    <n v="0"/>
    <n v="0"/>
    <n v="0"/>
    <n v="0"/>
    <s v="-"/>
    <s v="N/A"/>
    <s v="N/A"/>
    <n v="0"/>
    <n v="0"/>
    <n v="1"/>
  </r>
  <r>
    <s v="vonthmcp"/>
    <x v="6"/>
    <s v="Yes"/>
    <n v="139"/>
    <n v="13"/>
    <n v="113"/>
    <n v="113"/>
    <s v="-"/>
    <n v="0.55158730158730163"/>
    <n v="0.10317460317460317"/>
    <n v="1"/>
    <n v="0"/>
    <n v="1"/>
  </r>
  <r>
    <s v="wall"/>
    <x v="0"/>
    <s v="No"/>
    <n v="0"/>
    <n v="0"/>
    <n v="0"/>
    <n v="0"/>
    <s v="-"/>
    <s v="N/A"/>
    <s v="N/A"/>
    <n v="0"/>
    <n v="0"/>
    <n v="1"/>
  </r>
  <r>
    <s v="wallmcp"/>
    <x v="6"/>
    <s v="No"/>
    <n v="0"/>
    <n v="0"/>
    <n v="0"/>
    <n v="0"/>
    <s v="-"/>
    <s v="N/A"/>
    <s v="N/A"/>
    <n v="0"/>
    <n v="0"/>
    <n v="1"/>
  </r>
  <r>
    <s v="water"/>
    <x v="9"/>
    <s v="No"/>
    <n v="0"/>
    <n v="0"/>
    <n v="0"/>
    <n v="0"/>
    <s v="-"/>
    <s v="N/A"/>
    <s v="N/A"/>
    <n v="0"/>
    <n v="0"/>
    <n v="1"/>
  </r>
  <r>
    <s v="waterx"/>
    <x v="4"/>
    <s v="No"/>
    <n v="0"/>
    <n v="0"/>
    <n v="0"/>
    <n v="0"/>
    <s v="-"/>
    <s v="N/A"/>
    <s v="N/A"/>
    <n v="0"/>
    <n v="0"/>
    <n v="1"/>
  </r>
  <r>
    <s v="weapons"/>
    <x v="0"/>
    <s v="No"/>
    <n v="0"/>
    <n v="0"/>
    <n v="0"/>
    <n v="0"/>
    <s v="-"/>
    <s v="N/A"/>
    <s v="N/A"/>
    <n v="0"/>
    <n v="0"/>
    <n v="1"/>
  </r>
  <r>
    <s v="westmip"/>
    <x v="1"/>
    <s v="Yes"/>
    <n v="0"/>
    <n v="6"/>
    <n v="233"/>
    <n v="268"/>
    <s v="-"/>
    <n v="0"/>
    <n v="2.1897810218978103E-2"/>
    <n v="1"/>
    <n v="0"/>
    <n v="1"/>
  </r>
  <r>
    <s v="whouse"/>
    <x v="2"/>
    <s v="No"/>
    <n v="0"/>
    <n v="0"/>
    <n v="0"/>
    <n v="0"/>
    <s v="-"/>
    <s v="N/A"/>
    <s v="N/A"/>
    <n v="0"/>
    <n v="0"/>
    <n v="1"/>
  </r>
  <r>
    <s v="windfac"/>
    <x v="4"/>
    <s v="No"/>
    <n v="0"/>
    <n v="0"/>
    <n v="0"/>
    <n v="0"/>
    <s v="-"/>
    <s v="N/A"/>
    <s v="N/A"/>
    <n v="0"/>
    <n v="0"/>
    <n v="1"/>
  </r>
  <r>
    <s v="yemcem"/>
    <x v="1"/>
    <s v="Yes"/>
    <n v="21"/>
    <n v="28"/>
    <n v="146"/>
    <n v="229"/>
    <s v="-"/>
    <n v="0.12574850299401197"/>
    <n v="0.10894941634241245"/>
    <n v="1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  <x v="0"/>
    <x v="0"/>
    <n v="357"/>
    <x v="0"/>
    <x v="0"/>
  </r>
  <r>
    <x v="1"/>
    <x v="1"/>
    <x v="1"/>
    <n v="233"/>
    <x v="1"/>
    <x v="1"/>
  </r>
  <r>
    <x v="2"/>
    <x v="2"/>
    <x v="2"/>
    <n v="219"/>
    <x v="2"/>
    <x v="2"/>
  </r>
  <r>
    <x v="3"/>
    <x v="2"/>
    <x v="2"/>
    <n v="219"/>
    <x v="3"/>
    <x v="3"/>
  </r>
  <r>
    <x v="4"/>
    <x v="2"/>
    <x v="3"/>
    <n v="375"/>
    <x v="4"/>
    <x v="4"/>
  </r>
  <r>
    <x v="5"/>
    <x v="2"/>
    <x v="4"/>
    <n v="374"/>
    <x v="5"/>
    <x v="5"/>
  </r>
  <r>
    <x v="6"/>
    <x v="2"/>
    <x v="1"/>
    <n v="226"/>
    <x v="6"/>
    <x v="6"/>
  </r>
  <r>
    <x v="7"/>
    <x v="0"/>
    <x v="2"/>
    <n v="234"/>
    <x v="7"/>
    <x v="7"/>
  </r>
  <r>
    <x v="8"/>
    <x v="1"/>
    <x v="2"/>
    <n v="218"/>
    <x v="2"/>
    <x v="8"/>
  </r>
  <r>
    <x v="9"/>
    <x v="2"/>
    <x v="2"/>
    <n v="196"/>
    <x v="8"/>
    <x v="9"/>
  </r>
  <r>
    <x v="10"/>
    <x v="1"/>
    <x v="5"/>
    <n v="397"/>
    <x v="9"/>
    <x v="10"/>
  </r>
  <r>
    <x v="11"/>
    <x v="3"/>
    <x v="6"/>
    <n v="285"/>
    <x v="10"/>
    <x v="11"/>
  </r>
  <r>
    <x v="12"/>
    <x v="4"/>
    <x v="1"/>
    <n v="204"/>
    <x v="11"/>
    <x v="12"/>
  </r>
  <r>
    <x v="13"/>
    <x v="0"/>
    <x v="1"/>
    <n v="210"/>
    <x v="12"/>
    <x v="13"/>
  </r>
  <r>
    <x v="14"/>
    <x v="1"/>
    <x v="1"/>
    <n v="217"/>
    <x v="13"/>
    <x v="14"/>
  </r>
  <r>
    <x v="15"/>
    <x v="1"/>
    <x v="1"/>
    <n v="359"/>
    <x v="14"/>
    <x v="15"/>
  </r>
  <r>
    <x v="16"/>
    <x v="1"/>
    <x v="2"/>
    <n v="201"/>
    <x v="10"/>
    <x v="16"/>
  </r>
  <r>
    <x v="17"/>
    <x v="4"/>
    <x v="6"/>
    <n v="563"/>
    <x v="15"/>
    <x v="17"/>
  </r>
  <r>
    <x v="18"/>
    <x v="2"/>
    <x v="1"/>
    <n v="234"/>
    <x v="16"/>
    <x v="18"/>
  </r>
  <r>
    <x v="19"/>
    <x v="0"/>
    <x v="7"/>
    <n v="248"/>
    <x v="17"/>
    <x v="19"/>
  </r>
  <r>
    <x v="20"/>
    <x v="5"/>
    <x v="8"/>
    <n v="251"/>
    <x v="18"/>
    <x v="20"/>
  </r>
  <r>
    <x v="21"/>
    <x v="6"/>
    <x v="8"/>
    <n v="235"/>
    <x v="19"/>
    <x v="21"/>
  </r>
  <r>
    <x v="22"/>
    <x v="0"/>
    <x v="7"/>
    <n v="225"/>
    <x v="20"/>
    <x v="22"/>
  </r>
  <r>
    <x v="23"/>
    <x v="4"/>
    <x v="9"/>
    <n v="248"/>
    <x v="10"/>
    <x v="23"/>
  </r>
  <r>
    <x v="24"/>
    <x v="0"/>
    <x v="10"/>
    <n v="227"/>
    <x v="21"/>
    <x v="24"/>
  </r>
  <r>
    <x v="25"/>
    <x v="0"/>
    <x v="11"/>
    <n v="219"/>
    <x v="22"/>
    <x v="25"/>
  </r>
  <r>
    <x v="26"/>
    <x v="6"/>
    <x v="8"/>
    <n v="235"/>
    <x v="23"/>
    <x v="26"/>
  </r>
  <r>
    <x v="27"/>
    <x v="0"/>
    <x v="9"/>
    <n v="281"/>
    <x v="10"/>
    <x v="23"/>
  </r>
  <r>
    <x v="28"/>
    <x v="0"/>
    <x v="2"/>
    <n v="250"/>
    <x v="24"/>
    <x v="27"/>
  </r>
  <r>
    <x v="29"/>
    <x v="0"/>
    <x v="2"/>
    <n v="246"/>
    <x v="25"/>
    <x v="28"/>
  </r>
  <r>
    <x v="30"/>
    <x v="0"/>
    <x v="1"/>
    <n v="220"/>
    <x v="26"/>
    <x v="29"/>
  </r>
  <r>
    <x v="31"/>
    <x v="0"/>
    <x v="2"/>
    <n v="179"/>
    <x v="16"/>
    <x v="18"/>
  </r>
  <r>
    <x v="32"/>
    <x v="0"/>
    <x v="1"/>
    <n v="220"/>
    <x v="27"/>
    <x v="30"/>
  </r>
  <r>
    <x v="33"/>
    <x v="2"/>
    <x v="2"/>
    <n v="219"/>
    <x v="1"/>
    <x v="31"/>
  </r>
  <r>
    <x v="34"/>
    <x v="0"/>
    <x v="2"/>
    <n v="222"/>
    <x v="28"/>
    <x v="32"/>
  </r>
  <r>
    <x v="35"/>
    <x v="1"/>
    <x v="4"/>
    <n v="421"/>
    <x v="29"/>
    <x v="33"/>
  </r>
  <r>
    <x v="36"/>
    <x v="2"/>
    <x v="1"/>
    <n v="201"/>
    <x v="30"/>
    <x v="34"/>
  </r>
  <r>
    <x v="37"/>
    <x v="1"/>
    <x v="7"/>
    <n v="223"/>
    <x v="31"/>
    <x v="35"/>
  </r>
  <r>
    <x v="38"/>
    <x v="1"/>
    <x v="12"/>
    <n v="235"/>
    <x v="32"/>
    <x v="36"/>
  </r>
  <r>
    <x v="39"/>
    <x v="1"/>
    <x v="2"/>
    <n v="234"/>
    <x v="33"/>
    <x v="37"/>
  </r>
  <r>
    <x v="40"/>
    <x v="1"/>
    <x v="13"/>
    <n v="298"/>
    <x v="34"/>
    <x v="38"/>
  </r>
  <r>
    <x v="41"/>
    <x v="7"/>
    <x v="1"/>
    <n v="236"/>
    <x v="35"/>
    <x v="39"/>
  </r>
  <r>
    <x v="42"/>
    <x v="1"/>
    <x v="1"/>
    <n v="243"/>
    <x v="36"/>
    <x v="40"/>
  </r>
  <r>
    <x v="43"/>
    <x v="4"/>
    <x v="2"/>
    <n v="220"/>
    <x v="37"/>
    <x v="41"/>
  </r>
  <r>
    <x v="44"/>
    <x v="1"/>
    <x v="1"/>
    <n v="208"/>
    <x v="38"/>
    <x v="42"/>
  </r>
  <r>
    <x v="45"/>
    <x v="1"/>
    <x v="2"/>
    <n v="220"/>
    <x v="39"/>
    <x v="43"/>
  </r>
  <r>
    <x v="46"/>
    <x v="1"/>
    <x v="11"/>
    <n v="215"/>
    <x v="40"/>
    <x v="44"/>
  </r>
  <r>
    <x v="47"/>
    <x v="1"/>
    <x v="2"/>
    <n v="204"/>
    <x v="10"/>
    <x v="45"/>
  </r>
  <r>
    <x v="48"/>
    <x v="2"/>
    <x v="1"/>
    <n v="220"/>
    <x v="41"/>
    <x v="46"/>
  </r>
  <r>
    <x v="49"/>
    <x v="2"/>
    <x v="8"/>
    <n v="220"/>
    <x v="42"/>
    <x v="47"/>
  </r>
  <r>
    <x v="50"/>
    <x v="0"/>
    <x v="14"/>
    <n v="235"/>
    <x v="43"/>
    <x v="40"/>
  </r>
  <r>
    <x v="51"/>
    <x v="1"/>
    <x v="15"/>
    <n v="221"/>
    <x v="44"/>
    <x v="48"/>
  </r>
  <r>
    <x v="52"/>
    <x v="1"/>
    <x v="16"/>
    <n v="250"/>
    <x v="45"/>
    <x v="49"/>
  </r>
  <r>
    <x v="53"/>
    <x v="2"/>
    <x v="2"/>
    <n v="193"/>
    <x v="46"/>
    <x v="15"/>
  </r>
  <r>
    <x v="54"/>
    <x v="0"/>
    <x v="1"/>
    <n v="204"/>
    <x v="47"/>
    <x v="50"/>
  </r>
  <r>
    <x v="55"/>
    <x v="0"/>
    <x v="11"/>
    <n v="212"/>
    <x v="48"/>
    <x v="51"/>
  </r>
  <r>
    <x v="56"/>
    <x v="2"/>
    <x v="17"/>
    <n v="235"/>
    <x v="49"/>
    <x v="52"/>
  </r>
  <r>
    <x v="57"/>
    <x v="0"/>
    <x v="0"/>
    <n v="241"/>
    <x v="50"/>
    <x v="53"/>
  </r>
  <r>
    <x v="58"/>
    <x v="7"/>
    <x v="18"/>
    <n v="984"/>
    <x v="51"/>
    <x v="54"/>
  </r>
  <r>
    <x v="59"/>
    <x v="6"/>
    <x v="14"/>
    <n v="235"/>
    <x v="10"/>
    <x v="55"/>
  </r>
  <r>
    <x v="60"/>
    <x v="0"/>
    <x v="11"/>
    <n v="234"/>
    <x v="52"/>
    <x v="56"/>
  </r>
  <r>
    <x v="61"/>
    <x v="2"/>
    <x v="1"/>
    <n v="248"/>
    <x v="53"/>
    <x v="57"/>
  </r>
  <r>
    <x v="62"/>
    <x v="8"/>
    <x v="9"/>
    <n v="222"/>
    <x v="10"/>
    <x v="23"/>
  </r>
  <r>
    <x v="63"/>
    <x v="4"/>
    <x v="19"/>
    <n v="267"/>
    <x v="10"/>
    <x v="58"/>
  </r>
  <r>
    <x v="64"/>
    <x v="1"/>
    <x v="20"/>
    <n v="312"/>
    <x v="54"/>
    <x v="59"/>
  </r>
  <r>
    <x v="65"/>
    <x v="2"/>
    <x v="7"/>
    <n v="223"/>
    <x v="55"/>
    <x v="60"/>
  </r>
  <r>
    <x v="66"/>
    <x v="0"/>
    <x v="21"/>
    <n v="299"/>
    <x v="56"/>
    <x v="61"/>
  </r>
  <r>
    <x v="67"/>
    <x v="1"/>
    <x v="2"/>
    <n v="219"/>
    <x v="37"/>
    <x v="31"/>
  </r>
  <r>
    <x v="68"/>
    <x v="1"/>
    <x v="11"/>
    <n v="234"/>
    <x v="57"/>
    <x v="62"/>
  </r>
  <r>
    <x v="69"/>
    <x v="4"/>
    <x v="1"/>
    <n v="256"/>
    <x v="58"/>
    <x v="63"/>
  </r>
  <r>
    <x v="70"/>
    <x v="5"/>
    <x v="14"/>
    <n v="251"/>
    <x v="59"/>
    <x v="64"/>
  </r>
  <r>
    <x v="71"/>
    <x v="5"/>
    <x v="14"/>
    <n v="229"/>
    <x v="60"/>
    <x v="65"/>
  </r>
  <r>
    <x v="72"/>
    <x v="0"/>
    <x v="14"/>
    <n v="251"/>
    <x v="61"/>
    <x v="66"/>
  </r>
  <r>
    <x v="73"/>
    <x v="0"/>
    <x v="14"/>
    <n v="250"/>
    <x v="40"/>
    <x v="67"/>
  </r>
  <r>
    <x v="74"/>
    <x v="4"/>
    <x v="2"/>
    <n v="237"/>
    <x v="62"/>
    <x v="68"/>
  </r>
  <r>
    <x v="75"/>
    <x v="0"/>
    <x v="22"/>
    <n v="313"/>
    <x v="63"/>
    <x v="69"/>
  </r>
  <r>
    <x v="76"/>
    <x v="0"/>
    <x v="9"/>
    <n v="235"/>
    <x v="10"/>
    <x v="23"/>
  </r>
  <r>
    <x v="77"/>
    <x v="4"/>
    <x v="1"/>
    <n v="235"/>
    <x v="64"/>
    <x v="70"/>
  </r>
  <r>
    <x v="78"/>
    <x v="6"/>
    <x v="12"/>
    <n v="282"/>
    <x v="65"/>
    <x v="71"/>
  </r>
  <r>
    <x v="79"/>
    <x v="0"/>
    <x v="12"/>
    <n v="270"/>
    <x v="66"/>
    <x v="72"/>
  </r>
  <r>
    <x v="80"/>
    <x v="9"/>
    <x v="13"/>
    <n v="312"/>
    <x v="10"/>
    <x v="73"/>
  </r>
  <r>
    <x v="81"/>
    <x v="0"/>
    <x v="8"/>
    <n v="235"/>
    <x v="67"/>
    <x v="74"/>
  </r>
  <r>
    <x v="82"/>
    <x v="6"/>
    <x v="2"/>
    <n v="236"/>
    <x v="68"/>
    <x v="75"/>
  </r>
  <r>
    <x v="83"/>
    <x v="0"/>
    <x v="2"/>
    <n v="207"/>
    <x v="15"/>
    <x v="76"/>
  </r>
  <r>
    <x v="84"/>
    <x v="6"/>
    <x v="11"/>
    <n v="216"/>
    <x v="33"/>
    <x v="29"/>
  </r>
  <r>
    <x v="85"/>
    <x v="0"/>
    <x v="1"/>
    <n v="219"/>
    <x v="69"/>
    <x v="18"/>
  </r>
  <r>
    <x v="86"/>
    <x v="4"/>
    <x v="6"/>
    <n v="254"/>
    <x v="70"/>
    <x v="77"/>
  </r>
  <r>
    <x v="87"/>
    <x v="0"/>
    <x v="1"/>
    <n v="211"/>
    <x v="71"/>
    <x v="78"/>
  </r>
  <r>
    <x v="88"/>
    <x v="0"/>
    <x v="1"/>
    <n v="235"/>
    <x v="12"/>
    <x v="79"/>
  </r>
  <r>
    <x v="89"/>
    <x v="7"/>
    <x v="1"/>
    <n v="226"/>
    <x v="72"/>
    <x v="39"/>
  </r>
  <r>
    <x v="90"/>
    <x v="0"/>
    <x v="1"/>
    <n v="237"/>
    <x v="73"/>
    <x v="45"/>
  </r>
  <r>
    <x v="91"/>
    <x v="0"/>
    <x v="1"/>
    <n v="251"/>
    <x v="74"/>
    <x v="80"/>
  </r>
  <r>
    <x v="92"/>
    <x v="0"/>
    <x v="1"/>
    <n v="235"/>
    <x v="75"/>
    <x v="81"/>
  </r>
  <r>
    <x v="93"/>
    <x v="0"/>
    <x v="1"/>
    <n v="282"/>
    <x v="11"/>
    <x v="78"/>
  </r>
  <r>
    <x v="94"/>
    <x v="2"/>
    <x v="23"/>
    <n v="219"/>
    <x v="76"/>
    <x v="82"/>
  </r>
  <r>
    <x v="95"/>
    <x v="1"/>
    <x v="24"/>
    <n v="218"/>
    <x v="77"/>
    <x v="70"/>
  </r>
  <r>
    <x v="96"/>
    <x v="7"/>
    <x v="1"/>
    <n v="249"/>
    <x v="78"/>
    <x v="42"/>
  </r>
  <r>
    <x v="97"/>
    <x v="2"/>
    <x v="2"/>
    <n v="219"/>
    <x v="79"/>
    <x v="83"/>
  </r>
  <r>
    <x v="98"/>
    <x v="2"/>
    <x v="12"/>
    <n v="266"/>
    <x v="80"/>
    <x v="84"/>
  </r>
  <r>
    <x v="99"/>
    <x v="2"/>
    <x v="25"/>
    <n v="577"/>
    <x v="81"/>
    <x v="85"/>
  </r>
  <r>
    <x v="100"/>
    <x v="0"/>
    <x v="1"/>
    <n v="236"/>
    <x v="58"/>
    <x v="86"/>
  </r>
  <r>
    <x v="101"/>
    <x v="0"/>
    <x v="1"/>
    <n v="209"/>
    <x v="26"/>
    <x v="87"/>
  </r>
  <r>
    <x v="102"/>
    <x v="2"/>
    <x v="17"/>
    <n v="267"/>
    <x v="82"/>
    <x v="88"/>
  </r>
  <r>
    <x v="103"/>
    <x v="6"/>
    <x v="24"/>
    <n v="229"/>
    <x v="10"/>
    <x v="89"/>
  </r>
  <r>
    <x v="104"/>
    <x v="0"/>
    <x v="26"/>
    <n v="1255"/>
    <x v="83"/>
    <x v="90"/>
  </r>
  <r>
    <x v="105"/>
    <x v="4"/>
    <x v="2"/>
    <n v="218"/>
    <x v="6"/>
    <x v="91"/>
  </r>
  <r>
    <x v="106"/>
    <x v="2"/>
    <x v="1"/>
    <n v="220"/>
    <x v="35"/>
    <x v="42"/>
  </r>
  <r>
    <x v="107"/>
    <x v="2"/>
    <x v="1"/>
    <n v="204"/>
    <x v="84"/>
    <x v="92"/>
  </r>
  <r>
    <x v="108"/>
    <x v="0"/>
    <x v="6"/>
    <n v="265"/>
    <x v="85"/>
    <x v="93"/>
  </r>
  <r>
    <x v="109"/>
    <x v="0"/>
    <x v="2"/>
    <n v="251"/>
    <x v="86"/>
    <x v="94"/>
  </r>
  <r>
    <x v="110"/>
    <x v="5"/>
    <x v="2"/>
    <n v="204"/>
    <x v="87"/>
    <x v="95"/>
  </r>
  <r>
    <x v="111"/>
    <x v="6"/>
    <x v="2"/>
    <n v="219"/>
    <x v="10"/>
    <x v="96"/>
  </r>
  <r>
    <x v="112"/>
    <x v="1"/>
    <x v="27"/>
    <n v="329"/>
    <x v="88"/>
    <x v="97"/>
  </r>
  <r>
    <x v="113"/>
    <x v="4"/>
    <x v="1"/>
    <n v="220"/>
    <x v="74"/>
    <x v="98"/>
  </r>
  <r>
    <x v="114"/>
    <x v="9"/>
    <x v="14"/>
    <n v="281"/>
    <x v="10"/>
    <x v="99"/>
  </r>
  <r>
    <x v="115"/>
    <x v="2"/>
    <x v="1"/>
    <n v="219"/>
    <x v="89"/>
    <x v="100"/>
  </r>
  <r>
    <x v="116"/>
    <x v="1"/>
    <x v="2"/>
    <n v="214"/>
    <x v="87"/>
    <x v="101"/>
  </r>
  <r>
    <x v="117"/>
    <x v="0"/>
    <x v="1"/>
    <n v="247"/>
    <x v="89"/>
    <x v="102"/>
  </r>
  <r>
    <x v="118"/>
    <x v="0"/>
    <x v="1"/>
    <n v="235"/>
    <x v="53"/>
    <x v="103"/>
  </r>
  <r>
    <x v="119"/>
    <x v="0"/>
    <x v="2"/>
    <n v="269"/>
    <x v="90"/>
    <x v="104"/>
  </r>
  <r>
    <x v="120"/>
    <x v="8"/>
    <x v="1"/>
    <n v="251"/>
    <x v="91"/>
    <x v="47"/>
  </r>
  <r>
    <x v="121"/>
    <x v="0"/>
    <x v="28"/>
    <n v="562"/>
    <x v="92"/>
    <x v="105"/>
  </r>
  <r>
    <x v="122"/>
    <x v="0"/>
    <x v="29"/>
    <n v="521"/>
    <x v="93"/>
    <x v="106"/>
  </r>
  <r>
    <x v="123"/>
    <x v="0"/>
    <x v="30"/>
    <n v="501"/>
    <x v="94"/>
    <x v="107"/>
  </r>
  <r>
    <x v="124"/>
    <x v="0"/>
    <x v="7"/>
    <n v="251"/>
    <x v="95"/>
    <x v="108"/>
  </r>
  <r>
    <x v="125"/>
    <x v="1"/>
    <x v="31"/>
    <n v="282"/>
    <x v="96"/>
    <x v="109"/>
  </r>
  <r>
    <x v="126"/>
    <x v="0"/>
    <x v="2"/>
    <n v="251"/>
    <x v="84"/>
    <x v="100"/>
  </r>
  <r>
    <x v="127"/>
    <x v="1"/>
    <x v="0"/>
    <n v="296"/>
    <x v="97"/>
    <x v="110"/>
  </r>
  <r>
    <x v="128"/>
    <x v="1"/>
    <x v="1"/>
    <n v="250"/>
    <x v="64"/>
    <x v="111"/>
  </r>
  <r>
    <x v="129"/>
    <x v="2"/>
    <x v="2"/>
    <n v="219"/>
    <x v="98"/>
    <x v="112"/>
  </r>
  <r>
    <x v="130"/>
    <x v="1"/>
    <x v="2"/>
    <n v="251"/>
    <x v="24"/>
    <x v="0"/>
  </r>
  <r>
    <x v="131"/>
    <x v="2"/>
    <x v="2"/>
    <n v="233"/>
    <x v="99"/>
    <x v="113"/>
  </r>
  <r>
    <x v="132"/>
    <x v="0"/>
    <x v="1"/>
    <n v="200"/>
    <x v="3"/>
    <x v="114"/>
  </r>
  <r>
    <x v="133"/>
    <x v="0"/>
    <x v="1"/>
    <n v="214"/>
    <x v="100"/>
    <x v="70"/>
  </r>
  <r>
    <x v="134"/>
    <x v="0"/>
    <x v="1"/>
    <n v="219"/>
    <x v="100"/>
    <x v="103"/>
  </r>
  <r>
    <x v="135"/>
    <x v="0"/>
    <x v="1"/>
    <n v="236"/>
    <x v="101"/>
    <x v="114"/>
  </r>
  <r>
    <x v="136"/>
    <x v="8"/>
    <x v="1"/>
    <n v="219"/>
    <x v="76"/>
    <x v="115"/>
  </r>
  <r>
    <x v="137"/>
    <x v="8"/>
    <x v="1"/>
    <n v="219"/>
    <x v="12"/>
    <x v="116"/>
  </r>
  <r>
    <x v="138"/>
    <x v="1"/>
    <x v="32"/>
    <n v="311"/>
    <x v="102"/>
    <x v="117"/>
  </r>
  <r>
    <x v="139"/>
    <x v="8"/>
    <x v="2"/>
    <n v="220"/>
    <x v="86"/>
    <x v="91"/>
  </r>
  <r>
    <x v="140"/>
    <x v="0"/>
    <x v="1"/>
    <n v="201"/>
    <x v="103"/>
    <x v="9"/>
  </r>
  <r>
    <x v="141"/>
    <x v="4"/>
    <x v="1"/>
    <n v="235"/>
    <x v="104"/>
    <x v="47"/>
  </r>
  <r>
    <x v="142"/>
    <x v="0"/>
    <x v="33"/>
    <n v="339"/>
    <x v="105"/>
    <x v="118"/>
  </r>
  <r>
    <x v="143"/>
    <x v="2"/>
    <x v="14"/>
    <n v="235"/>
    <x v="106"/>
    <x v="119"/>
  </r>
  <r>
    <x v="144"/>
    <x v="1"/>
    <x v="31"/>
    <n v="295"/>
    <x v="107"/>
    <x v="120"/>
  </r>
  <r>
    <x v="145"/>
    <x v="2"/>
    <x v="2"/>
    <n v="235"/>
    <x v="41"/>
    <x v="121"/>
  </r>
  <r>
    <x v="146"/>
    <x v="0"/>
    <x v="1"/>
    <n v="274"/>
    <x v="108"/>
    <x v="70"/>
  </r>
  <r>
    <x v="147"/>
    <x v="2"/>
    <x v="1"/>
    <n v="219"/>
    <x v="98"/>
    <x v="122"/>
  </r>
  <r>
    <x v="148"/>
    <x v="0"/>
    <x v="2"/>
    <n v="219"/>
    <x v="109"/>
    <x v="123"/>
  </r>
  <r>
    <x v="149"/>
    <x v="4"/>
    <x v="11"/>
    <n v="220"/>
    <x v="35"/>
    <x v="94"/>
  </r>
  <r>
    <x v="150"/>
    <x v="0"/>
    <x v="34"/>
    <n v="618"/>
    <x v="110"/>
    <x v="124"/>
  </r>
  <r>
    <x v="151"/>
    <x v="0"/>
    <x v="9"/>
    <n v="188"/>
    <x v="10"/>
    <x v="23"/>
  </r>
  <r>
    <x v="152"/>
    <x v="0"/>
    <x v="9"/>
    <n v="195"/>
    <x v="10"/>
    <x v="23"/>
  </r>
  <r>
    <x v="153"/>
    <x v="0"/>
    <x v="2"/>
    <n v="228"/>
    <x v="6"/>
    <x v="125"/>
  </r>
  <r>
    <x v="154"/>
    <x v="6"/>
    <x v="6"/>
    <n v="267"/>
    <x v="111"/>
    <x v="126"/>
  </r>
  <r>
    <x v="155"/>
    <x v="1"/>
    <x v="11"/>
    <n v="219"/>
    <x v="112"/>
    <x v="127"/>
  </r>
  <r>
    <x v="156"/>
    <x v="2"/>
    <x v="35"/>
    <n v="298"/>
    <x v="113"/>
    <x v="59"/>
  </r>
  <r>
    <x v="157"/>
    <x v="1"/>
    <x v="31"/>
    <n v="298"/>
    <x v="32"/>
    <x v="128"/>
  </r>
  <r>
    <x v="158"/>
    <x v="10"/>
    <x v="1"/>
    <n v="236"/>
    <x v="100"/>
    <x v="18"/>
  </r>
  <r>
    <x v="159"/>
    <x v="2"/>
    <x v="8"/>
    <n v="219"/>
    <x v="114"/>
    <x v="129"/>
  </r>
  <r>
    <x v="160"/>
    <x v="1"/>
    <x v="2"/>
    <n v="219"/>
    <x v="35"/>
    <x v="130"/>
  </r>
  <r>
    <x v="161"/>
    <x v="2"/>
    <x v="11"/>
    <n v="236"/>
    <x v="22"/>
    <x v="131"/>
  </r>
  <r>
    <x v="162"/>
    <x v="1"/>
    <x v="1"/>
    <n v="219"/>
    <x v="115"/>
    <x v="132"/>
  </r>
  <r>
    <x v="163"/>
    <x v="4"/>
    <x v="2"/>
    <n v="250"/>
    <x v="10"/>
    <x v="133"/>
  </r>
  <r>
    <x v="164"/>
    <x v="6"/>
    <x v="1"/>
    <n v="222"/>
    <x v="72"/>
    <x v="50"/>
  </r>
  <r>
    <x v="165"/>
    <x v="1"/>
    <x v="3"/>
    <n v="362"/>
    <x v="116"/>
    <x v="134"/>
  </r>
  <r>
    <x v="166"/>
    <x v="2"/>
    <x v="1"/>
    <n v="219"/>
    <x v="91"/>
    <x v="135"/>
  </r>
  <r>
    <x v="167"/>
    <x v="0"/>
    <x v="11"/>
    <n v="236"/>
    <x v="117"/>
    <x v="136"/>
  </r>
  <r>
    <x v="168"/>
    <x v="2"/>
    <x v="7"/>
    <n v="250"/>
    <x v="106"/>
    <x v="137"/>
  </r>
  <r>
    <x v="169"/>
    <x v="2"/>
    <x v="1"/>
    <n v="234"/>
    <x v="1"/>
    <x v="138"/>
  </r>
  <r>
    <x v="170"/>
    <x v="0"/>
    <x v="1"/>
    <n v="252"/>
    <x v="11"/>
    <x v="139"/>
  </r>
  <r>
    <x v="171"/>
    <x v="2"/>
    <x v="2"/>
    <n v="229"/>
    <x v="86"/>
    <x v="43"/>
  </r>
  <r>
    <x v="172"/>
    <x v="2"/>
    <x v="36"/>
    <n v="266"/>
    <x v="90"/>
    <x v="140"/>
  </r>
  <r>
    <x v="173"/>
    <x v="0"/>
    <x v="2"/>
    <n v="216"/>
    <x v="118"/>
    <x v="141"/>
  </r>
  <r>
    <x v="174"/>
    <x v="0"/>
    <x v="37"/>
    <n v="359"/>
    <x v="119"/>
    <x v="142"/>
  </r>
  <r>
    <x v="175"/>
    <x v="3"/>
    <x v="2"/>
    <n v="251"/>
    <x v="120"/>
    <x v="111"/>
  </r>
  <r>
    <x v="176"/>
    <x v="4"/>
    <x v="9"/>
    <n v="1256720"/>
    <x v="10"/>
    <x v="23"/>
  </r>
  <r>
    <x v="177"/>
    <x v="0"/>
    <x v="2"/>
    <n v="244"/>
    <x v="6"/>
    <x v="30"/>
  </r>
  <r>
    <x v="178"/>
    <x v="0"/>
    <x v="14"/>
    <n v="242"/>
    <x v="121"/>
    <x v="143"/>
  </r>
  <r>
    <x v="179"/>
    <x v="0"/>
    <x v="11"/>
    <n v="201"/>
    <x v="26"/>
    <x v="144"/>
  </r>
  <r>
    <x v="180"/>
    <x v="0"/>
    <x v="38"/>
    <n v="271"/>
    <x v="122"/>
    <x v="145"/>
  </r>
  <r>
    <x v="181"/>
    <x v="2"/>
    <x v="1"/>
    <n v="206"/>
    <x v="123"/>
    <x v="80"/>
  </r>
  <r>
    <x v="182"/>
    <x v="1"/>
    <x v="39"/>
    <n v="308"/>
    <x v="124"/>
    <x v="146"/>
  </r>
  <r>
    <x v="183"/>
    <x v="0"/>
    <x v="1"/>
    <n v="216"/>
    <x v="125"/>
    <x v="18"/>
  </r>
  <r>
    <x v="184"/>
    <x v="0"/>
    <x v="9"/>
    <n v="202"/>
    <x v="10"/>
    <x v="23"/>
  </r>
  <r>
    <x v="185"/>
    <x v="4"/>
    <x v="1"/>
    <n v="185"/>
    <x v="117"/>
    <x v="18"/>
  </r>
  <r>
    <x v="186"/>
    <x v="2"/>
    <x v="1"/>
    <n v="258"/>
    <x v="126"/>
    <x v="147"/>
  </r>
  <r>
    <x v="187"/>
    <x v="1"/>
    <x v="1"/>
    <n v="216"/>
    <x v="89"/>
    <x v="148"/>
  </r>
  <r>
    <x v="188"/>
    <x v="1"/>
    <x v="11"/>
    <n v="228"/>
    <x v="27"/>
    <x v="7"/>
  </r>
  <r>
    <x v="189"/>
    <x v="1"/>
    <x v="2"/>
    <n v="227"/>
    <x v="10"/>
    <x v="149"/>
  </r>
  <r>
    <x v="190"/>
    <x v="2"/>
    <x v="40"/>
    <n v="262"/>
    <x v="127"/>
    <x v="150"/>
  </r>
  <r>
    <x v="191"/>
    <x v="2"/>
    <x v="40"/>
    <n v="266"/>
    <x v="128"/>
    <x v="151"/>
  </r>
  <r>
    <x v="192"/>
    <x v="0"/>
    <x v="1"/>
    <n v="210"/>
    <x v="129"/>
    <x v="14"/>
  </r>
  <r>
    <x v="193"/>
    <x v="0"/>
    <x v="1"/>
    <n v="205"/>
    <x v="72"/>
    <x v="63"/>
  </r>
  <r>
    <x v="194"/>
    <x v="0"/>
    <x v="1"/>
    <n v="226"/>
    <x v="89"/>
    <x v="152"/>
  </r>
  <r>
    <x v="195"/>
    <x v="0"/>
    <x v="1"/>
    <n v="189"/>
    <x v="130"/>
    <x v="153"/>
  </r>
  <r>
    <x v="196"/>
    <x v="0"/>
    <x v="2"/>
    <n v="208"/>
    <x v="123"/>
    <x v="103"/>
  </r>
  <r>
    <x v="197"/>
    <x v="0"/>
    <x v="1"/>
    <n v="195"/>
    <x v="75"/>
    <x v="18"/>
  </r>
  <r>
    <x v="198"/>
    <x v="0"/>
    <x v="1"/>
    <n v="205"/>
    <x v="75"/>
    <x v="80"/>
  </r>
  <r>
    <x v="199"/>
    <x v="0"/>
    <x v="24"/>
    <n v="217"/>
    <x v="115"/>
    <x v="82"/>
  </r>
  <r>
    <x v="200"/>
    <x v="0"/>
    <x v="1"/>
    <n v="204"/>
    <x v="101"/>
    <x v="154"/>
  </r>
  <r>
    <x v="201"/>
    <x v="0"/>
    <x v="1"/>
    <n v="217"/>
    <x v="101"/>
    <x v="155"/>
  </r>
  <r>
    <x v="202"/>
    <x v="0"/>
    <x v="1"/>
    <n v="207"/>
    <x v="108"/>
    <x v="156"/>
  </r>
  <r>
    <x v="203"/>
    <x v="0"/>
    <x v="1"/>
    <n v="213"/>
    <x v="108"/>
    <x v="157"/>
  </r>
  <r>
    <x v="204"/>
    <x v="4"/>
    <x v="2"/>
    <n v="215"/>
    <x v="6"/>
    <x v="42"/>
  </r>
  <r>
    <x v="205"/>
    <x v="7"/>
    <x v="8"/>
    <n v="264"/>
    <x v="30"/>
    <x v="158"/>
  </r>
  <r>
    <x v="206"/>
    <x v="3"/>
    <x v="1"/>
    <n v="245"/>
    <x v="108"/>
    <x v="159"/>
  </r>
  <r>
    <x v="207"/>
    <x v="7"/>
    <x v="41"/>
    <n v="638"/>
    <x v="131"/>
    <x v="160"/>
  </r>
  <r>
    <x v="208"/>
    <x v="7"/>
    <x v="11"/>
    <n v="257"/>
    <x v="132"/>
    <x v="161"/>
  </r>
  <r>
    <x v="209"/>
    <x v="3"/>
    <x v="1"/>
    <n v="233"/>
    <x v="133"/>
    <x v="162"/>
  </r>
  <r>
    <x v="210"/>
    <x v="3"/>
    <x v="2"/>
    <n v="221"/>
    <x v="134"/>
    <x v="162"/>
  </r>
  <r>
    <x v="211"/>
    <x v="0"/>
    <x v="42"/>
    <n v="247"/>
    <x v="135"/>
    <x v="163"/>
  </r>
  <r>
    <x v="212"/>
    <x v="0"/>
    <x v="36"/>
    <n v="234"/>
    <x v="136"/>
    <x v="164"/>
  </r>
  <r>
    <x v="213"/>
    <x v="0"/>
    <x v="10"/>
    <n v="220"/>
    <x v="137"/>
    <x v="165"/>
  </r>
  <r>
    <x v="214"/>
    <x v="0"/>
    <x v="7"/>
    <n v="221"/>
    <x v="118"/>
    <x v="166"/>
  </r>
  <r>
    <x v="215"/>
    <x v="0"/>
    <x v="8"/>
    <n v="222"/>
    <x v="138"/>
    <x v="167"/>
  </r>
  <r>
    <x v="216"/>
    <x v="2"/>
    <x v="7"/>
    <n v="283"/>
    <x v="87"/>
    <x v="168"/>
  </r>
  <r>
    <x v="217"/>
    <x v="6"/>
    <x v="0"/>
    <n v="250"/>
    <x v="139"/>
    <x v="169"/>
  </r>
  <r>
    <x v="218"/>
    <x v="7"/>
    <x v="14"/>
    <n v="260"/>
    <x v="140"/>
    <x v="24"/>
  </r>
  <r>
    <x v="219"/>
    <x v="7"/>
    <x v="2"/>
    <n v="230"/>
    <x v="27"/>
    <x v="39"/>
  </r>
  <r>
    <x v="220"/>
    <x v="8"/>
    <x v="9"/>
    <n v="201"/>
    <x v="10"/>
    <x v="23"/>
  </r>
  <r>
    <x v="221"/>
    <x v="1"/>
    <x v="11"/>
    <n v="203"/>
    <x v="27"/>
    <x v="170"/>
  </r>
  <r>
    <x v="222"/>
    <x v="0"/>
    <x v="2"/>
    <n v="368"/>
    <x v="141"/>
    <x v="171"/>
  </r>
  <r>
    <x v="223"/>
    <x v="1"/>
    <x v="10"/>
    <n v="296"/>
    <x v="142"/>
    <x v="172"/>
  </r>
  <r>
    <x v="224"/>
    <x v="0"/>
    <x v="1"/>
    <n v="197"/>
    <x v="89"/>
    <x v="78"/>
  </r>
  <r>
    <x v="225"/>
    <x v="0"/>
    <x v="1"/>
    <n v="196"/>
    <x v="89"/>
    <x v="115"/>
  </r>
  <r>
    <x v="226"/>
    <x v="1"/>
    <x v="2"/>
    <n v="215"/>
    <x v="143"/>
    <x v="173"/>
  </r>
  <r>
    <x v="227"/>
    <x v="1"/>
    <x v="1"/>
    <n v="204"/>
    <x v="144"/>
    <x v="47"/>
  </r>
  <r>
    <x v="228"/>
    <x v="1"/>
    <x v="43"/>
    <n v="262"/>
    <x v="145"/>
    <x v="174"/>
  </r>
  <r>
    <x v="229"/>
    <x v="2"/>
    <x v="1"/>
    <n v="215"/>
    <x v="129"/>
    <x v="175"/>
  </r>
  <r>
    <x v="230"/>
    <x v="0"/>
    <x v="8"/>
    <n v="239"/>
    <x v="146"/>
    <x v="176"/>
  </r>
  <r>
    <x v="231"/>
    <x v="0"/>
    <x v="8"/>
    <n v="230"/>
    <x v="147"/>
    <x v="177"/>
  </r>
  <r>
    <x v="232"/>
    <x v="1"/>
    <x v="44"/>
    <n v="545"/>
    <x v="148"/>
    <x v="178"/>
  </r>
  <r>
    <x v="233"/>
    <x v="0"/>
    <x v="2"/>
    <n v="197"/>
    <x v="18"/>
    <x v="39"/>
  </r>
  <r>
    <x v="234"/>
    <x v="0"/>
    <x v="2"/>
    <n v="288"/>
    <x v="144"/>
    <x v="50"/>
  </r>
  <r>
    <x v="235"/>
    <x v="0"/>
    <x v="8"/>
    <n v="245"/>
    <x v="149"/>
    <x v="179"/>
  </r>
  <r>
    <x v="236"/>
    <x v="2"/>
    <x v="0"/>
    <n v="275"/>
    <x v="150"/>
    <x v="180"/>
  </r>
  <r>
    <x v="237"/>
    <x v="6"/>
    <x v="11"/>
    <n v="226"/>
    <x v="58"/>
    <x v="181"/>
  </r>
  <r>
    <x v="238"/>
    <x v="2"/>
    <x v="1"/>
    <n v="200"/>
    <x v="76"/>
    <x v="147"/>
  </r>
  <r>
    <x v="239"/>
    <x v="4"/>
    <x v="9"/>
    <n v="2964"/>
    <x v="10"/>
    <x v="23"/>
  </r>
  <r>
    <x v="240"/>
    <x v="0"/>
    <x v="1"/>
    <n v="235"/>
    <x v="71"/>
    <x v="45"/>
  </r>
  <r>
    <x v="241"/>
    <x v="2"/>
    <x v="1"/>
    <n v="201"/>
    <x v="72"/>
    <x v="15"/>
  </r>
  <r>
    <x v="242"/>
    <x v="6"/>
    <x v="2"/>
    <n v="214"/>
    <x v="10"/>
    <x v="63"/>
  </r>
  <r>
    <x v="243"/>
    <x v="0"/>
    <x v="2"/>
    <n v="234"/>
    <x v="151"/>
    <x v="32"/>
  </r>
  <r>
    <x v="244"/>
    <x v="4"/>
    <x v="1"/>
    <n v="292"/>
    <x v="10"/>
    <x v="82"/>
  </r>
  <r>
    <x v="245"/>
    <x v="0"/>
    <x v="2"/>
    <n v="237"/>
    <x v="141"/>
    <x v="91"/>
  </r>
  <r>
    <x v="246"/>
    <x v="2"/>
    <x v="2"/>
    <n v="217"/>
    <x v="98"/>
    <x v="104"/>
  </r>
  <r>
    <x v="247"/>
    <x v="2"/>
    <x v="11"/>
    <n v="213"/>
    <x v="36"/>
    <x v="182"/>
  </r>
  <r>
    <x v="248"/>
    <x v="2"/>
    <x v="2"/>
    <n v="226"/>
    <x v="127"/>
    <x v="183"/>
  </r>
  <r>
    <x v="249"/>
    <x v="1"/>
    <x v="1"/>
    <n v="221"/>
    <x v="152"/>
    <x v="148"/>
  </r>
  <r>
    <x v="250"/>
    <x v="0"/>
    <x v="2"/>
    <n v="253"/>
    <x v="153"/>
    <x v="184"/>
  </r>
  <r>
    <x v="251"/>
    <x v="1"/>
    <x v="7"/>
    <n v="238"/>
    <x v="150"/>
    <x v="185"/>
  </r>
  <r>
    <x v="252"/>
    <x v="4"/>
    <x v="2"/>
    <n v="249"/>
    <x v="154"/>
    <x v="186"/>
  </r>
  <r>
    <x v="253"/>
    <x v="0"/>
    <x v="40"/>
    <n v="310"/>
    <x v="155"/>
    <x v="187"/>
  </r>
  <r>
    <x v="254"/>
    <x v="1"/>
    <x v="2"/>
    <n v="229"/>
    <x v="156"/>
    <x v="27"/>
  </r>
  <r>
    <x v="255"/>
    <x v="2"/>
    <x v="12"/>
    <n v="246"/>
    <x v="157"/>
    <x v="188"/>
  </r>
  <r>
    <x v="256"/>
    <x v="4"/>
    <x v="11"/>
    <n v="239"/>
    <x v="10"/>
    <x v="68"/>
  </r>
  <r>
    <x v="257"/>
    <x v="1"/>
    <x v="8"/>
    <n v="227"/>
    <x v="158"/>
    <x v="189"/>
  </r>
  <r>
    <x v="258"/>
    <x v="2"/>
    <x v="0"/>
    <n v="264"/>
    <x v="159"/>
    <x v="190"/>
  </r>
  <r>
    <x v="259"/>
    <x v="2"/>
    <x v="2"/>
    <n v="217"/>
    <x v="2"/>
    <x v="191"/>
  </r>
  <r>
    <x v="260"/>
    <x v="2"/>
    <x v="1"/>
    <n v="186"/>
    <x v="73"/>
    <x v="147"/>
  </r>
  <r>
    <x v="261"/>
    <x v="1"/>
    <x v="2"/>
    <n v="205"/>
    <x v="27"/>
    <x v="74"/>
  </r>
  <r>
    <x v="262"/>
    <x v="1"/>
    <x v="2"/>
    <n v="218"/>
    <x v="126"/>
    <x v="192"/>
  </r>
  <r>
    <x v="263"/>
    <x v="0"/>
    <x v="3"/>
    <n v="566"/>
    <x v="160"/>
    <x v="193"/>
  </r>
  <r>
    <x v="264"/>
    <x v="6"/>
    <x v="4"/>
    <n v="348"/>
    <x v="10"/>
    <x v="194"/>
  </r>
  <r>
    <x v="265"/>
    <x v="6"/>
    <x v="7"/>
    <n v="205"/>
    <x v="37"/>
    <x v="195"/>
  </r>
  <r>
    <x v="266"/>
    <x v="7"/>
    <x v="8"/>
    <n v="293"/>
    <x v="161"/>
    <x v="196"/>
  </r>
  <r>
    <x v="267"/>
    <x v="0"/>
    <x v="1"/>
    <n v="196"/>
    <x v="74"/>
    <x v="115"/>
  </r>
  <r>
    <x v="268"/>
    <x v="0"/>
    <x v="1"/>
    <n v="220"/>
    <x v="12"/>
    <x v="116"/>
  </r>
  <r>
    <x v="269"/>
    <x v="4"/>
    <x v="1"/>
    <n v="207"/>
    <x v="162"/>
    <x v="197"/>
  </r>
  <r>
    <x v="270"/>
    <x v="2"/>
    <x v="1"/>
    <n v="179"/>
    <x v="36"/>
    <x v="103"/>
  </r>
  <r>
    <x v="271"/>
    <x v="1"/>
    <x v="19"/>
    <n v="226"/>
    <x v="16"/>
    <x v="198"/>
  </r>
  <r>
    <x v="272"/>
    <x v="1"/>
    <x v="2"/>
    <n v="215"/>
    <x v="10"/>
    <x v="199"/>
  </r>
  <r>
    <x v="273"/>
    <x v="1"/>
    <x v="2"/>
    <n v="212"/>
    <x v="163"/>
    <x v="42"/>
  </r>
  <r>
    <x v="274"/>
    <x v="1"/>
    <x v="11"/>
    <n v="210"/>
    <x v="164"/>
    <x v="200"/>
  </r>
  <r>
    <x v="275"/>
    <x v="1"/>
    <x v="2"/>
    <n v="215"/>
    <x v="165"/>
    <x v="56"/>
  </r>
  <r>
    <x v="276"/>
    <x v="1"/>
    <x v="17"/>
    <n v="230"/>
    <x v="40"/>
    <x v="201"/>
  </r>
  <r>
    <x v="277"/>
    <x v="0"/>
    <x v="42"/>
    <n v="244"/>
    <x v="166"/>
    <x v="202"/>
  </r>
  <r>
    <x v="278"/>
    <x v="2"/>
    <x v="42"/>
    <n v="291"/>
    <x v="167"/>
    <x v="203"/>
  </r>
  <r>
    <x v="279"/>
    <x v="1"/>
    <x v="45"/>
    <n v="415"/>
    <x v="168"/>
    <x v="204"/>
  </r>
  <r>
    <x v="280"/>
    <x v="6"/>
    <x v="1"/>
    <n v="210"/>
    <x v="109"/>
    <x v="205"/>
  </r>
  <r>
    <x v="281"/>
    <x v="6"/>
    <x v="1"/>
    <n v="210"/>
    <x v="11"/>
    <x v="86"/>
  </r>
  <r>
    <x v="282"/>
    <x v="0"/>
    <x v="11"/>
    <n v="257"/>
    <x v="169"/>
    <x v="29"/>
  </r>
  <r>
    <x v="283"/>
    <x v="2"/>
    <x v="1"/>
    <n v="197"/>
    <x v="26"/>
    <x v="206"/>
  </r>
  <r>
    <x v="284"/>
    <x v="1"/>
    <x v="2"/>
    <n v="219"/>
    <x v="170"/>
    <x v="207"/>
  </r>
  <r>
    <x v="285"/>
    <x v="6"/>
    <x v="19"/>
    <n v="242"/>
    <x v="171"/>
    <x v="208"/>
  </r>
  <r>
    <x v="286"/>
    <x v="0"/>
    <x v="1"/>
    <n v="193"/>
    <x v="172"/>
    <x v="103"/>
  </r>
  <r>
    <x v="287"/>
    <x v="6"/>
    <x v="1"/>
    <n v="178"/>
    <x v="10"/>
    <x v="153"/>
  </r>
  <r>
    <x v="288"/>
    <x v="8"/>
    <x v="1"/>
    <n v="226"/>
    <x v="149"/>
    <x v="209"/>
  </r>
  <r>
    <x v="289"/>
    <x v="4"/>
    <x v="2"/>
    <n v="204"/>
    <x v="24"/>
    <x v="186"/>
  </r>
  <r>
    <x v="290"/>
    <x v="0"/>
    <x v="2"/>
    <n v="204"/>
    <x v="173"/>
    <x v="210"/>
  </r>
  <r>
    <x v="291"/>
    <x v="1"/>
    <x v="19"/>
    <n v="221"/>
    <x v="174"/>
    <x v="211"/>
  </r>
  <r>
    <x v="292"/>
    <x v="2"/>
    <x v="1"/>
    <n v="210"/>
    <x v="109"/>
    <x v="18"/>
  </r>
  <r>
    <x v="293"/>
    <x v="4"/>
    <x v="1"/>
    <n v="197"/>
    <x v="2"/>
    <x v="195"/>
  </r>
  <r>
    <x v="294"/>
    <x v="0"/>
    <x v="9"/>
    <n v="219"/>
    <x v="10"/>
    <x v="23"/>
  </r>
  <r>
    <x v="295"/>
    <x v="1"/>
    <x v="19"/>
    <n v="266"/>
    <x v="112"/>
    <x v="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79027-7C4F-024C-B974-E7B5153404B2}" name="PivotTable1" cacheId="1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3" rowHeaderCaption="Type">
  <location ref="A6:J17" firstHeaderRow="0" firstDataRow="1" firstDataCol="1" rowPageCount="4" colPageCount="1"/>
  <pivotFields count="6">
    <pivotField axis="axisPage" dataField="1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axis="axisRow" showAll="0">
      <items count="12">
        <item x="5"/>
        <item x="8"/>
        <item x="2"/>
        <item x="6"/>
        <item x="4"/>
        <item x="1"/>
        <item x="3"/>
        <item x="10"/>
        <item x="0"/>
        <item x="7"/>
        <item x="9"/>
        <item t="default"/>
      </items>
    </pivotField>
    <pivotField axis="axisPage" dataField="1" multipleItemSelectionAllowed="1" showAll="0">
      <items count="47">
        <item x="24"/>
        <item x="1"/>
        <item x="2"/>
        <item x="11"/>
        <item x="19"/>
        <item x="7"/>
        <item x="8"/>
        <item x="14"/>
        <item x="6"/>
        <item x="10"/>
        <item x="17"/>
        <item x="0"/>
        <item x="12"/>
        <item x="36"/>
        <item x="40"/>
        <item x="42"/>
        <item x="16"/>
        <item x="13"/>
        <item x="43"/>
        <item x="31"/>
        <item x="35"/>
        <item x="27"/>
        <item x="38"/>
        <item x="15"/>
        <item x="22"/>
        <item x="20"/>
        <item x="39"/>
        <item x="33"/>
        <item x="32"/>
        <item x="21"/>
        <item x="37"/>
        <item x="34"/>
        <item x="4"/>
        <item x="3"/>
        <item x="23"/>
        <item x="5"/>
        <item x="45"/>
        <item x="30"/>
        <item x="26"/>
        <item x="44"/>
        <item x="41"/>
        <item x="25"/>
        <item x="29"/>
        <item x="28"/>
        <item x="18"/>
        <item h="1" x="9"/>
        <item t="default"/>
      </items>
    </pivotField>
    <pivotField dataField="1" showAll="0"/>
    <pivotField axis="axisPage" dataField="1" multipleItemSelectionAllowed="1" showAll="0">
      <items count="176">
        <item x="77"/>
        <item x="103"/>
        <item x="130"/>
        <item x="100"/>
        <item x="115"/>
        <item x="108"/>
        <item x="76"/>
        <item x="12"/>
        <item x="101"/>
        <item x="75"/>
        <item x="64"/>
        <item x="89"/>
        <item x="129"/>
        <item x="151"/>
        <item x="11"/>
        <item x="72"/>
        <item x="6"/>
        <item x="74"/>
        <item x="84"/>
        <item x="98"/>
        <item x="67"/>
        <item x="35"/>
        <item x="3"/>
        <item x="71"/>
        <item x="141"/>
        <item x="16"/>
        <item x="73"/>
        <item x="143"/>
        <item x="86"/>
        <item x="109"/>
        <item x="24"/>
        <item x="144"/>
        <item x="162"/>
        <item x="26"/>
        <item x="126"/>
        <item x="58"/>
        <item x="87"/>
        <item x="27"/>
        <item x="2"/>
        <item x="173"/>
        <item x="138"/>
        <item x="120"/>
        <item x="169"/>
        <item x="118"/>
        <item x="33"/>
        <item x="36"/>
        <item x="170"/>
        <item x="25"/>
        <item x="22"/>
        <item x="149"/>
        <item x="137"/>
        <item x="114"/>
        <item x="30"/>
        <item x="1"/>
        <item x="140"/>
        <item x="95"/>
        <item x="28"/>
        <item x="139"/>
        <item x="37"/>
        <item x="52"/>
        <item x="112"/>
        <item x="104"/>
        <item x="53"/>
        <item x="57"/>
        <item x="17"/>
        <item x="171"/>
        <item x="174"/>
        <item x="31"/>
        <item x="158"/>
        <item x="121"/>
        <item x="14"/>
        <item x="18"/>
        <item x="65"/>
        <item x="47"/>
        <item x="136"/>
        <item x="23"/>
        <item x="50"/>
        <item x="154"/>
        <item x="69"/>
        <item x="172"/>
        <item x="15"/>
        <item x="59"/>
        <item x="123"/>
        <item x="125"/>
        <item x="161"/>
        <item x="68"/>
        <item x="142"/>
        <item x="127"/>
        <item x="91"/>
        <item x="152"/>
        <item x="78"/>
        <item x="55"/>
        <item x="128"/>
        <item x="99"/>
        <item x="150"/>
        <item x="159"/>
        <item x="82"/>
        <item x="7"/>
        <item x="90"/>
        <item x="117"/>
        <item x="97"/>
        <item x="48"/>
        <item x="135"/>
        <item x="153"/>
        <item x="79"/>
        <item x="111"/>
        <item x="165"/>
        <item x="66"/>
        <item x="70"/>
        <item x="41"/>
        <item x="21"/>
        <item x="20"/>
        <item x="156"/>
        <item x="164"/>
        <item x="8"/>
        <item x="39"/>
        <item x="38"/>
        <item x="32"/>
        <item x="13"/>
        <item x="167"/>
        <item x="146"/>
        <item x="49"/>
        <item x="62"/>
        <item x="145"/>
        <item x="96"/>
        <item x="157"/>
        <item x="34"/>
        <item x="134"/>
        <item x="106"/>
        <item x="147"/>
        <item x="19"/>
        <item x="85"/>
        <item x="80"/>
        <item x="40"/>
        <item x="132"/>
        <item x="113"/>
        <item x="163"/>
        <item x="61"/>
        <item x="42"/>
        <item x="122"/>
        <item x="166"/>
        <item x="88"/>
        <item x="46"/>
        <item x="60"/>
        <item x="133"/>
        <item x="56"/>
        <item x="94"/>
        <item x="45"/>
        <item x="155"/>
        <item x="110"/>
        <item x="102"/>
        <item x="107"/>
        <item x="54"/>
        <item x="119"/>
        <item x="124"/>
        <item x="0"/>
        <item x="105"/>
        <item x="29"/>
        <item x="93"/>
        <item x="43"/>
        <item x="5"/>
        <item x="160"/>
        <item x="44"/>
        <item x="63"/>
        <item x="4"/>
        <item x="92"/>
        <item x="9"/>
        <item x="168"/>
        <item x="116"/>
        <item x="83"/>
        <item x="131"/>
        <item x="81"/>
        <item x="148"/>
        <item x="51"/>
        <item h="1" x="10"/>
        <item t="default"/>
      </items>
    </pivotField>
    <pivotField axis="axisPage" dataField="1" multipleItemSelectionAllowed="1" showAll="0">
      <items count="214">
        <item x="115"/>
        <item x="116"/>
        <item x="79"/>
        <item x="114"/>
        <item x="70"/>
        <item x="50"/>
        <item x="81"/>
        <item x="153"/>
        <item x="139"/>
        <item x="147"/>
        <item x="103"/>
        <item x="80"/>
        <item x="205"/>
        <item x="86"/>
        <item x="18"/>
        <item x="195"/>
        <item x="155"/>
        <item x="154"/>
        <item x="82"/>
        <item x="45"/>
        <item x="159"/>
        <item x="156"/>
        <item x="39"/>
        <item x="89"/>
        <item x="175"/>
        <item x="57"/>
        <item x="32"/>
        <item x="157"/>
        <item x="46"/>
        <item x="132"/>
        <item x="9"/>
        <item x="148"/>
        <item x="78"/>
        <item x="14"/>
        <item x="6"/>
        <item x="209"/>
        <item x="42"/>
        <item x="76"/>
        <item x="63"/>
        <item x="92"/>
        <item x="104"/>
        <item x="15"/>
        <item x="138"/>
        <item x="181"/>
        <item x="152"/>
        <item x="206"/>
        <item x="30"/>
        <item x="133"/>
        <item x="210"/>
        <item x="91"/>
        <item x="102"/>
        <item x="100"/>
        <item x="25"/>
        <item x="125"/>
        <item x="162"/>
        <item x="13"/>
        <item x="28"/>
        <item x="87"/>
        <item x="171"/>
        <item x="191"/>
        <item x="47"/>
        <item x="83"/>
        <item x="135"/>
        <item x="184"/>
        <item x="173"/>
        <item x="98"/>
        <item x="74"/>
        <item x="34"/>
        <item x="75"/>
        <item x="197"/>
        <item x="112"/>
        <item x="68"/>
        <item x="122"/>
        <item x="192"/>
        <item x="111"/>
        <item x="186"/>
        <item x="41"/>
        <item x="130"/>
        <item x="161"/>
        <item x="144"/>
        <item x="170"/>
        <item x="136"/>
        <item x="3"/>
        <item x="123"/>
        <item x="207"/>
        <item x="12"/>
        <item x="95"/>
        <item x="96"/>
        <item x="29"/>
        <item x="40"/>
        <item x="56"/>
        <item x="198"/>
        <item x="149"/>
        <item x="27"/>
        <item x="99"/>
        <item x="31"/>
        <item x="94"/>
        <item x="141"/>
        <item x="51"/>
        <item x="121"/>
        <item x="43"/>
        <item x="44"/>
        <item x="58"/>
        <item x="53"/>
        <item x="127"/>
        <item x="7"/>
        <item x="143"/>
        <item x="2"/>
        <item x="62"/>
        <item x="208"/>
        <item x="200"/>
        <item x="108"/>
        <item x="196"/>
        <item x="113"/>
        <item x="101"/>
        <item x="17"/>
        <item x="0"/>
        <item x="48"/>
        <item x="179"/>
        <item x="131"/>
        <item x="165"/>
        <item x="11"/>
        <item x="22"/>
        <item x="167"/>
        <item x="93"/>
        <item x="37"/>
        <item x="166"/>
        <item x="177"/>
        <item x="183"/>
        <item x="24"/>
        <item x="20"/>
        <item x="55"/>
        <item x="182"/>
        <item x="21"/>
        <item x="19"/>
        <item x="168"/>
        <item x="26"/>
        <item x="212"/>
        <item x="211"/>
        <item x="67"/>
        <item x="60"/>
        <item x="73"/>
        <item x="158"/>
        <item x="137"/>
        <item x="35"/>
        <item x="65"/>
        <item x="126"/>
        <item x="176"/>
        <item x="49"/>
        <item x="129"/>
        <item x="185"/>
        <item x="71"/>
        <item x="164"/>
        <item x="169"/>
        <item x="163"/>
        <item x="66"/>
        <item x="64"/>
        <item x="189"/>
        <item x="72"/>
        <item x="119"/>
        <item x="8"/>
        <item x="187"/>
        <item x="84"/>
        <item x="52"/>
        <item x="201"/>
        <item x="199"/>
        <item x="188"/>
        <item x="172"/>
        <item x="77"/>
        <item x="202"/>
        <item x="190"/>
        <item x="180"/>
        <item x="88"/>
        <item x="151"/>
        <item x="150"/>
        <item x="203"/>
        <item x="110"/>
        <item x="36"/>
        <item x="16"/>
        <item x="140"/>
        <item x="1"/>
        <item x="128"/>
        <item x="69"/>
        <item x="145"/>
        <item x="124"/>
        <item x="38"/>
        <item x="109"/>
        <item x="120"/>
        <item x="61"/>
        <item x="118"/>
        <item x="193"/>
        <item x="174"/>
        <item x="97"/>
        <item x="59"/>
        <item x="146"/>
        <item x="142"/>
        <item x="117"/>
        <item x="54"/>
        <item x="194"/>
        <item x="33"/>
        <item x="90"/>
        <item x="134"/>
        <item x="107"/>
        <item x="106"/>
        <item x="10"/>
        <item x="160"/>
        <item x="4"/>
        <item x="5"/>
        <item x="105"/>
        <item x="204"/>
        <item x="85"/>
        <item x="178"/>
        <item h="1" x="2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4">
    <pageField fld="2" hier="-1"/>
    <pageField fld="4" hier="-1"/>
    <pageField fld="5" hier="-1"/>
    <pageField fld="0" hier="-1"/>
  </pageFields>
  <dataFields count="9">
    <dataField name="Count of Model" fld="0" subtotal="count" baseField="0" baseItem="0"/>
    <dataField name="Average of AMPL" fld="2" subtotal="average" baseField="0" baseItem="0" numFmtId="164"/>
    <dataField name="StdDevp of AMPL" fld="2" subtotal="stdDevp" baseField="0" baseItem="0" numFmtId="164"/>
    <dataField name="Average of GAMS" fld="3" subtotal="average" baseField="0" baseItem="0" numFmtId="164"/>
    <dataField name="StdDevp of GAMS" fld="3" subtotal="stdDevp" baseField="0" baseItem="0" numFmtId="164"/>
    <dataField name="Average of Pyomo" fld="4" subtotal="average" baseField="0" baseItem="0" numFmtId="164"/>
    <dataField name="StdDevp of Pyomo" fld="4" subtotal="stdDevp" baseField="0" baseItem="0" numFmtId="164"/>
    <dataField name="Average of JuMP" fld="5" subtotal="average" baseField="0" baseItem="0" numFmtId="164"/>
    <dataField name="StdDevp of JuMP" fld="5" subtotal="stdDevp" baseField="0" baseItem="0" numFmtId="164"/>
  </dataFields>
  <formats count="12">
    <format dxfId="21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3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2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FE3FB-13EB-C44C-9220-9377735B5780}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Type">
  <location ref="A1:G13" firstHeaderRow="0" firstDataRow="1" firstDataCol="1"/>
  <pivotFields count="14">
    <pivotField dataField="1" showAll="0"/>
    <pivotField axis="axisRow" showAll="0">
      <items count="12">
        <item x="5"/>
        <item x="9"/>
        <item x="2"/>
        <item x="6"/>
        <item x="4"/>
        <item x="1"/>
        <item x="3"/>
        <item x="10"/>
        <item x="0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dels" fld="0" subtotal="count" baseField="0" baseItem="0"/>
    <dataField name="Presolved Models" fld="10" baseField="0" baseItem="0"/>
    <dataField name="Presolve %" fld="13" baseField="0" baseItem="0" numFmtId="10"/>
    <dataField name="Not feasible models" fld="11" baseField="0" baseItem="0"/>
    <dataField name="Average variables reduced" fld="9" subtotal="average" baseField="0" baseItem="0" numFmtId="10"/>
    <dataField name="Average constraints reduced" fld="8" subtotal="average" baseField="0" baseItem="0" numFmtId="10"/>
  </dataFields>
  <formats count="10">
    <format dxfId="9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1"/>
            <x v="3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2467-90F9-AE4F-BCF7-BB4A2DEC1732}">
  <dimension ref="A1:H297"/>
  <sheetViews>
    <sheetView workbookViewId="0">
      <selection activeCell="C30" sqref="C30"/>
    </sheetView>
  </sheetViews>
  <sheetFormatPr baseColWidth="10" defaultRowHeight="16" x14ac:dyDescent="0.2"/>
  <cols>
    <col min="2" max="2" width="7.83203125" bestFit="1" customWidth="1"/>
    <col min="3" max="3" width="83.1640625" bestFit="1" customWidth="1"/>
    <col min="4" max="4" width="11.6640625" bestFit="1" customWidth="1"/>
    <col min="5" max="5" width="11.33203125" bestFit="1" customWidth="1"/>
    <col min="6" max="6" width="11" bestFit="1" customWidth="1"/>
    <col min="7" max="8" width="11.33203125" bestFit="1" customWidth="1"/>
  </cols>
  <sheetData>
    <row r="1" spans="1:8" ht="34" x14ac:dyDescent="0.2">
      <c r="A1" s="4" t="s">
        <v>14</v>
      </c>
      <c r="B1" s="4" t="s">
        <v>0</v>
      </c>
      <c r="C1" s="4" t="s">
        <v>347</v>
      </c>
      <c r="D1" s="5" t="s">
        <v>635</v>
      </c>
      <c r="E1" s="5" t="s">
        <v>636</v>
      </c>
      <c r="F1" s="5" t="s">
        <v>637</v>
      </c>
      <c r="G1" s="5" t="s">
        <v>638</v>
      </c>
      <c r="H1" s="5" t="s">
        <v>639</v>
      </c>
    </row>
    <row r="2" spans="1:8" x14ac:dyDescent="0.2">
      <c r="A2" s="1" t="s">
        <v>15</v>
      </c>
      <c r="B2" s="1" t="s">
        <v>12</v>
      </c>
      <c r="C2" s="1" t="s">
        <v>406</v>
      </c>
      <c r="D2" s="1">
        <v>15</v>
      </c>
      <c r="E2" s="1">
        <v>31</v>
      </c>
      <c r="F2" s="1">
        <v>0</v>
      </c>
      <c r="G2" s="1">
        <v>101</v>
      </c>
      <c r="H2" s="1">
        <v>30</v>
      </c>
    </row>
    <row r="3" spans="1:8" x14ac:dyDescent="0.2">
      <c r="A3" s="1" t="s">
        <v>16</v>
      </c>
      <c r="B3" s="1" t="s">
        <v>9</v>
      </c>
      <c r="C3" s="1" t="s">
        <v>504</v>
      </c>
      <c r="D3" s="1">
        <v>4</v>
      </c>
      <c r="E3" s="1">
        <v>5</v>
      </c>
      <c r="F3" s="1">
        <v>1</v>
      </c>
      <c r="G3" s="1">
        <v>10</v>
      </c>
      <c r="H3" s="1">
        <v>0</v>
      </c>
    </row>
    <row r="4" spans="1:8" x14ac:dyDescent="0.2">
      <c r="A4" s="1" t="s">
        <v>17</v>
      </c>
      <c r="B4" s="1" t="s">
        <v>6</v>
      </c>
      <c r="C4" s="1" t="s">
        <v>423</v>
      </c>
      <c r="D4" s="1">
        <v>52</v>
      </c>
      <c r="E4" s="1">
        <v>101</v>
      </c>
      <c r="F4" s="1">
        <v>0</v>
      </c>
      <c r="G4" s="1">
        <v>665</v>
      </c>
      <c r="H4" s="1">
        <v>0</v>
      </c>
    </row>
    <row r="5" spans="1:8" x14ac:dyDescent="0.2">
      <c r="A5" s="1" t="s">
        <v>18</v>
      </c>
      <c r="B5" s="1" t="s">
        <v>6</v>
      </c>
      <c r="C5" s="1" t="s">
        <v>355</v>
      </c>
      <c r="D5" s="1">
        <v>12</v>
      </c>
      <c r="E5" s="1">
        <v>43</v>
      </c>
      <c r="F5" s="1">
        <v>0</v>
      </c>
      <c r="G5" s="1">
        <v>99</v>
      </c>
      <c r="H5" s="1">
        <v>0</v>
      </c>
    </row>
    <row r="6" spans="1:8" x14ac:dyDescent="0.2">
      <c r="A6" s="1" t="s">
        <v>19</v>
      </c>
      <c r="B6" s="1" t="s">
        <v>6</v>
      </c>
      <c r="C6" s="1" t="s">
        <v>491</v>
      </c>
      <c r="D6" s="1">
        <v>36</v>
      </c>
      <c r="E6" s="1">
        <v>49</v>
      </c>
      <c r="F6" s="1">
        <v>0</v>
      </c>
      <c r="G6" s="1">
        <v>129</v>
      </c>
      <c r="H6" s="1">
        <v>0</v>
      </c>
    </row>
    <row r="7" spans="1:8" x14ac:dyDescent="0.2">
      <c r="A7" s="1" t="s">
        <v>20</v>
      </c>
      <c r="B7" s="1" t="s">
        <v>6</v>
      </c>
      <c r="C7" s="1" t="s">
        <v>495</v>
      </c>
      <c r="D7" s="1">
        <v>10</v>
      </c>
      <c r="E7" s="1">
        <v>26</v>
      </c>
      <c r="F7" s="1">
        <v>0</v>
      </c>
      <c r="G7" s="1">
        <v>65</v>
      </c>
      <c r="H7" s="1">
        <v>0</v>
      </c>
    </row>
    <row r="8" spans="1:8" x14ac:dyDescent="0.2">
      <c r="A8" s="1" t="s">
        <v>21</v>
      </c>
      <c r="B8" s="1" t="s">
        <v>6</v>
      </c>
      <c r="C8" s="1" t="s">
        <v>402</v>
      </c>
      <c r="D8" s="1">
        <v>8</v>
      </c>
      <c r="E8" s="1">
        <v>13</v>
      </c>
      <c r="F8" s="1">
        <v>0</v>
      </c>
      <c r="G8" s="1">
        <v>37</v>
      </c>
      <c r="H8" s="1">
        <v>0</v>
      </c>
    </row>
    <row r="9" spans="1:8" x14ac:dyDescent="0.2">
      <c r="A9" s="1" t="s">
        <v>22</v>
      </c>
      <c r="B9" s="1" t="s">
        <v>12</v>
      </c>
      <c r="C9" s="1" t="s">
        <v>470</v>
      </c>
      <c r="D9" s="1">
        <v>8</v>
      </c>
      <c r="E9" s="1">
        <v>15</v>
      </c>
      <c r="F9" s="1">
        <v>0</v>
      </c>
      <c r="G9" s="1">
        <v>32</v>
      </c>
      <c r="H9" s="1">
        <v>19</v>
      </c>
    </row>
    <row r="10" spans="1:8" x14ac:dyDescent="0.2">
      <c r="A10" s="1" t="s">
        <v>23</v>
      </c>
      <c r="B10" s="1" t="s">
        <v>9</v>
      </c>
      <c r="C10" s="1" t="s">
        <v>475</v>
      </c>
      <c r="D10" s="1">
        <v>42</v>
      </c>
      <c r="E10" s="1">
        <v>118</v>
      </c>
      <c r="F10" s="1">
        <v>107</v>
      </c>
      <c r="G10" s="1">
        <v>346</v>
      </c>
      <c r="H10" s="1">
        <v>0</v>
      </c>
    </row>
    <row r="11" spans="1:8" x14ac:dyDescent="0.2">
      <c r="A11" s="1" t="s">
        <v>24</v>
      </c>
      <c r="B11" s="1" t="s">
        <v>6</v>
      </c>
      <c r="C11" s="1" t="s">
        <v>410</v>
      </c>
      <c r="D11" s="1">
        <v>13</v>
      </c>
      <c r="E11" s="1">
        <v>23</v>
      </c>
      <c r="F11" s="1">
        <v>0</v>
      </c>
      <c r="G11" s="1">
        <v>75</v>
      </c>
      <c r="H11" s="1">
        <v>0</v>
      </c>
    </row>
    <row r="12" spans="1:8" x14ac:dyDescent="0.2">
      <c r="A12" s="1" t="s">
        <v>25</v>
      </c>
      <c r="B12" s="1" t="s">
        <v>9</v>
      </c>
      <c r="C12" s="1" t="s">
        <v>388</v>
      </c>
      <c r="D12" s="1">
        <v>87</v>
      </c>
      <c r="E12" s="1">
        <v>68</v>
      </c>
      <c r="F12" s="1">
        <v>30</v>
      </c>
      <c r="G12" s="1">
        <v>204</v>
      </c>
      <c r="H12" s="1">
        <v>0</v>
      </c>
    </row>
    <row r="13" spans="1:8" x14ac:dyDescent="0.2">
      <c r="A13" s="1" t="s">
        <v>26</v>
      </c>
      <c r="B13" s="1" t="s">
        <v>10</v>
      </c>
      <c r="C13" s="1" t="s">
        <v>577</v>
      </c>
      <c r="D13" s="1">
        <v>15</v>
      </c>
      <c r="E13" s="1">
        <v>50</v>
      </c>
      <c r="F13" s="1">
        <v>49</v>
      </c>
      <c r="G13" s="1">
        <v>148</v>
      </c>
      <c r="H13" s="1">
        <v>49</v>
      </c>
    </row>
    <row r="14" spans="1:8" x14ac:dyDescent="0.2">
      <c r="A14" s="1" t="s">
        <v>28</v>
      </c>
      <c r="B14" s="1" t="s">
        <v>8</v>
      </c>
      <c r="C14" s="1" t="s">
        <v>446</v>
      </c>
      <c r="D14" s="1">
        <v>20</v>
      </c>
      <c r="E14" s="1">
        <v>20</v>
      </c>
      <c r="F14" s="1">
        <v>9</v>
      </c>
      <c r="G14" s="1">
        <v>53</v>
      </c>
      <c r="H14" s="1">
        <v>10</v>
      </c>
    </row>
    <row r="15" spans="1:8" x14ac:dyDescent="0.2">
      <c r="A15" s="1" t="s">
        <v>29</v>
      </c>
      <c r="B15" s="1" t="s">
        <v>12</v>
      </c>
      <c r="C15" s="1" t="s">
        <v>498</v>
      </c>
      <c r="D15" s="1">
        <v>13</v>
      </c>
      <c r="E15" s="1">
        <v>14</v>
      </c>
      <c r="F15" s="1">
        <v>0</v>
      </c>
      <c r="G15" s="1">
        <v>41</v>
      </c>
      <c r="H15" s="1">
        <v>28</v>
      </c>
    </row>
    <row r="16" spans="1:8" x14ac:dyDescent="0.2">
      <c r="A16" s="1" t="s">
        <v>30</v>
      </c>
      <c r="B16" s="1" t="s">
        <v>9</v>
      </c>
      <c r="C16" s="1" t="s">
        <v>366</v>
      </c>
      <c r="D16" s="1">
        <v>25</v>
      </c>
      <c r="E16" s="1">
        <v>19</v>
      </c>
      <c r="F16" s="1">
        <v>9</v>
      </c>
      <c r="G16" s="1">
        <v>68</v>
      </c>
      <c r="H16" s="1">
        <v>0</v>
      </c>
    </row>
    <row r="17" spans="1:8" x14ac:dyDescent="0.2">
      <c r="A17" s="1" t="s">
        <v>31</v>
      </c>
      <c r="B17" s="1" t="s">
        <v>9</v>
      </c>
      <c r="C17" s="1" t="s">
        <v>620</v>
      </c>
      <c r="D17" s="1">
        <v>31</v>
      </c>
      <c r="E17" s="1">
        <v>39</v>
      </c>
      <c r="F17" s="1">
        <v>14</v>
      </c>
      <c r="G17" s="1">
        <v>89</v>
      </c>
      <c r="H17" s="1">
        <v>0</v>
      </c>
    </row>
    <row r="18" spans="1:8" x14ac:dyDescent="0.2">
      <c r="A18" s="1" t="s">
        <v>32</v>
      </c>
      <c r="B18" s="1" t="s">
        <v>9</v>
      </c>
      <c r="C18" s="1" t="s">
        <v>468</v>
      </c>
      <c r="D18" s="1">
        <v>7</v>
      </c>
      <c r="E18" s="1">
        <v>20</v>
      </c>
      <c r="F18" s="1">
        <v>0</v>
      </c>
      <c r="G18" s="1">
        <v>42</v>
      </c>
      <c r="H18" s="1">
        <v>0</v>
      </c>
    </row>
    <row r="19" spans="1:8" x14ac:dyDescent="0.2">
      <c r="A19" s="1" t="s">
        <v>33</v>
      </c>
      <c r="B19" s="1" t="s">
        <v>8</v>
      </c>
      <c r="C19" s="1" t="s">
        <v>595</v>
      </c>
      <c r="D19" s="1">
        <v>64</v>
      </c>
      <c r="E19" s="1">
        <v>181</v>
      </c>
      <c r="F19" s="1">
        <v>60</v>
      </c>
      <c r="G19" s="1">
        <v>481</v>
      </c>
      <c r="H19" s="1">
        <v>300</v>
      </c>
    </row>
    <row r="20" spans="1:8" x14ac:dyDescent="0.2">
      <c r="A20" s="1" t="s">
        <v>34</v>
      </c>
      <c r="B20" s="1" t="s">
        <v>6</v>
      </c>
      <c r="C20" s="1" t="s">
        <v>349</v>
      </c>
      <c r="D20" s="1">
        <v>4</v>
      </c>
      <c r="E20" s="1">
        <v>10</v>
      </c>
      <c r="F20" s="1">
        <v>0</v>
      </c>
      <c r="G20" s="1">
        <v>37</v>
      </c>
      <c r="H20" s="1">
        <v>0</v>
      </c>
    </row>
    <row r="21" spans="1:8" x14ac:dyDescent="0.2">
      <c r="A21" s="1" t="s">
        <v>35</v>
      </c>
      <c r="B21" s="1" t="s">
        <v>12</v>
      </c>
      <c r="C21" s="1" t="s">
        <v>416</v>
      </c>
      <c r="D21" s="1">
        <v>243</v>
      </c>
      <c r="E21" s="1">
        <v>280</v>
      </c>
      <c r="F21" s="1">
        <v>0</v>
      </c>
      <c r="G21" s="1">
        <v>1</v>
      </c>
      <c r="H21" s="1">
        <v>850</v>
      </c>
    </row>
    <row r="22" spans="1:8" x14ac:dyDescent="0.2">
      <c r="A22" s="1" t="s">
        <v>36</v>
      </c>
      <c r="B22" s="1" t="s">
        <v>4</v>
      </c>
      <c r="C22" s="1" t="s">
        <v>505</v>
      </c>
      <c r="D22" s="1">
        <v>243</v>
      </c>
      <c r="E22" s="1">
        <v>280</v>
      </c>
      <c r="F22" s="1">
        <v>0</v>
      </c>
      <c r="G22" s="1">
        <v>1</v>
      </c>
      <c r="H22" s="1">
        <v>850</v>
      </c>
    </row>
    <row r="23" spans="1:8" x14ac:dyDescent="0.2">
      <c r="A23" s="1" t="s">
        <v>37</v>
      </c>
      <c r="B23" s="1" t="s">
        <v>7</v>
      </c>
      <c r="C23" s="1" t="s">
        <v>455</v>
      </c>
      <c r="D23" s="1">
        <v>243</v>
      </c>
      <c r="E23" s="1">
        <v>280</v>
      </c>
      <c r="F23" s="1">
        <v>0</v>
      </c>
      <c r="G23" s="1">
        <v>1</v>
      </c>
      <c r="H23" s="1">
        <v>908</v>
      </c>
    </row>
    <row r="24" spans="1:8" x14ac:dyDescent="0.2">
      <c r="A24" s="1" t="s">
        <v>38</v>
      </c>
      <c r="B24" s="1" t="s">
        <v>12</v>
      </c>
      <c r="C24" s="1" t="s">
        <v>524</v>
      </c>
      <c r="D24" s="1">
        <v>201</v>
      </c>
      <c r="E24" s="1">
        <v>200</v>
      </c>
      <c r="F24" s="1">
        <v>0</v>
      </c>
      <c r="G24" s="1">
        <v>697</v>
      </c>
      <c r="H24" s="1">
        <v>299</v>
      </c>
    </row>
    <row r="25" spans="1:8" x14ac:dyDescent="0.2">
      <c r="A25" s="1" t="s">
        <v>39</v>
      </c>
      <c r="B25" s="1" t="s">
        <v>8</v>
      </c>
      <c r="C25" s="1" t="s">
        <v>631</v>
      </c>
      <c r="D25" s="1">
        <v>154</v>
      </c>
      <c r="E25" s="1">
        <v>198</v>
      </c>
      <c r="F25" s="1">
        <v>60</v>
      </c>
      <c r="G25" s="1">
        <v>591</v>
      </c>
      <c r="H25" s="1">
        <v>176</v>
      </c>
    </row>
    <row r="26" spans="1:8" x14ac:dyDescent="0.2">
      <c r="A26" s="1" t="s">
        <v>40</v>
      </c>
      <c r="B26" s="1" t="s">
        <v>12</v>
      </c>
      <c r="C26" s="1" t="s">
        <v>534</v>
      </c>
      <c r="D26" s="1">
        <v>201</v>
      </c>
      <c r="E26" s="1">
        <v>304</v>
      </c>
      <c r="F26" s="1">
        <v>0</v>
      </c>
      <c r="G26" s="1">
        <v>1</v>
      </c>
      <c r="H26" s="1">
        <v>1</v>
      </c>
    </row>
    <row r="27" spans="1:8" x14ac:dyDescent="0.2">
      <c r="A27" s="1" t="s">
        <v>41</v>
      </c>
      <c r="B27" s="1" t="s">
        <v>12</v>
      </c>
      <c r="C27" s="1" t="s">
        <v>614</v>
      </c>
      <c r="D27" s="1">
        <v>31</v>
      </c>
      <c r="E27" s="1">
        <v>61</v>
      </c>
      <c r="F27" s="1">
        <v>0</v>
      </c>
      <c r="G27" s="1">
        <v>121</v>
      </c>
      <c r="H27" s="1">
        <v>90</v>
      </c>
    </row>
    <row r="28" spans="1:8" x14ac:dyDescent="0.2">
      <c r="A28" s="1" t="s">
        <v>42</v>
      </c>
      <c r="B28" s="1" t="s">
        <v>7</v>
      </c>
      <c r="C28" s="1" t="s">
        <v>520</v>
      </c>
      <c r="D28" s="1">
        <v>78</v>
      </c>
      <c r="E28" s="1">
        <v>130</v>
      </c>
      <c r="F28" s="1">
        <v>0</v>
      </c>
      <c r="G28" s="1">
        <v>368</v>
      </c>
      <c r="H28" s="1">
        <v>136</v>
      </c>
    </row>
    <row r="29" spans="1:8" x14ac:dyDescent="0.2">
      <c r="A29" s="1" t="s">
        <v>43</v>
      </c>
      <c r="B29" s="1" t="s">
        <v>12</v>
      </c>
      <c r="C29" s="1" t="s">
        <v>520</v>
      </c>
      <c r="D29" s="1">
        <v>166</v>
      </c>
      <c r="E29" s="1">
        <v>264</v>
      </c>
      <c r="F29" s="1">
        <v>0</v>
      </c>
      <c r="G29" s="1">
        <v>715</v>
      </c>
      <c r="H29" s="1">
        <v>226</v>
      </c>
    </row>
    <row r="30" spans="1:8" x14ac:dyDescent="0.2">
      <c r="A30" s="1" t="s">
        <v>44</v>
      </c>
      <c r="B30" s="1" t="s">
        <v>12</v>
      </c>
      <c r="C30" s="1" t="s">
        <v>523</v>
      </c>
      <c r="D30" s="1">
        <v>52</v>
      </c>
      <c r="E30" s="1">
        <v>103</v>
      </c>
      <c r="F30" s="1">
        <v>0</v>
      </c>
      <c r="G30" s="1">
        <v>354</v>
      </c>
      <c r="H30" s="1">
        <v>153</v>
      </c>
    </row>
    <row r="31" spans="1:8" x14ac:dyDescent="0.2">
      <c r="A31" s="1" t="s">
        <v>45</v>
      </c>
      <c r="B31" s="1" t="s">
        <v>12</v>
      </c>
      <c r="C31" s="1" t="s">
        <v>387</v>
      </c>
      <c r="D31" s="1">
        <v>42</v>
      </c>
      <c r="E31" s="1">
        <v>63</v>
      </c>
      <c r="F31" s="1">
        <v>0</v>
      </c>
      <c r="G31" s="1">
        <v>143</v>
      </c>
      <c r="H31" s="1">
        <v>41</v>
      </c>
    </row>
    <row r="32" spans="1:8" x14ac:dyDescent="0.2">
      <c r="A32" s="1" t="s">
        <v>46</v>
      </c>
      <c r="B32" s="1" t="s">
        <v>12</v>
      </c>
      <c r="C32" s="1" t="s">
        <v>373</v>
      </c>
      <c r="D32" s="1">
        <v>4</v>
      </c>
      <c r="E32" s="1">
        <v>5</v>
      </c>
      <c r="F32" s="1">
        <v>0</v>
      </c>
      <c r="G32" s="1">
        <v>17</v>
      </c>
      <c r="H32" s="1">
        <v>4</v>
      </c>
    </row>
    <row r="33" spans="1:8" x14ac:dyDescent="0.2">
      <c r="A33" s="1" t="s">
        <v>47</v>
      </c>
      <c r="B33" s="1" t="s">
        <v>12</v>
      </c>
      <c r="C33" s="1" t="s">
        <v>368</v>
      </c>
      <c r="D33" s="1">
        <v>5</v>
      </c>
      <c r="E33" s="1">
        <v>12</v>
      </c>
      <c r="F33" s="1">
        <v>0</v>
      </c>
      <c r="G33" s="1">
        <v>37</v>
      </c>
      <c r="H33" s="1">
        <v>11</v>
      </c>
    </row>
    <row r="34" spans="1:8" x14ac:dyDescent="0.2">
      <c r="A34" s="1" t="s">
        <v>48</v>
      </c>
      <c r="B34" s="1" t="s">
        <v>12</v>
      </c>
      <c r="C34" s="1" t="s">
        <v>378</v>
      </c>
      <c r="D34" s="1">
        <v>39</v>
      </c>
      <c r="E34" s="1">
        <v>44</v>
      </c>
      <c r="F34" s="1">
        <v>0</v>
      </c>
      <c r="G34" s="1">
        <v>133</v>
      </c>
      <c r="H34" s="1">
        <v>56</v>
      </c>
    </row>
    <row r="35" spans="1:8" x14ac:dyDescent="0.2">
      <c r="A35" s="1" t="s">
        <v>49</v>
      </c>
      <c r="B35" s="1" t="s">
        <v>6</v>
      </c>
      <c r="C35" s="1" t="s">
        <v>398</v>
      </c>
      <c r="D35" s="1">
        <v>52</v>
      </c>
      <c r="E35" s="1">
        <v>67</v>
      </c>
      <c r="F35" s="1">
        <v>0</v>
      </c>
      <c r="G35" s="1">
        <v>602</v>
      </c>
      <c r="H35" s="1">
        <v>0</v>
      </c>
    </row>
    <row r="36" spans="1:8" x14ac:dyDescent="0.2">
      <c r="A36" s="1" t="s">
        <v>50</v>
      </c>
      <c r="B36" s="1" t="s">
        <v>12</v>
      </c>
      <c r="C36" s="1" t="s">
        <v>628</v>
      </c>
      <c r="D36" s="1">
        <v>29</v>
      </c>
      <c r="E36" s="1">
        <v>16</v>
      </c>
      <c r="F36" s="1">
        <v>0</v>
      </c>
      <c r="G36" s="1">
        <v>89</v>
      </c>
      <c r="H36" s="1">
        <v>62</v>
      </c>
    </row>
    <row r="37" spans="1:8" x14ac:dyDescent="0.2">
      <c r="A37" s="1" t="s">
        <v>51</v>
      </c>
      <c r="B37" s="1" t="s">
        <v>9</v>
      </c>
      <c r="C37" s="1" t="s">
        <v>627</v>
      </c>
      <c r="D37" s="1">
        <v>3</v>
      </c>
      <c r="E37" s="1">
        <v>2</v>
      </c>
      <c r="F37" s="1">
        <v>601</v>
      </c>
      <c r="G37" s="1">
        <v>11</v>
      </c>
      <c r="H37" s="1">
        <v>0</v>
      </c>
    </row>
    <row r="38" spans="1:8" x14ac:dyDescent="0.2">
      <c r="A38" s="1" t="s">
        <v>52</v>
      </c>
      <c r="B38" s="1" t="s">
        <v>6</v>
      </c>
      <c r="C38" s="1" t="s">
        <v>541</v>
      </c>
      <c r="D38" s="1">
        <v>23</v>
      </c>
      <c r="E38" s="1">
        <v>92</v>
      </c>
      <c r="F38" s="1">
        <v>0</v>
      </c>
      <c r="G38" s="1">
        <v>157</v>
      </c>
      <c r="H38" s="1">
        <v>0</v>
      </c>
    </row>
    <row r="39" spans="1:8" x14ac:dyDescent="0.2">
      <c r="A39" s="1" t="s">
        <v>53</v>
      </c>
      <c r="B39" s="1" t="s">
        <v>9</v>
      </c>
      <c r="C39" s="1" t="s">
        <v>442</v>
      </c>
      <c r="D39" s="1">
        <v>328</v>
      </c>
      <c r="E39" s="1">
        <v>293</v>
      </c>
      <c r="F39" s="1">
        <v>56</v>
      </c>
      <c r="G39" s="1">
        <v>1</v>
      </c>
      <c r="H39" s="1">
        <v>0</v>
      </c>
    </row>
    <row r="40" spans="1:8" x14ac:dyDescent="0.2">
      <c r="A40" s="1" t="s">
        <v>54</v>
      </c>
      <c r="B40" s="1" t="s">
        <v>9</v>
      </c>
      <c r="C40" s="1" t="s">
        <v>513</v>
      </c>
      <c r="D40" s="1">
        <v>1</v>
      </c>
      <c r="E40" s="1">
        <v>129</v>
      </c>
      <c r="F40" s="1">
        <v>128</v>
      </c>
      <c r="G40" s="1">
        <v>3</v>
      </c>
      <c r="H40" s="1">
        <v>0</v>
      </c>
    </row>
    <row r="41" spans="1:8" x14ac:dyDescent="0.2">
      <c r="A41" s="1" t="s">
        <v>55</v>
      </c>
      <c r="B41" s="1" t="s">
        <v>9</v>
      </c>
      <c r="C41" s="1" t="s">
        <v>512</v>
      </c>
      <c r="D41" s="1">
        <v>242</v>
      </c>
      <c r="E41" s="1">
        <v>75</v>
      </c>
      <c r="F41" s="1">
        <v>73</v>
      </c>
      <c r="G41" s="1">
        <v>484</v>
      </c>
      <c r="H41" s="1">
        <v>0</v>
      </c>
    </row>
    <row r="42" spans="1:8" x14ac:dyDescent="0.2">
      <c r="A42" s="1" t="s">
        <v>56</v>
      </c>
      <c r="B42" s="1" t="s">
        <v>9</v>
      </c>
      <c r="C42" s="1" t="s">
        <v>389</v>
      </c>
      <c r="D42" s="1">
        <v>476</v>
      </c>
      <c r="E42" s="1">
        <v>1</v>
      </c>
      <c r="F42" s="1">
        <v>84</v>
      </c>
      <c r="G42" s="1">
        <v>5</v>
      </c>
      <c r="H42" s="1">
        <v>0</v>
      </c>
    </row>
    <row r="43" spans="1:8" x14ac:dyDescent="0.2">
      <c r="A43" s="1" t="s">
        <v>57</v>
      </c>
      <c r="B43" s="1" t="s">
        <v>13</v>
      </c>
      <c r="C43" s="1" t="s">
        <v>622</v>
      </c>
      <c r="D43" s="1">
        <v>15</v>
      </c>
      <c r="E43" s="1">
        <v>11</v>
      </c>
      <c r="F43" s="1">
        <v>0</v>
      </c>
      <c r="G43" s="1">
        <v>65</v>
      </c>
      <c r="H43" s="1">
        <v>65</v>
      </c>
    </row>
    <row r="44" spans="1:8" x14ac:dyDescent="0.2">
      <c r="A44" s="1" t="s">
        <v>58</v>
      </c>
      <c r="B44" s="1" t="s">
        <v>9</v>
      </c>
      <c r="C44" s="1" t="s">
        <v>492</v>
      </c>
      <c r="D44" s="1">
        <v>87</v>
      </c>
      <c r="E44" s="1">
        <v>68</v>
      </c>
      <c r="F44" s="1">
        <v>27</v>
      </c>
      <c r="G44" s="1">
        <v>239</v>
      </c>
      <c r="H44" s="1">
        <v>0</v>
      </c>
    </row>
    <row r="45" spans="1:8" x14ac:dyDescent="0.2">
      <c r="A45" s="1" t="s">
        <v>59</v>
      </c>
      <c r="B45" s="1" t="s">
        <v>8</v>
      </c>
      <c r="C45" s="1" t="s">
        <v>516</v>
      </c>
      <c r="D45" s="1">
        <v>23</v>
      </c>
      <c r="E45" s="1">
        <v>77</v>
      </c>
      <c r="F45" s="1">
        <v>63</v>
      </c>
      <c r="G45" s="1">
        <v>174</v>
      </c>
      <c r="H45" s="1">
        <v>8</v>
      </c>
    </row>
    <row r="46" spans="1:8" x14ac:dyDescent="0.2">
      <c r="A46" s="1" t="s">
        <v>60</v>
      </c>
      <c r="B46" s="1" t="s">
        <v>9</v>
      </c>
      <c r="C46" s="1" t="s">
        <v>582</v>
      </c>
      <c r="D46" s="1">
        <v>52</v>
      </c>
      <c r="E46" s="1">
        <v>31</v>
      </c>
      <c r="F46" s="1">
        <v>24</v>
      </c>
      <c r="G46" s="1">
        <v>107</v>
      </c>
      <c r="H46" s="1">
        <v>0</v>
      </c>
    </row>
    <row r="47" spans="1:8" x14ac:dyDescent="0.2">
      <c r="A47" s="1" t="s">
        <v>61</v>
      </c>
      <c r="B47" s="1" t="s">
        <v>9</v>
      </c>
      <c r="C47" s="1" t="s">
        <v>386</v>
      </c>
      <c r="D47" s="1">
        <v>100</v>
      </c>
      <c r="E47" s="1">
        <v>77</v>
      </c>
      <c r="F47" s="1">
        <v>27</v>
      </c>
      <c r="G47" s="1">
        <v>469</v>
      </c>
      <c r="H47" s="1">
        <v>0</v>
      </c>
    </row>
    <row r="48" spans="1:8" x14ac:dyDescent="0.2">
      <c r="A48" s="1" t="s">
        <v>62</v>
      </c>
      <c r="B48" s="1" t="s">
        <v>9</v>
      </c>
      <c r="C48" s="1" t="s">
        <v>613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 s="1" t="s">
        <v>63</v>
      </c>
      <c r="B49" s="1" t="s">
        <v>9</v>
      </c>
      <c r="C49" s="1" t="s">
        <v>576</v>
      </c>
      <c r="D49" s="1">
        <v>5</v>
      </c>
      <c r="E49" s="1">
        <v>5</v>
      </c>
      <c r="F49" s="1">
        <v>4</v>
      </c>
      <c r="G49" s="1">
        <v>9</v>
      </c>
      <c r="H49" s="1">
        <v>0</v>
      </c>
    </row>
    <row r="50" spans="1:8" x14ac:dyDescent="0.2">
      <c r="A50" s="1" t="s">
        <v>64</v>
      </c>
      <c r="B50" s="1" t="s">
        <v>6</v>
      </c>
      <c r="C50" s="1" t="s">
        <v>469</v>
      </c>
      <c r="D50" s="1">
        <v>9</v>
      </c>
      <c r="E50" s="1">
        <v>11</v>
      </c>
      <c r="F50" s="1">
        <v>0</v>
      </c>
      <c r="G50" s="1">
        <v>30</v>
      </c>
      <c r="H50" s="1">
        <v>0</v>
      </c>
    </row>
    <row r="51" spans="1:8" x14ac:dyDescent="0.2">
      <c r="A51" s="1" t="s">
        <v>65</v>
      </c>
      <c r="B51" s="1" t="s">
        <v>6</v>
      </c>
      <c r="C51" s="1" t="s">
        <v>426</v>
      </c>
      <c r="D51" s="1">
        <v>41</v>
      </c>
      <c r="E51" s="1">
        <v>48</v>
      </c>
      <c r="F51" s="1">
        <v>0</v>
      </c>
      <c r="G51" s="1">
        <v>184</v>
      </c>
      <c r="H51" s="1">
        <v>0</v>
      </c>
    </row>
    <row r="52" spans="1:8" x14ac:dyDescent="0.2">
      <c r="A52" s="1" t="s">
        <v>66</v>
      </c>
      <c r="B52" s="1" t="s">
        <v>12</v>
      </c>
      <c r="C52" s="1" t="s">
        <v>427</v>
      </c>
      <c r="D52" s="1">
        <v>51</v>
      </c>
      <c r="E52" s="1">
        <v>64</v>
      </c>
      <c r="F52" s="1">
        <v>0</v>
      </c>
      <c r="G52" s="1">
        <v>269</v>
      </c>
      <c r="H52" s="1">
        <v>12</v>
      </c>
    </row>
    <row r="53" spans="1:8" x14ac:dyDescent="0.2">
      <c r="A53" s="1" t="s">
        <v>67</v>
      </c>
      <c r="B53" s="1" t="s">
        <v>9</v>
      </c>
      <c r="C53" s="1" t="s">
        <v>481</v>
      </c>
      <c r="D53" s="1">
        <v>126</v>
      </c>
      <c r="E53" s="1">
        <v>127</v>
      </c>
      <c r="F53" s="1">
        <v>108</v>
      </c>
      <c r="G53" s="1">
        <v>465</v>
      </c>
      <c r="H53" s="1">
        <v>0</v>
      </c>
    </row>
    <row r="54" spans="1:8" x14ac:dyDescent="0.2">
      <c r="A54" s="1" t="s">
        <v>68</v>
      </c>
      <c r="B54" s="1" t="s">
        <v>9</v>
      </c>
      <c r="C54" s="1" t="s">
        <v>561</v>
      </c>
      <c r="D54" s="1">
        <v>162</v>
      </c>
      <c r="E54" s="1">
        <v>451</v>
      </c>
      <c r="F54" s="1">
        <v>432</v>
      </c>
      <c r="G54" s="1">
        <v>1</v>
      </c>
      <c r="H54" s="1">
        <v>0</v>
      </c>
    </row>
    <row r="55" spans="1:8" x14ac:dyDescent="0.2">
      <c r="A55" s="1" t="s">
        <v>69</v>
      </c>
      <c r="B55" s="1" t="s">
        <v>6</v>
      </c>
      <c r="C55" s="1" t="s">
        <v>354</v>
      </c>
      <c r="D55" s="1">
        <v>10</v>
      </c>
      <c r="E55" s="1">
        <v>21</v>
      </c>
      <c r="F55" s="1">
        <v>0</v>
      </c>
      <c r="G55" s="1">
        <v>180</v>
      </c>
      <c r="H55" s="1">
        <v>0</v>
      </c>
    </row>
    <row r="56" spans="1:8" x14ac:dyDescent="0.2">
      <c r="A56" s="1" t="s">
        <v>70</v>
      </c>
      <c r="B56" s="1" t="s">
        <v>12</v>
      </c>
      <c r="C56" s="1" t="s">
        <v>471</v>
      </c>
      <c r="D56" s="1">
        <v>3</v>
      </c>
      <c r="E56" s="1">
        <v>5</v>
      </c>
      <c r="F56" s="1">
        <v>0</v>
      </c>
      <c r="G56" s="1">
        <v>12</v>
      </c>
      <c r="H56" s="1">
        <v>6</v>
      </c>
    </row>
    <row r="57" spans="1:8" x14ac:dyDescent="0.2">
      <c r="A57" s="1" t="s">
        <v>71</v>
      </c>
      <c r="B57" s="1" t="s">
        <v>12</v>
      </c>
      <c r="C57" s="1" t="s">
        <v>634</v>
      </c>
      <c r="D57" s="1">
        <v>116</v>
      </c>
      <c r="E57" s="1">
        <v>117</v>
      </c>
      <c r="F57" s="1">
        <v>0</v>
      </c>
      <c r="G57" s="1">
        <v>529</v>
      </c>
      <c r="H57" s="1">
        <v>296</v>
      </c>
    </row>
    <row r="58" spans="1:8" x14ac:dyDescent="0.2">
      <c r="A58" s="1" t="s">
        <v>72</v>
      </c>
      <c r="B58" s="1" t="s">
        <v>6</v>
      </c>
      <c r="C58" s="1" t="s">
        <v>411</v>
      </c>
      <c r="D58" s="1">
        <v>281</v>
      </c>
      <c r="E58" s="1">
        <v>618</v>
      </c>
      <c r="F58" s="1">
        <v>0</v>
      </c>
      <c r="G58" s="1">
        <v>3</v>
      </c>
      <c r="H58" s="1">
        <v>0</v>
      </c>
    </row>
    <row r="59" spans="1:8" x14ac:dyDescent="0.2">
      <c r="A59" s="1" t="s">
        <v>73</v>
      </c>
      <c r="B59" s="1" t="s">
        <v>12</v>
      </c>
      <c r="C59" s="1" t="s">
        <v>522</v>
      </c>
      <c r="D59" s="1">
        <v>26</v>
      </c>
      <c r="E59" s="1">
        <v>76</v>
      </c>
      <c r="F59" s="1">
        <v>0</v>
      </c>
      <c r="G59" s="1">
        <v>151</v>
      </c>
      <c r="H59" s="1">
        <v>150</v>
      </c>
    </row>
    <row r="60" spans="1:8" x14ac:dyDescent="0.2">
      <c r="A60" s="1" t="s">
        <v>74</v>
      </c>
      <c r="B60" s="1" t="s">
        <v>13</v>
      </c>
      <c r="C60" s="1" t="s">
        <v>562</v>
      </c>
      <c r="D60" s="1">
        <v>16</v>
      </c>
      <c r="E60" s="1">
        <v>16</v>
      </c>
      <c r="F60" s="1">
        <v>0</v>
      </c>
      <c r="G60" s="1">
        <v>41</v>
      </c>
      <c r="H60" s="1">
        <v>16</v>
      </c>
    </row>
    <row r="61" spans="1:8" x14ac:dyDescent="0.2">
      <c r="A61" s="1" t="s">
        <v>75</v>
      </c>
      <c r="B61" s="1" t="s">
        <v>7</v>
      </c>
      <c r="C61" s="1" t="s">
        <v>464</v>
      </c>
      <c r="D61" s="1">
        <v>232</v>
      </c>
      <c r="E61" s="1">
        <v>260</v>
      </c>
      <c r="F61" s="1">
        <v>0</v>
      </c>
      <c r="G61" s="1">
        <v>1</v>
      </c>
      <c r="H61" s="1">
        <v>624</v>
      </c>
    </row>
    <row r="62" spans="1:8" x14ac:dyDescent="0.2">
      <c r="A62" s="1" t="s">
        <v>76</v>
      </c>
      <c r="B62" s="1" t="s">
        <v>12</v>
      </c>
      <c r="C62" s="1" t="s">
        <v>415</v>
      </c>
      <c r="D62" s="1">
        <v>71</v>
      </c>
      <c r="E62" s="1">
        <v>98</v>
      </c>
      <c r="F62" s="1">
        <v>0</v>
      </c>
      <c r="G62" s="1">
        <v>226</v>
      </c>
      <c r="H62" s="1">
        <v>35</v>
      </c>
    </row>
    <row r="63" spans="1:8" x14ac:dyDescent="0.2">
      <c r="A63" s="1" t="s">
        <v>77</v>
      </c>
      <c r="B63" s="1" t="s">
        <v>6</v>
      </c>
      <c r="C63" s="1" t="s">
        <v>496</v>
      </c>
      <c r="D63" s="1">
        <v>8</v>
      </c>
      <c r="E63" s="1">
        <v>13</v>
      </c>
      <c r="F63" s="1">
        <v>0</v>
      </c>
      <c r="G63" s="1">
        <v>28</v>
      </c>
      <c r="H63" s="1">
        <v>0</v>
      </c>
    </row>
    <row r="64" spans="1:8" x14ac:dyDescent="0.2">
      <c r="A64" s="1" t="s">
        <v>78</v>
      </c>
      <c r="B64" s="1" t="s">
        <v>5</v>
      </c>
      <c r="C64" s="1" t="s">
        <v>556</v>
      </c>
      <c r="D64" s="1">
        <v>10</v>
      </c>
      <c r="E64" s="1">
        <v>12</v>
      </c>
      <c r="F64" s="1">
        <v>0</v>
      </c>
      <c r="G64" s="1">
        <v>43</v>
      </c>
      <c r="H64" s="1">
        <v>26</v>
      </c>
    </row>
    <row r="65" spans="1:8" x14ac:dyDescent="0.2">
      <c r="A65" s="1" t="s">
        <v>79</v>
      </c>
      <c r="B65" s="1" t="s">
        <v>8</v>
      </c>
      <c r="C65" s="1" t="s">
        <v>449</v>
      </c>
      <c r="D65" s="1">
        <v>92</v>
      </c>
      <c r="E65" s="1">
        <v>98</v>
      </c>
      <c r="F65" s="1">
        <v>7</v>
      </c>
      <c r="G65" s="1">
        <v>451</v>
      </c>
      <c r="H65" s="1">
        <v>282</v>
      </c>
    </row>
    <row r="66" spans="1:8" x14ac:dyDescent="0.2">
      <c r="A66" s="1" t="s">
        <v>80</v>
      </c>
      <c r="B66" s="1" t="s">
        <v>9</v>
      </c>
      <c r="C66" s="1" t="s">
        <v>361</v>
      </c>
      <c r="D66" s="1">
        <v>458</v>
      </c>
      <c r="E66" s="1">
        <v>2</v>
      </c>
      <c r="F66" s="1">
        <v>3</v>
      </c>
      <c r="G66" s="1">
        <v>7</v>
      </c>
      <c r="H66" s="1">
        <v>0</v>
      </c>
    </row>
    <row r="67" spans="1:8" x14ac:dyDescent="0.2">
      <c r="A67" s="1" t="s">
        <v>81</v>
      </c>
      <c r="B67" s="1" t="s">
        <v>6</v>
      </c>
      <c r="C67" s="1" t="s">
        <v>360</v>
      </c>
      <c r="D67" s="1">
        <v>174</v>
      </c>
      <c r="E67" s="1">
        <v>361</v>
      </c>
      <c r="F67" s="1">
        <v>0</v>
      </c>
      <c r="G67" s="1">
        <v>1</v>
      </c>
      <c r="H67" s="1">
        <v>0</v>
      </c>
    </row>
    <row r="68" spans="1:8" x14ac:dyDescent="0.2">
      <c r="A68" s="1" t="s">
        <v>82</v>
      </c>
      <c r="B68" s="1" t="s">
        <v>12</v>
      </c>
      <c r="C68" s="1" t="s">
        <v>527</v>
      </c>
      <c r="D68" s="1">
        <v>1</v>
      </c>
      <c r="E68" s="1">
        <v>1</v>
      </c>
      <c r="F68" s="1">
        <v>0</v>
      </c>
      <c r="G68" s="1">
        <v>9</v>
      </c>
      <c r="H68" s="1">
        <v>800</v>
      </c>
    </row>
    <row r="69" spans="1:8" x14ac:dyDescent="0.2">
      <c r="A69" s="1" t="s">
        <v>83</v>
      </c>
      <c r="B69" s="1" t="s">
        <v>9</v>
      </c>
      <c r="C69" s="1" t="s">
        <v>615</v>
      </c>
      <c r="D69" s="1">
        <v>58</v>
      </c>
      <c r="E69" s="1">
        <v>73</v>
      </c>
      <c r="F69" s="1">
        <v>36</v>
      </c>
      <c r="G69" s="1">
        <v>272</v>
      </c>
      <c r="H69" s="1">
        <v>0</v>
      </c>
    </row>
    <row r="70" spans="1:8" x14ac:dyDescent="0.2">
      <c r="A70" s="1" t="s">
        <v>84</v>
      </c>
      <c r="B70" s="1" t="s">
        <v>9</v>
      </c>
      <c r="C70" s="1" t="s">
        <v>598</v>
      </c>
      <c r="D70" s="1">
        <v>133</v>
      </c>
      <c r="E70" s="1">
        <v>127</v>
      </c>
      <c r="F70" s="1">
        <v>30</v>
      </c>
      <c r="G70" s="1">
        <v>493</v>
      </c>
      <c r="H70" s="1">
        <v>0</v>
      </c>
    </row>
    <row r="71" spans="1:8" x14ac:dyDescent="0.2">
      <c r="A71" s="1" t="s">
        <v>85</v>
      </c>
      <c r="B71" s="1" t="s">
        <v>8</v>
      </c>
      <c r="C71" s="1" t="s">
        <v>473</v>
      </c>
      <c r="D71" s="1">
        <v>16</v>
      </c>
      <c r="E71" s="1">
        <v>16</v>
      </c>
      <c r="F71" s="1">
        <v>3</v>
      </c>
      <c r="G71" s="1">
        <v>39</v>
      </c>
      <c r="H71" s="1">
        <v>6</v>
      </c>
    </row>
    <row r="72" spans="1:8" x14ac:dyDescent="0.2">
      <c r="A72" s="1" t="s">
        <v>86</v>
      </c>
      <c r="B72" s="1" t="s">
        <v>4</v>
      </c>
      <c r="C72" s="1" t="s">
        <v>506</v>
      </c>
      <c r="D72" s="1">
        <v>274</v>
      </c>
      <c r="E72" s="1">
        <v>357</v>
      </c>
      <c r="F72" s="1">
        <v>0</v>
      </c>
      <c r="G72" s="1">
        <v>1</v>
      </c>
      <c r="H72" s="1">
        <v>817</v>
      </c>
    </row>
    <row r="73" spans="1:8" x14ac:dyDescent="0.2">
      <c r="A73" s="1" t="s">
        <v>87</v>
      </c>
      <c r="B73" s="1" t="s">
        <v>4</v>
      </c>
      <c r="C73" s="1" t="s">
        <v>507</v>
      </c>
      <c r="D73" s="1">
        <v>274</v>
      </c>
      <c r="E73" s="1">
        <v>357</v>
      </c>
      <c r="F73" s="1">
        <v>0</v>
      </c>
      <c r="G73" s="1">
        <v>1</v>
      </c>
      <c r="H73" s="1">
        <v>817</v>
      </c>
    </row>
    <row r="74" spans="1:8" x14ac:dyDescent="0.2">
      <c r="A74" s="1" t="s">
        <v>88</v>
      </c>
      <c r="B74" s="1" t="s">
        <v>12</v>
      </c>
      <c r="C74" s="1" t="s">
        <v>430</v>
      </c>
      <c r="D74" s="1">
        <v>274</v>
      </c>
      <c r="E74" s="1">
        <v>357</v>
      </c>
      <c r="F74" s="1">
        <v>0</v>
      </c>
      <c r="G74" s="1">
        <v>1</v>
      </c>
      <c r="H74" s="1">
        <v>817</v>
      </c>
    </row>
    <row r="75" spans="1:8" x14ac:dyDescent="0.2">
      <c r="A75" s="1" t="s">
        <v>89</v>
      </c>
      <c r="B75" s="1" t="s">
        <v>12</v>
      </c>
      <c r="C75" s="1" t="s">
        <v>438</v>
      </c>
      <c r="D75" s="1">
        <v>274</v>
      </c>
      <c r="E75" s="1">
        <v>357</v>
      </c>
      <c r="F75" s="1">
        <v>0</v>
      </c>
      <c r="G75" s="1">
        <v>1</v>
      </c>
      <c r="H75" s="1">
        <v>817</v>
      </c>
    </row>
    <row r="76" spans="1:8" x14ac:dyDescent="0.2">
      <c r="A76" s="1" t="s">
        <v>90</v>
      </c>
      <c r="B76" s="1" t="s">
        <v>8</v>
      </c>
      <c r="C76" s="1" t="s">
        <v>517</v>
      </c>
      <c r="D76" s="1">
        <v>70</v>
      </c>
      <c r="E76" s="1">
        <v>91</v>
      </c>
      <c r="F76" s="1">
        <v>10</v>
      </c>
      <c r="G76" s="1">
        <v>267</v>
      </c>
      <c r="H76" s="1">
        <v>130</v>
      </c>
    </row>
    <row r="77" spans="1:8" x14ac:dyDescent="0.2">
      <c r="A77" s="1" t="s">
        <v>91</v>
      </c>
      <c r="B77" s="1" t="s">
        <v>12</v>
      </c>
      <c r="C77" s="1" t="s">
        <v>532</v>
      </c>
      <c r="D77" s="1">
        <v>1</v>
      </c>
      <c r="E77" s="1">
        <v>1</v>
      </c>
      <c r="F77" s="1">
        <v>0</v>
      </c>
      <c r="G77" s="1">
        <v>6</v>
      </c>
      <c r="H77" s="1">
        <v>1</v>
      </c>
    </row>
    <row r="78" spans="1:8" x14ac:dyDescent="0.2">
      <c r="A78" s="1" t="s">
        <v>92</v>
      </c>
      <c r="B78" s="1" t="s">
        <v>12</v>
      </c>
      <c r="C78" s="1" t="s">
        <v>511</v>
      </c>
      <c r="D78" s="1">
        <v>45</v>
      </c>
      <c r="E78" s="1">
        <v>65</v>
      </c>
      <c r="F78" s="1">
        <v>0</v>
      </c>
      <c r="G78" s="1">
        <v>146</v>
      </c>
      <c r="H78" s="1">
        <v>24</v>
      </c>
    </row>
    <row r="79" spans="1:8" x14ac:dyDescent="0.2">
      <c r="A79" s="1" t="s">
        <v>93</v>
      </c>
      <c r="B79" s="1" t="s">
        <v>8</v>
      </c>
      <c r="C79" s="1" t="s">
        <v>499</v>
      </c>
      <c r="D79" s="1">
        <v>3</v>
      </c>
      <c r="E79" s="1">
        <v>5</v>
      </c>
      <c r="F79" s="1">
        <v>4</v>
      </c>
      <c r="G79" s="1">
        <v>9</v>
      </c>
      <c r="H79" s="1">
        <v>4</v>
      </c>
    </row>
    <row r="80" spans="1:8" x14ac:dyDescent="0.2">
      <c r="A80" s="1" t="s">
        <v>94</v>
      </c>
      <c r="B80" s="1" t="s">
        <v>7</v>
      </c>
      <c r="C80" s="1" t="s">
        <v>463</v>
      </c>
      <c r="D80" s="1">
        <v>264</v>
      </c>
      <c r="E80" s="1">
        <v>267</v>
      </c>
      <c r="F80" s="1">
        <v>0</v>
      </c>
      <c r="G80" s="1">
        <v>2</v>
      </c>
      <c r="H80" s="1">
        <v>1</v>
      </c>
    </row>
    <row r="81" spans="1:8" x14ac:dyDescent="0.2">
      <c r="A81" s="1" t="s">
        <v>95</v>
      </c>
      <c r="B81" s="1" t="s">
        <v>12</v>
      </c>
      <c r="C81" s="1" t="s">
        <v>531</v>
      </c>
      <c r="D81" s="1">
        <v>610</v>
      </c>
      <c r="E81" s="1">
        <v>666</v>
      </c>
      <c r="F81" s="1">
        <v>0</v>
      </c>
      <c r="G81" s="1">
        <v>2</v>
      </c>
      <c r="H81" s="1">
        <v>1</v>
      </c>
    </row>
    <row r="82" spans="1:8" x14ac:dyDescent="0.2">
      <c r="A82" s="1" t="s">
        <v>96</v>
      </c>
      <c r="B82" s="1" t="s">
        <v>97</v>
      </c>
      <c r="C82" s="1" t="s">
        <v>591</v>
      </c>
      <c r="D82" s="1">
        <v>24</v>
      </c>
      <c r="E82" s="1">
        <v>113</v>
      </c>
      <c r="F82" s="1">
        <v>112</v>
      </c>
      <c r="G82" s="1">
        <v>337</v>
      </c>
      <c r="H82" s="1">
        <v>112</v>
      </c>
    </row>
    <row r="83" spans="1:8" x14ac:dyDescent="0.2">
      <c r="A83" s="1" t="s">
        <v>98</v>
      </c>
      <c r="B83" s="1" t="s">
        <v>12</v>
      </c>
      <c r="C83" s="1" t="s">
        <v>396</v>
      </c>
      <c r="D83" s="1">
        <v>25</v>
      </c>
      <c r="E83" s="1">
        <v>64</v>
      </c>
      <c r="F83" s="1">
        <v>0</v>
      </c>
      <c r="G83" s="1">
        <v>162</v>
      </c>
      <c r="H83" s="1">
        <v>20</v>
      </c>
    </row>
    <row r="84" spans="1:8" x14ac:dyDescent="0.2">
      <c r="A84" s="1" t="s">
        <v>99</v>
      </c>
      <c r="B84" s="1" t="s">
        <v>7</v>
      </c>
      <c r="C84" s="1" t="s">
        <v>461</v>
      </c>
      <c r="D84" s="1">
        <v>44</v>
      </c>
      <c r="E84" s="1">
        <v>44</v>
      </c>
      <c r="F84" s="1">
        <v>0</v>
      </c>
      <c r="G84" s="1">
        <v>367</v>
      </c>
      <c r="H84" s="1">
        <v>33</v>
      </c>
    </row>
    <row r="85" spans="1:8" x14ac:dyDescent="0.2">
      <c r="A85" s="1" t="s">
        <v>100</v>
      </c>
      <c r="B85" s="1" t="s">
        <v>12</v>
      </c>
      <c r="C85" s="1" t="s">
        <v>420</v>
      </c>
      <c r="D85" s="1">
        <v>8</v>
      </c>
      <c r="E85" s="1">
        <v>21</v>
      </c>
      <c r="F85" s="1">
        <v>0</v>
      </c>
      <c r="G85" s="1">
        <v>61</v>
      </c>
      <c r="H85" s="1">
        <v>20</v>
      </c>
    </row>
    <row r="86" spans="1:8" x14ac:dyDescent="0.2">
      <c r="A86" s="1" t="s">
        <v>101</v>
      </c>
      <c r="B86" s="1" t="s">
        <v>7</v>
      </c>
      <c r="C86" s="1" t="s">
        <v>454</v>
      </c>
      <c r="D86" s="1">
        <v>32</v>
      </c>
      <c r="E86" s="1">
        <v>32</v>
      </c>
      <c r="F86" s="1">
        <v>0</v>
      </c>
      <c r="G86" s="1">
        <v>100</v>
      </c>
      <c r="H86" s="1">
        <v>14</v>
      </c>
    </row>
    <row r="87" spans="1:8" x14ac:dyDescent="0.2">
      <c r="A87" s="1" t="s">
        <v>102</v>
      </c>
      <c r="B87" s="1" t="s">
        <v>12</v>
      </c>
      <c r="C87" s="1" t="s">
        <v>510</v>
      </c>
      <c r="D87" s="1">
        <v>10</v>
      </c>
      <c r="E87" s="1">
        <v>13</v>
      </c>
      <c r="F87" s="1">
        <v>0</v>
      </c>
      <c r="G87" s="1">
        <v>34</v>
      </c>
      <c r="H87" s="1">
        <v>7</v>
      </c>
    </row>
    <row r="88" spans="1:8" x14ac:dyDescent="0.2">
      <c r="A88" s="1" t="s">
        <v>103</v>
      </c>
      <c r="B88" s="1" t="s">
        <v>8</v>
      </c>
      <c r="C88" s="1" t="s">
        <v>450</v>
      </c>
      <c r="D88" s="1">
        <v>719</v>
      </c>
      <c r="E88" s="1">
        <v>723</v>
      </c>
      <c r="F88" s="1">
        <v>13</v>
      </c>
      <c r="G88" s="1">
        <v>2</v>
      </c>
      <c r="H88" s="1">
        <v>464</v>
      </c>
    </row>
    <row r="89" spans="1:8" x14ac:dyDescent="0.2">
      <c r="A89" s="1" t="s">
        <v>104</v>
      </c>
      <c r="B89" s="1" t="s">
        <v>12</v>
      </c>
      <c r="C89" s="1" t="s">
        <v>409</v>
      </c>
      <c r="D89" s="1">
        <v>26</v>
      </c>
      <c r="E89" s="1">
        <v>30</v>
      </c>
      <c r="F89" s="1">
        <v>0</v>
      </c>
      <c r="G89" s="1">
        <v>81</v>
      </c>
      <c r="H89" s="1">
        <v>21</v>
      </c>
    </row>
    <row r="90" spans="1:8" x14ac:dyDescent="0.2">
      <c r="A90" s="1" t="s">
        <v>105</v>
      </c>
      <c r="B90" s="1" t="s">
        <v>12</v>
      </c>
      <c r="C90" s="1" t="s">
        <v>563</v>
      </c>
      <c r="D90" s="1">
        <v>3</v>
      </c>
      <c r="E90" s="1">
        <v>3</v>
      </c>
      <c r="F90" s="1">
        <v>0</v>
      </c>
      <c r="G90" s="1">
        <v>5</v>
      </c>
      <c r="H90" s="1">
        <v>2</v>
      </c>
    </row>
    <row r="91" spans="1:8" x14ac:dyDescent="0.2">
      <c r="A91" s="1" t="s">
        <v>106</v>
      </c>
      <c r="B91" s="1" t="s">
        <v>13</v>
      </c>
      <c r="C91" s="1" t="s">
        <v>428</v>
      </c>
      <c r="D91" s="1">
        <v>5</v>
      </c>
      <c r="E91" s="1">
        <v>10</v>
      </c>
      <c r="F91" s="1">
        <v>0</v>
      </c>
      <c r="G91" s="1">
        <v>27</v>
      </c>
      <c r="H91" s="1">
        <v>16</v>
      </c>
    </row>
    <row r="92" spans="1:8" x14ac:dyDescent="0.2">
      <c r="A92" s="1" t="s">
        <v>107</v>
      </c>
      <c r="B92" s="1" t="s">
        <v>12</v>
      </c>
      <c r="C92" s="1" t="s">
        <v>380</v>
      </c>
      <c r="D92" s="1">
        <v>22</v>
      </c>
      <c r="E92" s="1">
        <v>19</v>
      </c>
      <c r="F92" s="1">
        <v>0</v>
      </c>
      <c r="G92" s="1">
        <v>97</v>
      </c>
      <c r="H92" s="1">
        <v>84</v>
      </c>
    </row>
    <row r="93" spans="1:8" x14ac:dyDescent="0.2">
      <c r="A93" s="1" t="s">
        <v>108</v>
      </c>
      <c r="B93" s="1" t="s">
        <v>12</v>
      </c>
      <c r="C93" s="1" t="s">
        <v>432</v>
      </c>
      <c r="D93" s="1">
        <v>9</v>
      </c>
      <c r="E93" s="1">
        <v>9</v>
      </c>
      <c r="F93" s="1">
        <v>0</v>
      </c>
      <c r="G93" s="1">
        <v>26</v>
      </c>
      <c r="H93" s="1">
        <v>9</v>
      </c>
    </row>
    <row r="94" spans="1:8" x14ac:dyDescent="0.2">
      <c r="A94" s="1" t="s">
        <v>109</v>
      </c>
      <c r="B94" s="1" t="s">
        <v>12</v>
      </c>
      <c r="C94" s="1" t="s">
        <v>555</v>
      </c>
      <c r="D94" s="1">
        <v>2</v>
      </c>
      <c r="E94" s="1">
        <v>4</v>
      </c>
      <c r="F94" s="1">
        <v>0</v>
      </c>
      <c r="G94" s="1">
        <v>7</v>
      </c>
      <c r="H94" s="1">
        <v>6</v>
      </c>
    </row>
    <row r="95" spans="1:8" x14ac:dyDescent="0.2">
      <c r="A95" s="1" t="s">
        <v>110</v>
      </c>
      <c r="B95" s="1" t="s">
        <v>12</v>
      </c>
      <c r="C95" s="1" t="s">
        <v>472</v>
      </c>
      <c r="D95" s="1">
        <v>25</v>
      </c>
      <c r="E95" s="1">
        <v>32</v>
      </c>
      <c r="F95" s="1">
        <v>0</v>
      </c>
      <c r="G95" s="1">
        <v>67</v>
      </c>
      <c r="H95" s="1">
        <v>12</v>
      </c>
    </row>
    <row r="96" spans="1:8" x14ac:dyDescent="0.2">
      <c r="A96" s="1" t="s">
        <v>111</v>
      </c>
      <c r="B96" s="1" t="s">
        <v>6</v>
      </c>
      <c r="C96" s="1" t="s">
        <v>414</v>
      </c>
      <c r="D96" s="1">
        <v>8</v>
      </c>
      <c r="E96" s="1">
        <v>14</v>
      </c>
      <c r="F96" s="1">
        <v>0</v>
      </c>
      <c r="G96" s="1">
        <v>55</v>
      </c>
      <c r="H96" s="1">
        <v>0</v>
      </c>
    </row>
    <row r="97" spans="1:8" x14ac:dyDescent="0.2">
      <c r="A97" s="1" t="s">
        <v>112</v>
      </c>
      <c r="B97" s="1" t="s">
        <v>9</v>
      </c>
      <c r="C97" s="1" t="s">
        <v>466</v>
      </c>
      <c r="D97" s="1">
        <v>2</v>
      </c>
      <c r="E97" s="1">
        <v>5</v>
      </c>
      <c r="F97" s="1">
        <v>3</v>
      </c>
      <c r="G97" s="1">
        <v>8</v>
      </c>
      <c r="H97" s="1">
        <v>0</v>
      </c>
    </row>
    <row r="98" spans="1:8" x14ac:dyDescent="0.2">
      <c r="A98" s="1" t="s">
        <v>113</v>
      </c>
      <c r="B98" s="1" t="s">
        <v>13</v>
      </c>
      <c r="C98" s="1" t="s">
        <v>441</v>
      </c>
      <c r="D98" s="1">
        <v>3</v>
      </c>
      <c r="E98" s="1">
        <v>9</v>
      </c>
      <c r="F98" s="1">
        <v>0</v>
      </c>
      <c r="G98" s="1">
        <v>25</v>
      </c>
      <c r="H98" s="1">
        <v>6</v>
      </c>
    </row>
    <row r="99" spans="1:8" x14ac:dyDescent="0.2">
      <c r="A99" s="1" t="s">
        <v>114</v>
      </c>
      <c r="B99" s="1" t="s">
        <v>6</v>
      </c>
      <c r="C99" s="1" t="s">
        <v>401</v>
      </c>
      <c r="D99" s="1">
        <v>62</v>
      </c>
      <c r="E99" s="1">
        <v>134</v>
      </c>
      <c r="F99" s="1">
        <v>0</v>
      </c>
      <c r="G99" s="1">
        <v>359</v>
      </c>
      <c r="H99" s="1">
        <v>0</v>
      </c>
    </row>
    <row r="100" spans="1:8" x14ac:dyDescent="0.2">
      <c r="A100" s="1" t="s">
        <v>115</v>
      </c>
      <c r="B100" s="1" t="s">
        <v>6</v>
      </c>
      <c r="C100" s="1" t="s">
        <v>425</v>
      </c>
      <c r="D100" s="1">
        <v>275</v>
      </c>
      <c r="E100" s="1">
        <v>404</v>
      </c>
      <c r="F100" s="1">
        <v>0</v>
      </c>
      <c r="G100" s="1">
        <v>4</v>
      </c>
      <c r="H100" s="1">
        <v>0</v>
      </c>
    </row>
    <row r="101" spans="1:8" x14ac:dyDescent="0.2">
      <c r="A101" s="1" t="s">
        <v>116</v>
      </c>
      <c r="B101" s="1" t="s">
        <v>6</v>
      </c>
      <c r="C101" s="1" t="s">
        <v>485</v>
      </c>
      <c r="D101" s="1">
        <v>2</v>
      </c>
      <c r="E101" s="1">
        <v>6</v>
      </c>
      <c r="F101" s="1">
        <v>0</v>
      </c>
      <c r="G101" s="1">
        <v>39</v>
      </c>
      <c r="H101" s="1">
        <v>0</v>
      </c>
    </row>
    <row r="102" spans="1:8" x14ac:dyDescent="0.2">
      <c r="A102" s="1" t="s">
        <v>117</v>
      </c>
      <c r="B102" s="1" t="s">
        <v>12</v>
      </c>
      <c r="C102" s="1" t="s">
        <v>617</v>
      </c>
      <c r="D102" s="1">
        <v>7</v>
      </c>
      <c r="E102" s="1">
        <v>10</v>
      </c>
      <c r="F102" s="1">
        <v>0</v>
      </c>
      <c r="G102" s="1">
        <v>28</v>
      </c>
      <c r="H102" s="1">
        <v>9</v>
      </c>
    </row>
    <row r="103" spans="1:8" x14ac:dyDescent="0.2">
      <c r="A103" s="1" t="s">
        <v>118</v>
      </c>
      <c r="B103" s="1" t="s">
        <v>12</v>
      </c>
      <c r="C103" s="1" t="s">
        <v>570</v>
      </c>
      <c r="D103" s="1">
        <v>49</v>
      </c>
      <c r="E103" s="1">
        <v>49</v>
      </c>
      <c r="F103" s="1">
        <v>0</v>
      </c>
      <c r="G103" s="1">
        <v>181</v>
      </c>
      <c r="H103" s="1">
        <v>92</v>
      </c>
    </row>
    <row r="104" spans="1:8" x14ac:dyDescent="0.2">
      <c r="A104" s="1" t="s">
        <v>119</v>
      </c>
      <c r="B104" s="1" t="s">
        <v>6</v>
      </c>
      <c r="C104" s="1" t="s">
        <v>424</v>
      </c>
      <c r="D104" s="1">
        <v>457</v>
      </c>
      <c r="E104" s="1">
        <v>1</v>
      </c>
      <c r="F104" s="1">
        <v>0</v>
      </c>
      <c r="G104" s="1">
        <v>1</v>
      </c>
      <c r="H104" s="1">
        <v>0</v>
      </c>
    </row>
    <row r="105" spans="1:8" x14ac:dyDescent="0.2">
      <c r="A105" s="1" t="s">
        <v>120</v>
      </c>
      <c r="B105" s="1" t="s">
        <v>7</v>
      </c>
      <c r="C105" s="1" t="s">
        <v>588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2">
      <c r="A106" s="1" t="s">
        <v>121</v>
      </c>
      <c r="B106" s="1" t="s">
        <v>12</v>
      </c>
      <c r="C106" s="1" t="s">
        <v>536</v>
      </c>
      <c r="D106" s="1">
        <v>1</v>
      </c>
      <c r="E106" s="1">
        <v>2</v>
      </c>
      <c r="F106" s="1">
        <v>0</v>
      </c>
      <c r="G106" s="1">
        <v>2</v>
      </c>
      <c r="H106" s="1">
        <v>2</v>
      </c>
    </row>
    <row r="107" spans="1:8" x14ac:dyDescent="0.2">
      <c r="A107" s="1" t="s">
        <v>122</v>
      </c>
      <c r="B107" s="1" t="s">
        <v>8</v>
      </c>
      <c r="C107" s="1" t="s">
        <v>542</v>
      </c>
      <c r="D107" s="1">
        <v>33</v>
      </c>
      <c r="E107" s="1">
        <v>26</v>
      </c>
      <c r="F107" s="1">
        <v>4</v>
      </c>
      <c r="G107" s="1">
        <v>112</v>
      </c>
      <c r="H107" s="1">
        <v>12</v>
      </c>
    </row>
    <row r="108" spans="1:8" x14ac:dyDescent="0.2">
      <c r="A108" s="1" t="s">
        <v>123</v>
      </c>
      <c r="B108" s="1" t="s">
        <v>6</v>
      </c>
      <c r="C108" s="1" t="s">
        <v>352</v>
      </c>
      <c r="D108" s="1">
        <v>16</v>
      </c>
      <c r="E108" s="1">
        <v>31</v>
      </c>
      <c r="F108" s="1">
        <v>0</v>
      </c>
      <c r="G108" s="1">
        <v>73</v>
      </c>
      <c r="H108" s="1">
        <v>0</v>
      </c>
    </row>
    <row r="109" spans="1:8" x14ac:dyDescent="0.2">
      <c r="A109" s="1" t="s">
        <v>124</v>
      </c>
      <c r="B109" s="1" t="s">
        <v>6</v>
      </c>
      <c r="C109" s="1" t="s">
        <v>489</v>
      </c>
      <c r="D109" s="1">
        <v>26</v>
      </c>
      <c r="E109" s="1">
        <v>29</v>
      </c>
      <c r="F109" s="1">
        <v>0</v>
      </c>
      <c r="G109" s="1">
        <v>105</v>
      </c>
      <c r="H109" s="1">
        <v>0</v>
      </c>
    </row>
    <row r="110" spans="1:8" x14ac:dyDescent="0.2">
      <c r="A110" s="1" t="s">
        <v>125</v>
      </c>
      <c r="B110" s="1" t="s">
        <v>12</v>
      </c>
      <c r="C110" s="1" t="s">
        <v>585</v>
      </c>
      <c r="D110" s="1">
        <v>300</v>
      </c>
      <c r="E110" s="1">
        <v>97</v>
      </c>
      <c r="F110" s="1">
        <v>0</v>
      </c>
      <c r="G110" s="1">
        <v>2</v>
      </c>
      <c r="H110" s="1">
        <v>2</v>
      </c>
    </row>
    <row r="111" spans="1:8" x14ac:dyDescent="0.2">
      <c r="A111" s="1" t="s">
        <v>126</v>
      </c>
      <c r="B111" s="1" t="s">
        <v>12</v>
      </c>
      <c r="C111" s="1" t="s">
        <v>433</v>
      </c>
      <c r="D111" s="1">
        <v>78</v>
      </c>
      <c r="E111" s="1">
        <v>96</v>
      </c>
      <c r="F111" s="1">
        <v>0</v>
      </c>
      <c r="G111" s="1">
        <v>346</v>
      </c>
      <c r="H111" s="1">
        <v>200</v>
      </c>
    </row>
    <row r="112" spans="1:8" x14ac:dyDescent="0.2">
      <c r="A112" s="1" t="s">
        <v>127</v>
      </c>
      <c r="B112" s="1" t="s">
        <v>4</v>
      </c>
      <c r="C112" s="1" t="s">
        <v>508</v>
      </c>
      <c r="D112" s="1">
        <v>78</v>
      </c>
      <c r="E112" s="1">
        <v>96</v>
      </c>
      <c r="F112" s="1">
        <v>0</v>
      </c>
      <c r="G112" s="1">
        <v>346</v>
      </c>
      <c r="H112" s="1">
        <v>200</v>
      </c>
    </row>
    <row r="113" spans="1:8" x14ac:dyDescent="0.2">
      <c r="A113" s="1" t="s">
        <v>128</v>
      </c>
      <c r="B113" s="1" t="s">
        <v>7</v>
      </c>
      <c r="C113" s="1" t="s">
        <v>456</v>
      </c>
      <c r="D113" s="1">
        <v>78</v>
      </c>
      <c r="E113" s="1">
        <v>96</v>
      </c>
      <c r="F113" s="1">
        <v>0</v>
      </c>
      <c r="G113" s="1">
        <v>346</v>
      </c>
      <c r="H113" s="1">
        <v>200</v>
      </c>
    </row>
    <row r="114" spans="1:8" x14ac:dyDescent="0.2">
      <c r="A114" s="1" t="s">
        <v>129</v>
      </c>
      <c r="B114" s="1" t="s">
        <v>9</v>
      </c>
      <c r="C114" s="1" t="s">
        <v>391</v>
      </c>
      <c r="D114" s="1">
        <v>1</v>
      </c>
      <c r="E114" s="1">
        <v>1</v>
      </c>
      <c r="F114" s="1">
        <v>81</v>
      </c>
      <c r="G114" s="1">
        <v>6</v>
      </c>
      <c r="H114" s="1">
        <v>0</v>
      </c>
    </row>
    <row r="115" spans="1:8" x14ac:dyDescent="0.2">
      <c r="A115" s="1" t="s">
        <v>130</v>
      </c>
      <c r="B115" s="1" t="s">
        <v>8</v>
      </c>
      <c r="C115" s="1" t="s">
        <v>559</v>
      </c>
      <c r="D115" s="1">
        <v>28</v>
      </c>
      <c r="E115" s="1">
        <v>102</v>
      </c>
      <c r="F115" s="1">
        <v>40</v>
      </c>
      <c r="G115" s="1">
        <v>190</v>
      </c>
      <c r="H115" s="1">
        <v>116</v>
      </c>
    </row>
    <row r="116" spans="1:8" x14ac:dyDescent="0.2">
      <c r="A116" s="1" t="s">
        <v>131</v>
      </c>
      <c r="B116" s="1" t="s">
        <v>97</v>
      </c>
      <c r="C116" s="1" t="s">
        <v>601</v>
      </c>
      <c r="D116" s="1">
        <v>3</v>
      </c>
      <c r="E116" s="1">
        <v>51</v>
      </c>
      <c r="F116" s="1">
        <v>50</v>
      </c>
      <c r="G116" s="1">
        <v>151</v>
      </c>
      <c r="H116" s="1">
        <v>50</v>
      </c>
    </row>
    <row r="117" spans="1:8" x14ac:dyDescent="0.2">
      <c r="A117" s="1" t="s">
        <v>132</v>
      </c>
      <c r="B117" s="1" t="s">
        <v>6</v>
      </c>
      <c r="C117" s="1" t="s">
        <v>490</v>
      </c>
      <c r="D117" s="1">
        <v>10</v>
      </c>
      <c r="E117" s="1">
        <v>17</v>
      </c>
      <c r="F117" s="1">
        <v>0</v>
      </c>
      <c r="G117" s="1">
        <v>53</v>
      </c>
      <c r="H117" s="1">
        <v>0</v>
      </c>
    </row>
    <row r="118" spans="1:8" x14ac:dyDescent="0.2">
      <c r="A118" s="1" t="s">
        <v>133</v>
      </c>
      <c r="B118" s="1" t="s">
        <v>9</v>
      </c>
      <c r="C118" s="1" t="s">
        <v>465</v>
      </c>
      <c r="D118" s="1">
        <v>161</v>
      </c>
      <c r="E118" s="1">
        <v>129</v>
      </c>
      <c r="F118" s="1">
        <v>127</v>
      </c>
      <c r="G118" s="1">
        <v>641</v>
      </c>
      <c r="H118" s="1">
        <v>0</v>
      </c>
    </row>
    <row r="119" spans="1:8" x14ac:dyDescent="0.2">
      <c r="A119" s="1" t="s">
        <v>134</v>
      </c>
      <c r="B119" s="1" t="s">
        <v>12</v>
      </c>
      <c r="C119" s="1" t="s">
        <v>467</v>
      </c>
      <c r="D119" s="1">
        <v>29</v>
      </c>
      <c r="E119" s="1">
        <v>39</v>
      </c>
      <c r="F119" s="1">
        <v>0</v>
      </c>
      <c r="G119" s="1">
        <v>108</v>
      </c>
      <c r="H119" s="1">
        <v>52</v>
      </c>
    </row>
    <row r="120" spans="1:8" x14ac:dyDescent="0.2">
      <c r="A120" s="1" t="s">
        <v>135</v>
      </c>
      <c r="B120" s="1" t="s">
        <v>12</v>
      </c>
      <c r="C120" s="1" t="s">
        <v>371</v>
      </c>
      <c r="D120" s="1">
        <v>1</v>
      </c>
      <c r="E120" s="1">
        <v>4</v>
      </c>
      <c r="F120" s="1">
        <v>0</v>
      </c>
      <c r="G120" s="1">
        <v>4</v>
      </c>
      <c r="H120" s="1">
        <v>3</v>
      </c>
    </row>
    <row r="121" spans="1:8" x14ac:dyDescent="0.2">
      <c r="A121" s="1" t="s">
        <v>136</v>
      </c>
      <c r="B121" s="1" t="s">
        <v>12</v>
      </c>
      <c r="C121" s="1" t="s">
        <v>372</v>
      </c>
      <c r="D121" s="1">
        <v>4</v>
      </c>
      <c r="E121" s="1">
        <v>10</v>
      </c>
      <c r="F121" s="1">
        <v>0</v>
      </c>
      <c r="G121" s="1">
        <v>17</v>
      </c>
      <c r="H121" s="1">
        <v>9</v>
      </c>
    </row>
    <row r="122" spans="1:8" x14ac:dyDescent="0.2">
      <c r="A122" s="1" t="s">
        <v>137</v>
      </c>
      <c r="B122" s="1" t="s">
        <v>5</v>
      </c>
      <c r="C122" s="1" t="s">
        <v>370</v>
      </c>
      <c r="D122" s="1">
        <v>21</v>
      </c>
      <c r="E122" s="1">
        <v>25</v>
      </c>
      <c r="F122" s="1">
        <v>0</v>
      </c>
      <c r="G122" s="1">
        <v>121</v>
      </c>
      <c r="H122" s="1">
        <v>20</v>
      </c>
    </row>
    <row r="123" spans="1:8" x14ac:dyDescent="0.2">
      <c r="A123" s="1" t="s">
        <v>138</v>
      </c>
      <c r="B123" s="1" t="s">
        <v>12</v>
      </c>
      <c r="C123" s="1" t="s">
        <v>543</v>
      </c>
      <c r="D123" s="1">
        <v>23</v>
      </c>
      <c r="E123" s="1">
        <v>33</v>
      </c>
      <c r="F123" s="1">
        <v>0</v>
      </c>
      <c r="G123" s="1">
        <v>665</v>
      </c>
      <c r="H123" s="1">
        <v>2</v>
      </c>
    </row>
    <row r="124" spans="1:8" x14ac:dyDescent="0.2">
      <c r="A124" s="1" t="s">
        <v>139</v>
      </c>
      <c r="B124" s="1" t="s">
        <v>12</v>
      </c>
      <c r="C124" s="1" t="s">
        <v>544</v>
      </c>
      <c r="D124" s="1">
        <v>13</v>
      </c>
      <c r="E124" s="1">
        <v>23</v>
      </c>
      <c r="F124" s="1">
        <v>0</v>
      </c>
      <c r="G124" s="1">
        <v>245</v>
      </c>
      <c r="H124" s="1">
        <v>2</v>
      </c>
    </row>
    <row r="125" spans="1:8" x14ac:dyDescent="0.2">
      <c r="A125" s="1" t="s">
        <v>140</v>
      </c>
      <c r="B125" s="1" t="s">
        <v>12</v>
      </c>
      <c r="C125" s="1" t="s">
        <v>545</v>
      </c>
      <c r="D125" s="1">
        <v>23</v>
      </c>
      <c r="E125" s="1">
        <v>33</v>
      </c>
      <c r="F125" s="1">
        <v>0</v>
      </c>
      <c r="G125" s="1">
        <v>665</v>
      </c>
      <c r="H125" s="1">
        <v>2</v>
      </c>
    </row>
    <row r="126" spans="1:8" x14ac:dyDescent="0.2">
      <c r="A126" s="1" t="s">
        <v>141</v>
      </c>
      <c r="B126" s="1" t="s">
        <v>12</v>
      </c>
      <c r="C126" s="1" t="s">
        <v>529</v>
      </c>
      <c r="D126" s="1">
        <v>201</v>
      </c>
      <c r="E126" s="1">
        <v>257</v>
      </c>
      <c r="F126" s="1">
        <v>0</v>
      </c>
      <c r="G126" s="1">
        <v>1</v>
      </c>
      <c r="H126" s="1">
        <v>600</v>
      </c>
    </row>
    <row r="127" spans="1:8" x14ac:dyDescent="0.2">
      <c r="A127" s="1" t="s">
        <v>142</v>
      </c>
      <c r="B127" s="1" t="s">
        <v>9</v>
      </c>
      <c r="C127" s="1" t="s">
        <v>515</v>
      </c>
      <c r="D127" s="1">
        <v>530</v>
      </c>
      <c r="E127" s="1">
        <v>1</v>
      </c>
      <c r="F127" s="1">
        <v>253</v>
      </c>
      <c r="G127" s="1">
        <v>4</v>
      </c>
      <c r="H127" s="1">
        <v>0</v>
      </c>
    </row>
    <row r="128" spans="1:8" x14ac:dyDescent="0.2">
      <c r="A128" s="1" t="s">
        <v>143</v>
      </c>
      <c r="B128" s="1" t="s">
        <v>12</v>
      </c>
      <c r="C128" s="1" t="s">
        <v>566</v>
      </c>
      <c r="D128" s="1">
        <v>53</v>
      </c>
      <c r="E128" s="1">
        <v>53</v>
      </c>
      <c r="F128" s="1">
        <v>0</v>
      </c>
      <c r="G128" s="1">
        <v>195</v>
      </c>
      <c r="H128" s="1">
        <v>110</v>
      </c>
    </row>
    <row r="129" spans="1:8" x14ac:dyDescent="0.2">
      <c r="A129" s="1" t="s">
        <v>144</v>
      </c>
      <c r="B129" s="1" t="s">
        <v>9</v>
      </c>
      <c r="C129" s="1" t="s">
        <v>584</v>
      </c>
      <c r="D129" s="1">
        <v>1</v>
      </c>
      <c r="E129" s="1">
        <v>351</v>
      </c>
      <c r="F129" s="1">
        <v>48</v>
      </c>
      <c r="G129" s="1">
        <v>3</v>
      </c>
      <c r="H129" s="1">
        <v>0</v>
      </c>
    </row>
    <row r="130" spans="1:8" x14ac:dyDescent="0.2">
      <c r="A130" s="1" t="s">
        <v>145</v>
      </c>
      <c r="B130" s="1" t="s">
        <v>9</v>
      </c>
      <c r="C130" s="1" t="s">
        <v>359</v>
      </c>
      <c r="D130" s="1">
        <v>56</v>
      </c>
      <c r="E130" s="1">
        <v>46</v>
      </c>
      <c r="F130" s="1">
        <v>15</v>
      </c>
      <c r="G130" s="1">
        <v>181</v>
      </c>
      <c r="H130" s="1">
        <v>0</v>
      </c>
    </row>
    <row r="131" spans="1:8" x14ac:dyDescent="0.2">
      <c r="A131" s="1" t="s">
        <v>146</v>
      </c>
      <c r="B131" s="1" t="s">
        <v>6</v>
      </c>
      <c r="C131" s="1" t="s">
        <v>377</v>
      </c>
      <c r="D131" s="1">
        <v>46</v>
      </c>
      <c r="E131" s="1">
        <v>61</v>
      </c>
      <c r="F131" s="1">
        <v>0</v>
      </c>
      <c r="G131" s="1">
        <v>237</v>
      </c>
      <c r="H131" s="1">
        <v>0</v>
      </c>
    </row>
    <row r="132" spans="1:8" x14ac:dyDescent="0.2">
      <c r="A132" s="1" t="s">
        <v>147</v>
      </c>
      <c r="B132" s="1" t="s">
        <v>9</v>
      </c>
      <c r="C132" s="1" t="s">
        <v>493</v>
      </c>
      <c r="D132" s="1">
        <v>127</v>
      </c>
      <c r="E132" s="1">
        <v>107</v>
      </c>
      <c r="F132" s="1">
        <v>106</v>
      </c>
      <c r="G132" s="1">
        <v>481</v>
      </c>
      <c r="H132" s="1">
        <v>0</v>
      </c>
    </row>
    <row r="133" spans="1:8" x14ac:dyDescent="0.2">
      <c r="A133" s="1" t="s">
        <v>148</v>
      </c>
      <c r="B133" s="1" t="s">
        <v>6</v>
      </c>
      <c r="C133" s="1" t="s">
        <v>417</v>
      </c>
      <c r="D133" s="1">
        <v>73</v>
      </c>
      <c r="E133" s="1">
        <v>129</v>
      </c>
      <c r="F133" s="1">
        <v>0</v>
      </c>
      <c r="G133" s="1">
        <v>553</v>
      </c>
      <c r="H133" s="1">
        <v>0</v>
      </c>
    </row>
    <row r="134" spans="1:8" x14ac:dyDescent="0.2">
      <c r="A134" s="1" t="s">
        <v>149</v>
      </c>
      <c r="B134" s="1" t="s">
        <v>12</v>
      </c>
      <c r="C134" s="1" t="s">
        <v>547</v>
      </c>
      <c r="D134" s="1">
        <v>3</v>
      </c>
      <c r="E134" s="1">
        <v>3</v>
      </c>
      <c r="F134" s="1">
        <v>0</v>
      </c>
      <c r="G134" s="1">
        <v>7</v>
      </c>
      <c r="H134" s="1">
        <v>4</v>
      </c>
    </row>
    <row r="135" spans="1:8" x14ac:dyDescent="0.2">
      <c r="A135" s="1" t="s">
        <v>150</v>
      </c>
      <c r="B135" s="1" t="s">
        <v>12</v>
      </c>
      <c r="C135" s="1" t="s">
        <v>548</v>
      </c>
      <c r="D135" s="1">
        <v>5</v>
      </c>
      <c r="E135" s="1">
        <v>3</v>
      </c>
      <c r="F135" s="1">
        <v>0</v>
      </c>
      <c r="G135" s="1">
        <v>11</v>
      </c>
      <c r="H135" s="1">
        <v>4</v>
      </c>
    </row>
    <row r="136" spans="1:8" x14ac:dyDescent="0.2">
      <c r="A136" s="1" t="s">
        <v>151</v>
      </c>
      <c r="B136" s="1" t="s">
        <v>12</v>
      </c>
      <c r="C136" s="1" t="s">
        <v>549</v>
      </c>
      <c r="D136" s="1">
        <v>8</v>
      </c>
      <c r="E136" s="1">
        <v>7</v>
      </c>
      <c r="F136" s="1">
        <v>0</v>
      </c>
      <c r="G136" s="1">
        <v>43</v>
      </c>
      <c r="H136" s="1">
        <v>24</v>
      </c>
    </row>
    <row r="137" spans="1:8" x14ac:dyDescent="0.2">
      <c r="A137" s="1" t="s">
        <v>152</v>
      </c>
      <c r="B137" s="1" t="s">
        <v>12</v>
      </c>
      <c r="C137" s="1" t="s">
        <v>550</v>
      </c>
      <c r="D137" s="1">
        <v>3</v>
      </c>
      <c r="E137" s="1">
        <v>3</v>
      </c>
      <c r="F137" s="1">
        <v>0</v>
      </c>
      <c r="G137" s="1">
        <v>7</v>
      </c>
      <c r="H137" s="1">
        <v>4</v>
      </c>
    </row>
    <row r="138" spans="1:8" x14ac:dyDescent="0.2">
      <c r="A138" s="1" t="s">
        <v>153</v>
      </c>
      <c r="B138" s="1" t="s">
        <v>5</v>
      </c>
      <c r="C138" s="1" t="s">
        <v>551</v>
      </c>
      <c r="D138" s="1">
        <v>1</v>
      </c>
      <c r="E138" s="1">
        <v>2</v>
      </c>
      <c r="F138" s="1">
        <v>0</v>
      </c>
      <c r="G138" s="1">
        <v>2</v>
      </c>
      <c r="H138" s="1">
        <v>1</v>
      </c>
    </row>
    <row r="139" spans="1:8" x14ac:dyDescent="0.2">
      <c r="A139" s="1" t="s">
        <v>154</v>
      </c>
      <c r="B139" s="1" t="s">
        <v>5</v>
      </c>
      <c r="C139" s="1" t="s">
        <v>552</v>
      </c>
      <c r="D139" s="1">
        <v>1</v>
      </c>
      <c r="E139" s="1">
        <v>3</v>
      </c>
      <c r="F139" s="1">
        <v>0</v>
      </c>
      <c r="G139" s="1">
        <v>3</v>
      </c>
      <c r="H139" s="1">
        <v>2</v>
      </c>
    </row>
    <row r="140" spans="1:8" x14ac:dyDescent="0.2">
      <c r="A140" s="1" t="s">
        <v>155</v>
      </c>
      <c r="B140" s="1" t="s">
        <v>9</v>
      </c>
      <c r="C140" s="1" t="s">
        <v>590</v>
      </c>
      <c r="D140" s="1">
        <v>3</v>
      </c>
      <c r="E140" s="1">
        <v>1</v>
      </c>
      <c r="F140" s="1">
        <v>400</v>
      </c>
      <c r="G140" s="1">
        <v>10</v>
      </c>
      <c r="H140" s="1">
        <v>0</v>
      </c>
    </row>
    <row r="141" spans="1:8" x14ac:dyDescent="0.2">
      <c r="A141" s="1" t="s">
        <v>156</v>
      </c>
      <c r="B141" s="1" t="s">
        <v>5</v>
      </c>
      <c r="C141" s="1" t="s">
        <v>554</v>
      </c>
      <c r="D141" s="1">
        <v>78</v>
      </c>
      <c r="E141" s="1">
        <v>27</v>
      </c>
      <c r="F141" s="1">
        <v>0</v>
      </c>
      <c r="G141" s="1">
        <v>390</v>
      </c>
      <c r="H141" s="1">
        <v>312</v>
      </c>
    </row>
    <row r="142" spans="1:8" x14ac:dyDescent="0.2">
      <c r="A142" s="1" t="s">
        <v>157</v>
      </c>
      <c r="B142" s="1" t="s">
        <v>12</v>
      </c>
      <c r="C142" s="1" t="s">
        <v>441</v>
      </c>
      <c r="D142" s="1">
        <v>3</v>
      </c>
      <c r="E142" s="1">
        <v>9</v>
      </c>
      <c r="F142" s="1">
        <v>0</v>
      </c>
      <c r="G142" s="1">
        <v>23</v>
      </c>
      <c r="H142" s="1">
        <v>7</v>
      </c>
    </row>
    <row r="143" spans="1:8" x14ac:dyDescent="0.2">
      <c r="A143" s="1" t="s">
        <v>158</v>
      </c>
      <c r="B143" s="1" t="s">
        <v>8</v>
      </c>
      <c r="C143" s="1" t="s">
        <v>441</v>
      </c>
      <c r="D143" s="1">
        <v>45</v>
      </c>
      <c r="E143" s="1">
        <v>36</v>
      </c>
      <c r="F143" s="1">
        <v>14</v>
      </c>
      <c r="G143" s="1">
        <v>111</v>
      </c>
      <c r="H143" s="1">
        <v>7</v>
      </c>
    </row>
    <row r="144" spans="1:8" x14ac:dyDescent="0.2">
      <c r="A144" s="1" t="s">
        <v>159</v>
      </c>
      <c r="B144" s="1" t="s">
        <v>12</v>
      </c>
      <c r="C144" s="1" t="s">
        <v>533</v>
      </c>
      <c r="D144" s="1">
        <v>1</v>
      </c>
      <c r="E144" s="1">
        <v>1</v>
      </c>
      <c r="F144" s="1">
        <v>0</v>
      </c>
      <c r="G144" s="1">
        <v>8</v>
      </c>
      <c r="H144" s="1">
        <v>3</v>
      </c>
    </row>
    <row r="145" spans="1:8" x14ac:dyDescent="0.2">
      <c r="A145" s="1" t="s">
        <v>160</v>
      </c>
      <c r="B145" s="1" t="s">
        <v>6</v>
      </c>
      <c r="C145" s="1" t="s">
        <v>364</v>
      </c>
      <c r="D145" s="1">
        <v>353</v>
      </c>
      <c r="E145" s="1">
        <v>578</v>
      </c>
      <c r="F145" s="1">
        <v>0</v>
      </c>
      <c r="G145" s="1">
        <v>1</v>
      </c>
      <c r="H145" s="1">
        <v>0</v>
      </c>
    </row>
    <row r="146" spans="1:8" x14ac:dyDescent="0.2">
      <c r="A146" s="1" t="s">
        <v>161</v>
      </c>
      <c r="B146" s="1" t="s">
        <v>9</v>
      </c>
      <c r="C146" s="1" t="s">
        <v>363</v>
      </c>
      <c r="D146" s="1">
        <v>820</v>
      </c>
      <c r="E146" s="1">
        <v>1</v>
      </c>
      <c r="F146" s="1">
        <v>112</v>
      </c>
      <c r="G146" s="1">
        <v>5</v>
      </c>
      <c r="H146" s="1">
        <v>0</v>
      </c>
    </row>
    <row r="147" spans="1:8" x14ac:dyDescent="0.2">
      <c r="A147" s="1" t="s">
        <v>162</v>
      </c>
      <c r="B147" s="1" t="s">
        <v>6</v>
      </c>
      <c r="C147" s="1" t="s">
        <v>362</v>
      </c>
      <c r="D147" s="1">
        <v>74</v>
      </c>
      <c r="E147" s="1">
        <v>78</v>
      </c>
      <c r="F147" s="1">
        <v>0</v>
      </c>
      <c r="G147" s="1">
        <v>230</v>
      </c>
      <c r="H147" s="1">
        <v>0</v>
      </c>
    </row>
    <row r="148" spans="1:8" x14ac:dyDescent="0.2">
      <c r="A148" s="1" t="s">
        <v>163</v>
      </c>
      <c r="B148" s="1" t="s">
        <v>12</v>
      </c>
      <c r="C148" s="1" t="s">
        <v>419</v>
      </c>
      <c r="D148" s="1">
        <v>4</v>
      </c>
      <c r="E148" s="1">
        <v>6</v>
      </c>
      <c r="F148" s="1">
        <v>0</v>
      </c>
      <c r="G148" s="1">
        <v>14</v>
      </c>
      <c r="H148" s="1">
        <v>10</v>
      </c>
    </row>
    <row r="149" spans="1:8" x14ac:dyDescent="0.2">
      <c r="A149" s="1" t="s">
        <v>164</v>
      </c>
      <c r="B149" s="1" t="s">
        <v>6</v>
      </c>
      <c r="C149" s="1" t="s">
        <v>383</v>
      </c>
      <c r="D149" s="1">
        <v>57</v>
      </c>
      <c r="E149" s="1">
        <v>31</v>
      </c>
      <c r="F149" s="1">
        <v>0</v>
      </c>
      <c r="G149" s="1">
        <v>135</v>
      </c>
      <c r="H149" s="1">
        <v>0</v>
      </c>
    </row>
    <row r="150" spans="1:8" x14ac:dyDescent="0.2">
      <c r="A150" s="1" t="s">
        <v>165</v>
      </c>
      <c r="B150" s="1" t="s">
        <v>12</v>
      </c>
      <c r="C150" s="1" t="s">
        <v>445</v>
      </c>
      <c r="D150" s="1">
        <v>80</v>
      </c>
      <c r="E150" s="1">
        <v>65</v>
      </c>
      <c r="F150" s="1">
        <v>20</v>
      </c>
      <c r="G150" s="1">
        <v>207</v>
      </c>
      <c r="H150" s="1">
        <v>36</v>
      </c>
    </row>
    <row r="151" spans="1:8" x14ac:dyDescent="0.2">
      <c r="A151" s="1" t="s">
        <v>166</v>
      </c>
      <c r="B151" s="1" t="s">
        <v>8</v>
      </c>
      <c r="C151" s="1" t="s">
        <v>445</v>
      </c>
      <c r="D151" s="1">
        <v>101</v>
      </c>
      <c r="E151" s="1">
        <v>85</v>
      </c>
      <c r="F151" s="1">
        <v>20</v>
      </c>
      <c r="G151" s="1">
        <v>337</v>
      </c>
      <c r="H151" s="1">
        <v>40</v>
      </c>
    </row>
    <row r="152" spans="1:8" x14ac:dyDescent="0.2">
      <c r="A152" s="1" t="s">
        <v>167</v>
      </c>
      <c r="B152" s="1" t="s">
        <v>12</v>
      </c>
      <c r="C152" s="1" t="s">
        <v>537</v>
      </c>
      <c r="D152" s="1">
        <v>1</v>
      </c>
      <c r="E152" s="1">
        <v>1</v>
      </c>
      <c r="F152" s="1">
        <v>0</v>
      </c>
      <c r="G152" s="1">
        <v>1</v>
      </c>
      <c r="H152" s="1">
        <v>1</v>
      </c>
    </row>
    <row r="153" spans="1:8" x14ac:dyDescent="0.2">
      <c r="A153" s="1" t="s">
        <v>168</v>
      </c>
      <c r="B153" s="1" t="s">
        <v>12</v>
      </c>
      <c r="C153" s="1" t="s">
        <v>580</v>
      </c>
      <c r="D153" s="1">
        <v>1</v>
      </c>
      <c r="E153" s="1">
        <v>3</v>
      </c>
      <c r="F153" s="1">
        <v>0</v>
      </c>
      <c r="G153" s="1">
        <v>3</v>
      </c>
      <c r="H153" s="1">
        <v>2</v>
      </c>
    </row>
    <row r="154" spans="1:8" x14ac:dyDescent="0.2">
      <c r="A154" s="1" t="s">
        <v>169</v>
      </c>
      <c r="B154" s="1" t="s">
        <v>12</v>
      </c>
      <c r="C154" s="1" t="s">
        <v>581</v>
      </c>
      <c r="D154" s="1">
        <v>1</v>
      </c>
      <c r="E154" s="1">
        <v>3</v>
      </c>
      <c r="F154" s="1">
        <v>0</v>
      </c>
      <c r="G154" s="1">
        <v>3</v>
      </c>
      <c r="H154" s="1">
        <v>2</v>
      </c>
    </row>
    <row r="155" spans="1:8" x14ac:dyDescent="0.2">
      <c r="A155" s="1" t="s">
        <v>170</v>
      </c>
      <c r="B155" s="1" t="s">
        <v>12</v>
      </c>
      <c r="C155" s="1" t="s">
        <v>568</v>
      </c>
      <c r="D155" s="1">
        <v>51</v>
      </c>
      <c r="E155" s="1">
        <v>51</v>
      </c>
      <c r="F155" s="1">
        <v>0</v>
      </c>
      <c r="G155" s="1">
        <v>193</v>
      </c>
      <c r="H155" s="1">
        <v>98</v>
      </c>
    </row>
    <row r="156" spans="1:8" x14ac:dyDescent="0.2">
      <c r="A156" s="1" t="s">
        <v>171</v>
      </c>
      <c r="B156" s="1" t="s">
        <v>7</v>
      </c>
      <c r="C156" s="1" t="s">
        <v>460</v>
      </c>
      <c r="D156" s="1">
        <v>351</v>
      </c>
      <c r="E156" s="1">
        <v>361</v>
      </c>
      <c r="F156" s="1">
        <v>0</v>
      </c>
      <c r="G156" s="1">
        <v>1</v>
      </c>
      <c r="H156" s="1">
        <v>561</v>
      </c>
    </row>
    <row r="157" spans="1:8" x14ac:dyDescent="0.2">
      <c r="A157" s="1" t="s">
        <v>172</v>
      </c>
      <c r="B157" s="1" t="s">
        <v>9</v>
      </c>
      <c r="C157" s="1" t="s">
        <v>503</v>
      </c>
      <c r="D157" s="1">
        <v>119</v>
      </c>
      <c r="E157" s="1">
        <v>81</v>
      </c>
      <c r="F157" s="1">
        <v>40</v>
      </c>
      <c r="G157" s="1">
        <v>419</v>
      </c>
      <c r="H157" s="1">
        <v>0</v>
      </c>
    </row>
    <row r="158" spans="1:8" x14ac:dyDescent="0.2">
      <c r="A158" s="1" t="s">
        <v>173</v>
      </c>
      <c r="B158" s="1" t="s">
        <v>6</v>
      </c>
      <c r="C158" s="1" t="s">
        <v>407</v>
      </c>
      <c r="D158" s="1">
        <v>761</v>
      </c>
      <c r="E158" s="1">
        <v>2</v>
      </c>
      <c r="F158" s="1">
        <v>0</v>
      </c>
      <c r="G158" s="1">
        <v>7</v>
      </c>
      <c r="H158" s="1">
        <v>0</v>
      </c>
    </row>
    <row r="159" spans="1:8" x14ac:dyDescent="0.2">
      <c r="A159" s="1" t="s">
        <v>174</v>
      </c>
      <c r="B159" s="1" t="s">
        <v>9</v>
      </c>
      <c r="C159" s="1" t="s">
        <v>589</v>
      </c>
      <c r="D159" s="1">
        <v>843</v>
      </c>
      <c r="E159" s="1">
        <v>848</v>
      </c>
      <c r="F159" s="1">
        <v>842</v>
      </c>
      <c r="G159" s="1">
        <v>5</v>
      </c>
      <c r="H159" s="1">
        <v>0</v>
      </c>
    </row>
    <row r="160" spans="1:8" x14ac:dyDescent="0.2">
      <c r="A160" s="1" t="s">
        <v>175</v>
      </c>
      <c r="B160" s="1" t="s">
        <v>11</v>
      </c>
      <c r="C160" s="1" t="s">
        <v>558</v>
      </c>
      <c r="D160" s="1">
        <v>11</v>
      </c>
      <c r="E160" s="1">
        <v>11</v>
      </c>
      <c r="F160" s="1">
        <v>0</v>
      </c>
      <c r="G160" s="1">
        <v>121</v>
      </c>
      <c r="H160" s="1">
        <v>120</v>
      </c>
    </row>
    <row r="161" spans="1:8" x14ac:dyDescent="0.2">
      <c r="A161" s="1" t="s">
        <v>176</v>
      </c>
      <c r="B161" s="1" t="s">
        <v>6</v>
      </c>
      <c r="C161" s="1" t="s">
        <v>422</v>
      </c>
      <c r="D161" s="1">
        <v>185</v>
      </c>
      <c r="E161" s="1">
        <v>414</v>
      </c>
      <c r="F161" s="1">
        <v>0</v>
      </c>
      <c r="G161" s="1">
        <v>2</v>
      </c>
      <c r="H161" s="1">
        <v>0</v>
      </c>
    </row>
    <row r="162" spans="1:8" x14ac:dyDescent="0.2">
      <c r="A162" s="1" t="s">
        <v>177</v>
      </c>
      <c r="B162" s="1" t="s">
        <v>9</v>
      </c>
      <c r="C162" s="1" t="s">
        <v>494</v>
      </c>
      <c r="D162" s="1">
        <v>6</v>
      </c>
      <c r="E162" s="1">
        <v>6</v>
      </c>
      <c r="F162" s="1">
        <v>5</v>
      </c>
      <c r="G162" s="1">
        <v>11</v>
      </c>
      <c r="H162" s="1">
        <v>5</v>
      </c>
    </row>
    <row r="163" spans="1:8" x14ac:dyDescent="0.2">
      <c r="A163" s="1" t="s">
        <v>178</v>
      </c>
      <c r="B163" s="1" t="s">
        <v>6</v>
      </c>
      <c r="C163" s="1" t="s">
        <v>586</v>
      </c>
      <c r="D163" s="1">
        <v>51</v>
      </c>
      <c r="E163" s="1">
        <v>251</v>
      </c>
      <c r="F163" s="1">
        <v>0</v>
      </c>
      <c r="G163" s="1">
        <v>751</v>
      </c>
      <c r="H163" s="1">
        <v>0</v>
      </c>
    </row>
    <row r="164" spans="1:8" x14ac:dyDescent="0.2">
      <c r="A164" s="1" t="s">
        <v>179</v>
      </c>
      <c r="B164" s="1" t="s">
        <v>9</v>
      </c>
      <c r="C164" s="1" t="s">
        <v>447</v>
      </c>
      <c r="D164" s="1">
        <v>41</v>
      </c>
      <c r="E164" s="1">
        <v>51</v>
      </c>
      <c r="F164" s="1">
        <v>2</v>
      </c>
      <c r="G164" s="1">
        <v>160</v>
      </c>
      <c r="H164" s="1">
        <v>88</v>
      </c>
    </row>
    <row r="165" spans="1:8" x14ac:dyDescent="0.2">
      <c r="A165" s="1" t="s">
        <v>180</v>
      </c>
      <c r="B165" s="1" t="s">
        <v>8</v>
      </c>
      <c r="C165" s="1" t="s">
        <v>447</v>
      </c>
      <c r="D165" s="1">
        <v>44</v>
      </c>
      <c r="E165" s="1">
        <v>51</v>
      </c>
      <c r="F165" s="1">
        <v>2</v>
      </c>
      <c r="G165" s="1">
        <v>197</v>
      </c>
      <c r="H165" s="1">
        <v>122</v>
      </c>
    </row>
    <row r="166" spans="1:8" x14ac:dyDescent="0.2">
      <c r="A166" s="1" t="s">
        <v>181</v>
      </c>
      <c r="B166" s="1" t="s">
        <v>7</v>
      </c>
      <c r="C166" s="1" t="s">
        <v>459</v>
      </c>
      <c r="D166" s="1">
        <v>6</v>
      </c>
      <c r="E166" s="1">
        <v>6</v>
      </c>
      <c r="F166" s="1">
        <v>0</v>
      </c>
      <c r="G166" s="1">
        <v>16</v>
      </c>
      <c r="H166" s="1">
        <v>11</v>
      </c>
    </row>
    <row r="167" spans="1:8" x14ac:dyDescent="0.2">
      <c r="A167" s="1" t="s">
        <v>182</v>
      </c>
      <c r="B167" s="1" t="s">
        <v>9</v>
      </c>
      <c r="C167" s="1" t="s">
        <v>583</v>
      </c>
      <c r="D167" s="1">
        <v>3</v>
      </c>
      <c r="E167" s="1">
        <v>2</v>
      </c>
      <c r="F167" s="1">
        <v>1</v>
      </c>
      <c r="G167" s="1">
        <v>12</v>
      </c>
      <c r="H167" s="1">
        <v>0</v>
      </c>
    </row>
    <row r="168" spans="1:8" x14ac:dyDescent="0.2">
      <c r="A168" s="1" t="s">
        <v>183</v>
      </c>
      <c r="B168" s="1" t="s">
        <v>6</v>
      </c>
      <c r="C168" s="1" t="s">
        <v>384</v>
      </c>
      <c r="D168" s="1">
        <v>40</v>
      </c>
      <c r="E168" s="1">
        <v>52</v>
      </c>
      <c r="F168" s="1">
        <v>0</v>
      </c>
      <c r="G168" s="1">
        <v>170</v>
      </c>
      <c r="H168" s="1">
        <v>0</v>
      </c>
    </row>
    <row r="169" spans="1:8" x14ac:dyDescent="0.2">
      <c r="A169" s="1" t="s">
        <v>184</v>
      </c>
      <c r="B169" s="1" t="s">
        <v>12</v>
      </c>
      <c r="C169" s="1" t="s">
        <v>390</v>
      </c>
      <c r="D169" s="1">
        <v>77</v>
      </c>
      <c r="E169" s="1">
        <v>104</v>
      </c>
      <c r="F169" s="1">
        <v>0</v>
      </c>
      <c r="G169" s="1">
        <v>285</v>
      </c>
      <c r="H169" s="1">
        <v>100</v>
      </c>
    </row>
    <row r="170" spans="1:8" x14ac:dyDescent="0.2">
      <c r="A170" s="1" t="s">
        <v>185</v>
      </c>
      <c r="B170" s="1" t="s">
        <v>6</v>
      </c>
      <c r="C170" s="1" t="s">
        <v>379</v>
      </c>
      <c r="D170" s="1">
        <v>348</v>
      </c>
      <c r="E170" s="1">
        <v>284</v>
      </c>
      <c r="F170" s="1">
        <v>0</v>
      </c>
      <c r="G170" s="1">
        <v>950</v>
      </c>
      <c r="H170" s="1">
        <v>0</v>
      </c>
    </row>
    <row r="171" spans="1:8" x14ac:dyDescent="0.2">
      <c r="A171" s="1" t="s">
        <v>186</v>
      </c>
      <c r="B171" s="1" t="s">
        <v>6</v>
      </c>
      <c r="C171" s="1" t="s">
        <v>434</v>
      </c>
      <c r="D171" s="1">
        <v>14</v>
      </c>
      <c r="E171" s="1">
        <v>22</v>
      </c>
      <c r="F171" s="1">
        <v>0</v>
      </c>
      <c r="G171" s="1">
        <v>58</v>
      </c>
      <c r="H171" s="1">
        <v>0</v>
      </c>
    </row>
    <row r="172" spans="1:8" x14ac:dyDescent="0.2">
      <c r="A172" s="1" t="s">
        <v>187</v>
      </c>
      <c r="B172" s="1" t="s">
        <v>12</v>
      </c>
      <c r="C172" s="1" t="s">
        <v>630</v>
      </c>
      <c r="D172" s="1">
        <v>5</v>
      </c>
      <c r="E172" s="1">
        <v>7</v>
      </c>
      <c r="F172" s="1">
        <v>0</v>
      </c>
      <c r="G172" s="1">
        <v>13</v>
      </c>
      <c r="H172" s="1">
        <v>2</v>
      </c>
    </row>
    <row r="173" spans="1:8" x14ac:dyDescent="0.2">
      <c r="A173" s="1" t="s">
        <v>188</v>
      </c>
      <c r="B173" s="1" t="s">
        <v>6</v>
      </c>
      <c r="C173" s="1" t="s">
        <v>357</v>
      </c>
      <c r="D173" s="1">
        <v>69</v>
      </c>
      <c r="E173" s="1">
        <v>134</v>
      </c>
      <c r="F173" s="1">
        <v>0</v>
      </c>
      <c r="G173" s="1">
        <v>396</v>
      </c>
      <c r="H173" s="1">
        <v>0</v>
      </c>
    </row>
    <row r="174" spans="1:8" x14ac:dyDescent="0.2">
      <c r="A174" s="1" t="s">
        <v>189</v>
      </c>
      <c r="B174" s="1" t="s">
        <v>6</v>
      </c>
      <c r="C174" s="1" t="s">
        <v>413</v>
      </c>
      <c r="D174" s="1">
        <v>305</v>
      </c>
      <c r="E174" s="1">
        <v>2</v>
      </c>
      <c r="F174" s="1">
        <v>0</v>
      </c>
      <c r="G174" s="1">
        <v>8</v>
      </c>
      <c r="H174" s="1">
        <v>0</v>
      </c>
    </row>
    <row r="175" spans="1:8" x14ac:dyDescent="0.2">
      <c r="A175" s="1" t="s">
        <v>190</v>
      </c>
      <c r="B175" s="1" t="s">
        <v>12</v>
      </c>
      <c r="C175" s="1" t="s">
        <v>375</v>
      </c>
      <c r="D175" s="1">
        <v>97</v>
      </c>
      <c r="E175" s="1">
        <v>117</v>
      </c>
      <c r="F175" s="1">
        <v>0</v>
      </c>
      <c r="G175" s="1">
        <v>337</v>
      </c>
      <c r="H175" s="1">
        <v>80</v>
      </c>
    </row>
    <row r="176" spans="1:8" x14ac:dyDescent="0.2">
      <c r="A176" s="1" t="s">
        <v>191</v>
      </c>
      <c r="B176" s="1" t="s">
        <v>12</v>
      </c>
      <c r="C176" s="1" t="s">
        <v>525</v>
      </c>
      <c r="D176" s="1">
        <v>2</v>
      </c>
      <c r="E176" s="1">
        <v>2</v>
      </c>
      <c r="F176" s="1">
        <v>0</v>
      </c>
      <c r="G176" s="1">
        <v>11</v>
      </c>
      <c r="H176" s="1">
        <v>2</v>
      </c>
    </row>
    <row r="177" spans="1:8" x14ac:dyDescent="0.2">
      <c r="A177" s="1" t="s">
        <v>192</v>
      </c>
      <c r="B177" s="1" t="s">
        <v>10</v>
      </c>
      <c r="C177" s="1" t="s">
        <v>618</v>
      </c>
      <c r="D177" s="1">
        <v>23</v>
      </c>
      <c r="E177" s="1">
        <v>21</v>
      </c>
      <c r="F177" s="1">
        <v>10</v>
      </c>
      <c r="G177" s="1">
        <v>71</v>
      </c>
      <c r="H177" s="1">
        <v>10</v>
      </c>
    </row>
    <row r="178" spans="1:8" x14ac:dyDescent="0.2">
      <c r="A178" s="1" t="s">
        <v>193</v>
      </c>
      <c r="B178" s="1" t="s">
        <v>8</v>
      </c>
      <c r="C178" s="1" t="s">
        <v>632</v>
      </c>
      <c r="D178" s="1">
        <v>90</v>
      </c>
      <c r="E178" s="1">
        <v>90</v>
      </c>
      <c r="F178" s="1">
        <v>300</v>
      </c>
      <c r="G178" s="1">
        <v>270</v>
      </c>
      <c r="H178" s="1">
        <v>180</v>
      </c>
    </row>
    <row r="179" spans="1:8" x14ac:dyDescent="0.2">
      <c r="A179" s="1" t="s">
        <v>194</v>
      </c>
      <c r="B179" s="1" t="s">
        <v>12</v>
      </c>
      <c r="C179" s="1" t="s">
        <v>429</v>
      </c>
      <c r="D179" s="1">
        <v>9</v>
      </c>
      <c r="E179" s="1">
        <v>43</v>
      </c>
      <c r="F179" s="1">
        <v>0</v>
      </c>
      <c r="G179" s="1">
        <v>167</v>
      </c>
      <c r="H179" s="1">
        <v>40</v>
      </c>
    </row>
    <row r="180" spans="1:8" x14ac:dyDescent="0.2">
      <c r="A180" s="1" t="s">
        <v>195</v>
      </c>
      <c r="B180" s="1" t="s">
        <v>12</v>
      </c>
      <c r="C180" s="1" t="s">
        <v>521</v>
      </c>
      <c r="D180" s="1">
        <v>325</v>
      </c>
      <c r="E180" s="1">
        <v>51</v>
      </c>
      <c r="F180" s="1">
        <v>0</v>
      </c>
      <c r="G180" s="1">
        <v>1</v>
      </c>
      <c r="H180" s="1">
        <v>1</v>
      </c>
    </row>
    <row r="181" spans="1:8" x14ac:dyDescent="0.2">
      <c r="A181" s="1" t="s">
        <v>196</v>
      </c>
      <c r="B181" s="1" t="s">
        <v>12</v>
      </c>
      <c r="C181" s="1" t="s">
        <v>546</v>
      </c>
      <c r="D181" s="1">
        <v>20</v>
      </c>
      <c r="E181" s="1">
        <v>7</v>
      </c>
      <c r="F181" s="1">
        <v>0</v>
      </c>
      <c r="G181" s="1">
        <v>61</v>
      </c>
      <c r="H181" s="1">
        <v>40</v>
      </c>
    </row>
    <row r="182" spans="1:8" x14ac:dyDescent="0.2">
      <c r="A182" s="1" t="s">
        <v>197</v>
      </c>
      <c r="B182" s="1" t="s">
        <v>12</v>
      </c>
      <c r="C182" s="1" t="s">
        <v>526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</row>
    <row r="183" spans="1:8" x14ac:dyDescent="0.2">
      <c r="A183" s="1" t="s">
        <v>198</v>
      </c>
      <c r="B183" s="1" t="s">
        <v>6</v>
      </c>
      <c r="C183" s="1" t="s">
        <v>393</v>
      </c>
      <c r="D183" s="1">
        <v>5</v>
      </c>
      <c r="E183" s="1">
        <v>7</v>
      </c>
      <c r="F183" s="1">
        <v>0</v>
      </c>
      <c r="G183" s="1">
        <v>27</v>
      </c>
      <c r="H183" s="1">
        <v>0</v>
      </c>
    </row>
    <row r="184" spans="1:8" x14ac:dyDescent="0.2">
      <c r="A184" s="1" t="s">
        <v>199</v>
      </c>
      <c r="B184" s="1" t="s">
        <v>9</v>
      </c>
      <c r="C184" s="1" t="s">
        <v>593</v>
      </c>
      <c r="D184" s="1">
        <v>2</v>
      </c>
      <c r="E184" s="1">
        <v>1</v>
      </c>
      <c r="F184" s="1">
        <v>773</v>
      </c>
      <c r="G184" s="1">
        <v>9</v>
      </c>
      <c r="H184" s="1">
        <v>0</v>
      </c>
    </row>
    <row r="185" spans="1:8" x14ac:dyDescent="0.2">
      <c r="A185" s="1" t="s">
        <v>200</v>
      </c>
      <c r="B185" s="1" t="s">
        <v>12</v>
      </c>
      <c r="C185" s="1" t="s">
        <v>367</v>
      </c>
      <c r="D185" s="1">
        <v>8</v>
      </c>
      <c r="E185" s="1">
        <v>11</v>
      </c>
      <c r="F185" s="1">
        <v>0</v>
      </c>
      <c r="G185" s="1">
        <v>28</v>
      </c>
      <c r="H185" s="1">
        <v>11</v>
      </c>
    </row>
    <row r="186" spans="1:8" x14ac:dyDescent="0.2">
      <c r="A186" s="1" t="s">
        <v>201</v>
      </c>
      <c r="B186" s="1" t="s">
        <v>12</v>
      </c>
      <c r="C186" s="1" t="s">
        <v>579</v>
      </c>
      <c r="D186" s="1">
        <v>2</v>
      </c>
      <c r="E186" s="1">
        <v>3</v>
      </c>
      <c r="F186" s="1">
        <v>0</v>
      </c>
      <c r="G186" s="1">
        <v>5</v>
      </c>
      <c r="H186" s="1">
        <v>2</v>
      </c>
    </row>
    <row r="187" spans="1:8" x14ac:dyDescent="0.2">
      <c r="A187" s="1" t="s">
        <v>202</v>
      </c>
      <c r="B187" s="1" t="s">
        <v>8</v>
      </c>
      <c r="C187" s="1" t="s">
        <v>443</v>
      </c>
      <c r="D187" s="1">
        <v>8</v>
      </c>
      <c r="E187" s="1">
        <v>11</v>
      </c>
      <c r="F187" s="1">
        <v>3</v>
      </c>
      <c r="G187" s="1">
        <v>26</v>
      </c>
      <c r="H187" s="1">
        <v>2</v>
      </c>
    </row>
    <row r="188" spans="1:8" x14ac:dyDescent="0.2">
      <c r="A188" s="1" t="s">
        <v>203</v>
      </c>
      <c r="B188" s="1" t="s">
        <v>6</v>
      </c>
      <c r="C188" s="1" t="s">
        <v>350</v>
      </c>
      <c r="D188" s="1">
        <v>3</v>
      </c>
      <c r="E188" s="1">
        <v>5</v>
      </c>
      <c r="F188" s="1">
        <v>0</v>
      </c>
      <c r="G188" s="1">
        <v>13</v>
      </c>
      <c r="H188" s="1">
        <v>0</v>
      </c>
    </row>
    <row r="189" spans="1:8" x14ac:dyDescent="0.2">
      <c r="A189" s="1" t="s">
        <v>204</v>
      </c>
      <c r="B189" s="1" t="s">
        <v>9</v>
      </c>
      <c r="C189" s="1" t="s">
        <v>602</v>
      </c>
      <c r="D189" s="1">
        <v>17</v>
      </c>
      <c r="E189" s="1">
        <v>25</v>
      </c>
      <c r="F189" s="1">
        <v>8</v>
      </c>
      <c r="G189" s="1">
        <v>64</v>
      </c>
      <c r="H189" s="1">
        <v>0</v>
      </c>
    </row>
    <row r="190" spans="1:8" x14ac:dyDescent="0.2">
      <c r="A190" s="1" t="s">
        <v>205</v>
      </c>
      <c r="B190" s="1" t="s">
        <v>9</v>
      </c>
      <c r="C190" s="1" t="s">
        <v>356</v>
      </c>
      <c r="D190" s="1">
        <v>89</v>
      </c>
      <c r="E190" s="1">
        <v>118</v>
      </c>
      <c r="F190" s="1">
        <v>41</v>
      </c>
      <c r="G190" s="1">
        <v>384</v>
      </c>
      <c r="H190" s="1">
        <v>0</v>
      </c>
    </row>
    <row r="191" spans="1:8" x14ac:dyDescent="0.2">
      <c r="A191" s="1" t="s">
        <v>206</v>
      </c>
      <c r="B191" s="1" t="s">
        <v>9</v>
      </c>
      <c r="C191" s="1" t="s">
        <v>440</v>
      </c>
      <c r="D191" s="1">
        <v>89</v>
      </c>
      <c r="E191" s="1">
        <v>118</v>
      </c>
      <c r="F191" s="1">
        <v>41</v>
      </c>
      <c r="G191" s="1">
        <v>384</v>
      </c>
      <c r="H191" s="1">
        <v>0</v>
      </c>
    </row>
    <row r="192" spans="1:8" x14ac:dyDescent="0.2">
      <c r="A192" s="1" t="s">
        <v>207</v>
      </c>
      <c r="B192" s="1" t="s">
        <v>6</v>
      </c>
      <c r="C192" s="1" t="s">
        <v>488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</row>
    <row r="193" spans="1:8" x14ac:dyDescent="0.2">
      <c r="A193" s="1" t="s">
        <v>208</v>
      </c>
      <c r="B193" s="1" t="s">
        <v>6</v>
      </c>
      <c r="C193" s="1" t="s">
        <v>497</v>
      </c>
      <c r="D193" s="1">
        <v>4</v>
      </c>
      <c r="E193" s="1">
        <v>7</v>
      </c>
      <c r="F193" s="1">
        <v>0</v>
      </c>
      <c r="G193" s="1">
        <v>21</v>
      </c>
      <c r="H193" s="1">
        <v>0</v>
      </c>
    </row>
    <row r="194" spans="1:8" x14ac:dyDescent="0.2">
      <c r="A194" s="1" t="s">
        <v>209</v>
      </c>
      <c r="B194" s="1" t="s">
        <v>12</v>
      </c>
      <c r="C194" s="1" t="s">
        <v>385</v>
      </c>
      <c r="D194" s="1">
        <v>23</v>
      </c>
      <c r="E194" s="1">
        <v>21</v>
      </c>
      <c r="F194" s="1">
        <v>0</v>
      </c>
      <c r="G194" s="1">
        <v>129</v>
      </c>
      <c r="H194" s="1">
        <v>14</v>
      </c>
    </row>
    <row r="195" spans="1:8" x14ac:dyDescent="0.2">
      <c r="A195" s="1" t="s">
        <v>210</v>
      </c>
      <c r="B195" s="1" t="s">
        <v>12</v>
      </c>
      <c r="C195" s="1" t="s">
        <v>611</v>
      </c>
      <c r="D195" s="1">
        <v>31</v>
      </c>
      <c r="E195" s="1">
        <v>31</v>
      </c>
      <c r="F195" s="1">
        <v>0</v>
      </c>
      <c r="G195" s="1">
        <v>99</v>
      </c>
      <c r="H195" s="1">
        <v>10</v>
      </c>
    </row>
    <row r="196" spans="1:8" x14ac:dyDescent="0.2">
      <c r="A196" s="1" t="s">
        <v>211</v>
      </c>
      <c r="B196" s="1" t="s">
        <v>12</v>
      </c>
      <c r="C196" s="1" t="s">
        <v>612</v>
      </c>
      <c r="D196" s="1">
        <v>31</v>
      </c>
      <c r="E196" s="1">
        <v>31</v>
      </c>
      <c r="F196" s="1">
        <v>0</v>
      </c>
      <c r="G196" s="1">
        <v>99</v>
      </c>
      <c r="H196" s="1">
        <v>10</v>
      </c>
    </row>
    <row r="197" spans="1:8" x14ac:dyDescent="0.2">
      <c r="A197" s="1" t="s">
        <v>212</v>
      </c>
      <c r="B197" s="1" t="s">
        <v>12</v>
      </c>
      <c r="C197" s="1" t="s">
        <v>604</v>
      </c>
      <c r="D197" s="1">
        <v>5</v>
      </c>
      <c r="E197" s="1">
        <v>7</v>
      </c>
      <c r="F197" s="1">
        <v>0</v>
      </c>
      <c r="G197" s="1">
        <v>13</v>
      </c>
      <c r="H197" s="1">
        <v>2</v>
      </c>
    </row>
    <row r="198" spans="1:8" x14ac:dyDescent="0.2">
      <c r="A198" s="1" t="s">
        <v>213</v>
      </c>
      <c r="B198" s="1" t="s">
        <v>12</v>
      </c>
      <c r="C198" s="1" t="s">
        <v>603</v>
      </c>
      <c r="D198" s="1">
        <v>5</v>
      </c>
      <c r="E198" s="1">
        <v>7</v>
      </c>
      <c r="F198" s="1">
        <v>0</v>
      </c>
      <c r="G198" s="1">
        <v>13</v>
      </c>
      <c r="H198" s="1">
        <v>2</v>
      </c>
    </row>
    <row r="199" spans="1:8" x14ac:dyDescent="0.2">
      <c r="A199" s="1" t="s">
        <v>214</v>
      </c>
      <c r="B199" s="1" t="s">
        <v>12</v>
      </c>
      <c r="C199" s="1" t="s">
        <v>605</v>
      </c>
      <c r="D199" s="1">
        <v>7</v>
      </c>
      <c r="E199" s="1">
        <v>7</v>
      </c>
      <c r="F199" s="1">
        <v>0</v>
      </c>
      <c r="G199" s="1">
        <v>21</v>
      </c>
      <c r="H199" s="1">
        <v>2</v>
      </c>
    </row>
    <row r="200" spans="1:8" x14ac:dyDescent="0.2">
      <c r="A200" s="1" t="s">
        <v>215</v>
      </c>
      <c r="B200" s="1" t="s">
        <v>12</v>
      </c>
      <c r="C200" s="1" t="s">
        <v>606</v>
      </c>
      <c r="D200" s="1">
        <v>7</v>
      </c>
      <c r="E200" s="1">
        <v>10</v>
      </c>
      <c r="F200" s="1">
        <v>0</v>
      </c>
      <c r="G200" s="1">
        <v>19</v>
      </c>
      <c r="H200" s="1">
        <v>3</v>
      </c>
    </row>
    <row r="201" spans="1:8" x14ac:dyDescent="0.2">
      <c r="A201" s="1" t="s">
        <v>216</v>
      </c>
      <c r="B201" s="1" t="s">
        <v>12</v>
      </c>
      <c r="C201" s="1" t="s">
        <v>607</v>
      </c>
      <c r="D201" s="1">
        <v>10</v>
      </c>
      <c r="E201" s="1">
        <v>10</v>
      </c>
      <c r="F201" s="1">
        <v>0</v>
      </c>
      <c r="G201" s="1">
        <v>29</v>
      </c>
      <c r="H201" s="1">
        <v>3</v>
      </c>
    </row>
    <row r="202" spans="1:8" x14ac:dyDescent="0.2">
      <c r="A202" s="1" t="s">
        <v>217</v>
      </c>
      <c r="B202" s="1" t="s">
        <v>12</v>
      </c>
      <c r="C202" s="1" t="s">
        <v>608</v>
      </c>
      <c r="D202" s="1">
        <v>13</v>
      </c>
      <c r="E202" s="1">
        <v>10</v>
      </c>
      <c r="F202" s="1">
        <v>0</v>
      </c>
      <c r="G202" s="1">
        <v>43</v>
      </c>
      <c r="H202" s="1">
        <v>3</v>
      </c>
    </row>
    <row r="203" spans="1:8" x14ac:dyDescent="0.2">
      <c r="A203" s="1" t="s">
        <v>218</v>
      </c>
      <c r="B203" s="1" t="s">
        <v>12</v>
      </c>
      <c r="C203" s="1" t="s">
        <v>609</v>
      </c>
      <c r="D203" s="1">
        <v>13</v>
      </c>
      <c r="E203" s="1">
        <v>10</v>
      </c>
      <c r="F203" s="1">
        <v>0</v>
      </c>
      <c r="G203" s="1">
        <v>34</v>
      </c>
      <c r="H203" s="1">
        <v>3</v>
      </c>
    </row>
    <row r="204" spans="1:8" x14ac:dyDescent="0.2">
      <c r="A204" s="1" t="s">
        <v>219</v>
      </c>
      <c r="B204" s="1" t="s">
        <v>12</v>
      </c>
      <c r="C204" s="1" t="s">
        <v>610</v>
      </c>
      <c r="D204" s="1">
        <v>13</v>
      </c>
      <c r="E204" s="1">
        <v>10</v>
      </c>
      <c r="F204" s="1">
        <v>0</v>
      </c>
      <c r="G204" s="1">
        <v>43</v>
      </c>
      <c r="H204" s="1">
        <v>3</v>
      </c>
    </row>
    <row r="205" spans="1:8" x14ac:dyDescent="0.2">
      <c r="A205" s="1" t="s">
        <v>220</v>
      </c>
      <c r="B205" s="1" t="s">
        <v>12</v>
      </c>
      <c r="C205" s="1" t="s">
        <v>616</v>
      </c>
      <c r="D205" s="1">
        <v>16</v>
      </c>
      <c r="E205" s="1">
        <v>16</v>
      </c>
      <c r="F205" s="1">
        <v>0</v>
      </c>
      <c r="G205" s="1">
        <v>49</v>
      </c>
      <c r="H205" s="1">
        <v>5</v>
      </c>
    </row>
    <row r="206" spans="1:8" x14ac:dyDescent="0.2">
      <c r="A206" s="1" t="s">
        <v>221</v>
      </c>
      <c r="B206" s="1" t="s">
        <v>8</v>
      </c>
      <c r="C206" s="1" t="s">
        <v>501</v>
      </c>
      <c r="D206" s="1">
        <v>35</v>
      </c>
      <c r="E206" s="1">
        <v>25</v>
      </c>
      <c r="F206" s="1">
        <v>9</v>
      </c>
      <c r="G206" s="1">
        <v>94</v>
      </c>
      <c r="H206" s="1">
        <v>36</v>
      </c>
    </row>
    <row r="207" spans="1:8" x14ac:dyDescent="0.2">
      <c r="A207" s="1" t="s">
        <v>222</v>
      </c>
      <c r="B207" s="1" t="s">
        <v>13</v>
      </c>
      <c r="C207" s="1" t="s">
        <v>406</v>
      </c>
      <c r="D207" s="1">
        <v>149</v>
      </c>
      <c r="E207" s="1">
        <v>299</v>
      </c>
      <c r="F207" s="1">
        <v>0</v>
      </c>
      <c r="G207" s="1">
        <v>1</v>
      </c>
      <c r="H207" s="1">
        <v>298</v>
      </c>
    </row>
    <row r="208" spans="1:8" x14ac:dyDescent="0.2">
      <c r="A208" s="1" t="s">
        <v>223</v>
      </c>
      <c r="B208" s="1" t="s">
        <v>10</v>
      </c>
      <c r="C208" s="1" t="s">
        <v>571</v>
      </c>
      <c r="D208" s="1">
        <v>3</v>
      </c>
      <c r="E208" s="1">
        <v>5</v>
      </c>
      <c r="F208" s="1">
        <v>4</v>
      </c>
      <c r="G208" s="1">
        <v>12</v>
      </c>
      <c r="H208" s="1">
        <v>3</v>
      </c>
    </row>
    <row r="209" spans="1:8" x14ac:dyDescent="0.2">
      <c r="A209" s="1" t="s">
        <v>224</v>
      </c>
      <c r="B209" s="1" t="s">
        <v>13</v>
      </c>
      <c r="C209" s="1" t="s">
        <v>572</v>
      </c>
      <c r="D209" s="1">
        <v>3</v>
      </c>
      <c r="E209" s="1">
        <v>161</v>
      </c>
      <c r="F209" s="1">
        <v>0</v>
      </c>
      <c r="G209" s="1">
        <v>453</v>
      </c>
      <c r="H209" s="1">
        <v>147</v>
      </c>
    </row>
    <row r="210" spans="1:8" x14ac:dyDescent="0.2">
      <c r="A210" s="1" t="s">
        <v>225</v>
      </c>
      <c r="B210" s="1" t="s">
        <v>13</v>
      </c>
      <c r="C210" s="1" t="s">
        <v>573</v>
      </c>
      <c r="D210" s="1">
        <v>47</v>
      </c>
      <c r="E210" s="1">
        <v>60</v>
      </c>
      <c r="F210" s="1">
        <v>0</v>
      </c>
      <c r="G210" s="1">
        <v>245</v>
      </c>
      <c r="H210" s="1">
        <v>6</v>
      </c>
    </row>
    <row r="211" spans="1:8" x14ac:dyDescent="0.2">
      <c r="A211" s="1" t="s">
        <v>226</v>
      </c>
      <c r="B211" s="1" t="s">
        <v>10</v>
      </c>
      <c r="C211" s="1" t="s">
        <v>587</v>
      </c>
      <c r="D211" s="1">
        <v>45</v>
      </c>
      <c r="E211" s="1">
        <v>36</v>
      </c>
      <c r="F211" s="1">
        <v>14</v>
      </c>
      <c r="G211" s="1">
        <v>111</v>
      </c>
      <c r="H211" s="1">
        <v>0</v>
      </c>
    </row>
    <row r="212" spans="1:8" x14ac:dyDescent="0.2">
      <c r="A212" s="1" t="s">
        <v>227</v>
      </c>
      <c r="B212" s="1" t="s">
        <v>10</v>
      </c>
      <c r="C212" s="1" t="s">
        <v>575</v>
      </c>
      <c r="D212" s="1">
        <v>45</v>
      </c>
      <c r="E212" s="1">
        <v>36</v>
      </c>
      <c r="F212" s="1">
        <v>14</v>
      </c>
      <c r="G212" s="1">
        <v>111</v>
      </c>
      <c r="H212" s="1">
        <v>0</v>
      </c>
    </row>
    <row r="213" spans="1:8" x14ac:dyDescent="0.2">
      <c r="A213" s="1" t="s">
        <v>228</v>
      </c>
      <c r="B213" s="1" t="s">
        <v>12</v>
      </c>
      <c r="C213" s="1" t="s">
        <v>476</v>
      </c>
      <c r="D213" s="1">
        <v>3</v>
      </c>
      <c r="E213" s="1">
        <v>51</v>
      </c>
      <c r="F213" s="1">
        <v>0</v>
      </c>
      <c r="G213" s="1">
        <v>148</v>
      </c>
      <c r="H213" s="1">
        <v>50</v>
      </c>
    </row>
    <row r="214" spans="1:8" x14ac:dyDescent="0.2">
      <c r="A214" s="1" t="s">
        <v>229</v>
      </c>
      <c r="B214" s="1" t="s">
        <v>12</v>
      </c>
      <c r="C214" s="1" t="s">
        <v>538</v>
      </c>
      <c r="D214" s="1">
        <v>3</v>
      </c>
      <c r="E214" s="1">
        <v>51</v>
      </c>
      <c r="F214" s="1">
        <v>0</v>
      </c>
      <c r="G214" s="1">
        <v>148</v>
      </c>
      <c r="H214" s="1">
        <v>50</v>
      </c>
    </row>
    <row r="215" spans="1:8" x14ac:dyDescent="0.2">
      <c r="A215" s="1" t="s">
        <v>230</v>
      </c>
      <c r="B215" s="1" t="s">
        <v>12</v>
      </c>
      <c r="C215" s="1" t="s">
        <v>477</v>
      </c>
      <c r="D215" s="1">
        <v>3</v>
      </c>
      <c r="E215" s="1">
        <v>51</v>
      </c>
      <c r="F215" s="1">
        <v>0</v>
      </c>
      <c r="G215" s="1">
        <v>148</v>
      </c>
      <c r="H215" s="1">
        <v>50</v>
      </c>
    </row>
    <row r="216" spans="1:8" x14ac:dyDescent="0.2">
      <c r="A216" s="1" t="s">
        <v>231</v>
      </c>
      <c r="B216" s="1" t="s">
        <v>12</v>
      </c>
      <c r="C216" s="1" t="s">
        <v>478</v>
      </c>
      <c r="D216" s="1">
        <v>53</v>
      </c>
      <c r="E216" s="1">
        <v>101</v>
      </c>
      <c r="F216" s="1">
        <v>0</v>
      </c>
      <c r="G216" s="1">
        <v>2</v>
      </c>
      <c r="H216" s="1">
        <v>100</v>
      </c>
    </row>
    <row r="217" spans="1:8" x14ac:dyDescent="0.2">
      <c r="A217" s="1" t="s">
        <v>232</v>
      </c>
      <c r="B217" s="1" t="s">
        <v>12</v>
      </c>
      <c r="C217" s="1" t="s">
        <v>479</v>
      </c>
      <c r="D217" s="1">
        <v>32</v>
      </c>
      <c r="E217" s="1">
        <v>80</v>
      </c>
      <c r="F217" s="1">
        <v>0</v>
      </c>
      <c r="G217" s="1">
        <v>1</v>
      </c>
      <c r="H217" s="1">
        <v>29</v>
      </c>
    </row>
    <row r="218" spans="1:8" x14ac:dyDescent="0.2">
      <c r="A218" s="1" t="s">
        <v>233</v>
      </c>
      <c r="B218" s="1" t="s">
        <v>6</v>
      </c>
      <c r="C218" s="1" t="s">
        <v>480</v>
      </c>
      <c r="D218" s="1">
        <v>32</v>
      </c>
      <c r="E218" s="1">
        <v>109</v>
      </c>
      <c r="F218" s="1">
        <v>0</v>
      </c>
      <c r="G218" s="1">
        <v>1</v>
      </c>
      <c r="H218" s="1">
        <v>0</v>
      </c>
    </row>
    <row r="219" spans="1:8" x14ac:dyDescent="0.2">
      <c r="A219" s="1" t="s">
        <v>234</v>
      </c>
      <c r="B219" s="1" t="s">
        <v>7</v>
      </c>
      <c r="C219" s="1" t="s">
        <v>486</v>
      </c>
      <c r="D219" s="1">
        <v>110</v>
      </c>
      <c r="E219" s="1">
        <v>110</v>
      </c>
      <c r="F219" s="1">
        <v>0</v>
      </c>
      <c r="G219" s="1">
        <v>3</v>
      </c>
      <c r="H219" s="1">
        <v>0</v>
      </c>
    </row>
    <row r="220" spans="1:8" x14ac:dyDescent="0.2">
      <c r="A220" s="1" t="s">
        <v>235</v>
      </c>
      <c r="B220" s="1" t="s">
        <v>13</v>
      </c>
      <c r="C220" s="1" t="s">
        <v>560</v>
      </c>
      <c r="D220" s="1">
        <v>34</v>
      </c>
      <c r="E220" s="1">
        <v>82</v>
      </c>
      <c r="F220" s="1">
        <v>0</v>
      </c>
      <c r="G220" s="1">
        <v>1</v>
      </c>
      <c r="H220" s="1">
        <v>31</v>
      </c>
    </row>
    <row r="221" spans="1:8" x14ac:dyDescent="0.2">
      <c r="A221" s="1" t="s">
        <v>236</v>
      </c>
      <c r="B221" s="1" t="s">
        <v>13</v>
      </c>
      <c r="C221" s="1" t="s">
        <v>574</v>
      </c>
      <c r="D221" s="1">
        <v>11</v>
      </c>
      <c r="E221" s="1">
        <v>18</v>
      </c>
      <c r="F221" s="1">
        <v>0</v>
      </c>
      <c r="G221" s="1">
        <v>48</v>
      </c>
      <c r="H221" s="1">
        <v>13</v>
      </c>
    </row>
    <row r="222" spans="1:8" x14ac:dyDescent="0.2">
      <c r="A222" s="1" t="s">
        <v>237</v>
      </c>
      <c r="B222" s="1" t="s">
        <v>5</v>
      </c>
      <c r="C222" s="1" t="s">
        <v>578</v>
      </c>
      <c r="D222" s="1">
        <v>1</v>
      </c>
      <c r="E222" s="1">
        <v>3</v>
      </c>
      <c r="F222" s="1">
        <v>0</v>
      </c>
      <c r="G222" s="1">
        <v>3</v>
      </c>
      <c r="H222" s="1">
        <v>2</v>
      </c>
    </row>
    <row r="223" spans="1:8" x14ac:dyDescent="0.2">
      <c r="A223" s="1" t="s">
        <v>238</v>
      </c>
      <c r="B223" s="1" t="s">
        <v>9</v>
      </c>
      <c r="C223" s="1" t="s">
        <v>435</v>
      </c>
      <c r="D223" s="1">
        <v>43</v>
      </c>
      <c r="E223" s="1">
        <v>65</v>
      </c>
      <c r="F223" s="1">
        <v>64</v>
      </c>
      <c r="G223" s="1">
        <v>317</v>
      </c>
      <c r="H223" s="1">
        <v>0</v>
      </c>
    </row>
    <row r="224" spans="1:8" x14ac:dyDescent="0.2">
      <c r="A224" s="1" t="s">
        <v>239</v>
      </c>
      <c r="B224" s="1" t="s">
        <v>12</v>
      </c>
      <c r="C224" s="1" t="s">
        <v>569</v>
      </c>
      <c r="D224" s="1">
        <v>55</v>
      </c>
      <c r="E224" s="1">
        <v>53</v>
      </c>
      <c r="F224" s="1">
        <v>0</v>
      </c>
      <c r="G224" s="1">
        <v>203</v>
      </c>
      <c r="H224" s="1">
        <v>106</v>
      </c>
    </row>
    <row r="225" spans="1:8" x14ac:dyDescent="0.2">
      <c r="A225" s="1" t="s">
        <v>240</v>
      </c>
      <c r="B225" s="1" t="s">
        <v>9</v>
      </c>
      <c r="C225" s="1" t="s">
        <v>514</v>
      </c>
      <c r="D225" s="1">
        <v>496</v>
      </c>
      <c r="E225" s="1">
        <v>298</v>
      </c>
      <c r="F225" s="1">
        <v>297</v>
      </c>
      <c r="G225" s="1">
        <v>896</v>
      </c>
      <c r="H225" s="1">
        <v>0</v>
      </c>
    </row>
    <row r="226" spans="1:8" x14ac:dyDescent="0.2">
      <c r="A226" s="1" t="s">
        <v>241</v>
      </c>
      <c r="B226" s="1" t="s">
        <v>12</v>
      </c>
      <c r="C226" s="1" t="s">
        <v>405</v>
      </c>
      <c r="D226" s="1">
        <v>23</v>
      </c>
      <c r="E226" s="1">
        <v>34</v>
      </c>
      <c r="F226" s="1">
        <v>0</v>
      </c>
      <c r="G226" s="1">
        <v>77</v>
      </c>
      <c r="H226" s="1">
        <v>22</v>
      </c>
    </row>
    <row r="227" spans="1:8" x14ac:dyDescent="0.2">
      <c r="A227" s="1" t="s">
        <v>242</v>
      </c>
      <c r="B227" s="1" t="s">
        <v>12</v>
      </c>
      <c r="C227" s="1" t="s">
        <v>418</v>
      </c>
      <c r="D227" s="1">
        <v>1</v>
      </c>
      <c r="E227" s="1">
        <v>3</v>
      </c>
      <c r="F227" s="1">
        <v>0</v>
      </c>
      <c r="G227" s="1">
        <v>3</v>
      </c>
      <c r="H227" s="1">
        <v>2</v>
      </c>
    </row>
    <row r="228" spans="1:8" x14ac:dyDescent="0.2">
      <c r="A228" s="1" t="s">
        <v>243</v>
      </c>
      <c r="B228" s="1" t="s">
        <v>9</v>
      </c>
      <c r="C228" s="1" t="s">
        <v>382</v>
      </c>
      <c r="D228" s="1">
        <v>51</v>
      </c>
      <c r="E228" s="1">
        <v>49</v>
      </c>
      <c r="F228" s="1">
        <v>5</v>
      </c>
      <c r="G228" s="1">
        <v>178</v>
      </c>
      <c r="H228" s="1">
        <v>0</v>
      </c>
    </row>
    <row r="229" spans="1:8" x14ac:dyDescent="0.2">
      <c r="A229" s="1" t="s">
        <v>244</v>
      </c>
      <c r="B229" s="1" t="s">
        <v>9</v>
      </c>
      <c r="C229" s="1" t="s">
        <v>448</v>
      </c>
      <c r="D229" s="1">
        <v>23</v>
      </c>
      <c r="E229" s="1">
        <v>35</v>
      </c>
      <c r="F229" s="1">
        <v>19</v>
      </c>
      <c r="G229" s="1">
        <v>79</v>
      </c>
      <c r="H229" s="1">
        <v>0</v>
      </c>
    </row>
    <row r="230" spans="1:8" x14ac:dyDescent="0.2">
      <c r="A230" s="1" t="s">
        <v>245</v>
      </c>
      <c r="B230" s="1" t="s">
        <v>9</v>
      </c>
      <c r="C230" s="1" t="s">
        <v>599</v>
      </c>
      <c r="D230" s="1">
        <v>122</v>
      </c>
      <c r="E230" s="1">
        <v>2</v>
      </c>
      <c r="F230" s="1">
        <v>100</v>
      </c>
      <c r="G230" s="1">
        <v>6</v>
      </c>
      <c r="H230" s="1">
        <v>0</v>
      </c>
    </row>
    <row r="231" spans="1:8" x14ac:dyDescent="0.2">
      <c r="A231" s="1" t="s">
        <v>246</v>
      </c>
      <c r="B231" s="1" t="s">
        <v>6</v>
      </c>
      <c r="C231" s="1" t="s">
        <v>381</v>
      </c>
      <c r="D231" s="1">
        <v>10</v>
      </c>
      <c r="E231" s="1">
        <v>18</v>
      </c>
      <c r="F231" s="1">
        <v>0</v>
      </c>
      <c r="G231" s="1">
        <v>57</v>
      </c>
      <c r="H231" s="1">
        <v>0</v>
      </c>
    </row>
    <row r="232" spans="1:8" x14ac:dyDescent="0.2">
      <c r="A232" s="1" t="s">
        <v>247</v>
      </c>
      <c r="B232" s="1" t="s">
        <v>12</v>
      </c>
      <c r="C232" s="1" t="s">
        <v>528</v>
      </c>
      <c r="D232" s="1">
        <v>403</v>
      </c>
      <c r="E232" s="1">
        <v>563</v>
      </c>
      <c r="F232" s="1">
        <v>0</v>
      </c>
      <c r="G232" s="1">
        <v>1</v>
      </c>
      <c r="H232" s="1">
        <v>1</v>
      </c>
    </row>
    <row r="233" spans="1:8" x14ac:dyDescent="0.2">
      <c r="A233" s="1" t="s">
        <v>248</v>
      </c>
      <c r="B233" s="1" t="s">
        <v>12</v>
      </c>
      <c r="C233" s="1" t="s">
        <v>530</v>
      </c>
      <c r="D233" s="1">
        <v>253</v>
      </c>
      <c r="E233" s="1">
        <v>308</v>
      </c>
      <c r="F233" s="1">
        <v>0</v>
      </c>
      <c r="G233" s="1">
        <v>1</v>
      </c>
      <c r="H233" s="1">
        <v>903</v>
      </c>
    </row>
    <row r="234" spans="1:8" x14ac:dyDescent="0.2">
      <c r="A234" s="1" t="s">
        <v>249</v>
      </c>
      <c r="B234" s="1" t="s">
        <v>9</v>
      </c>
      <c r="C234" s="1" t="s">
        <v>487</v>
      </c>
      <c r="D234" s="1">
        <v>12</v>
      </c>
      <c r="E234" s="1">
        <v>1</v>
      </c>
      <c r="F234" s="1">
        <v>120</v>
      </c>
      <c r="G234" s="1">
        <v>25</v>
      </c>
      <c r="H234" s="1">
        <v>0</v>
      </c>
    </row>
    <row r="235" spans="1:8" x14ac:dyDescent="0.2">
      <c r="A235" s="1" t="s">
        <v>250</v>
      </c>
      <c r="B235" s="1" t="s">
        <v>12</v>
      </c>
      <c r="C235" s="1" t="s">
        <v>412</v>
      </c>
      <c r="D235" s="1">
        <v>11</v>
      </c>
      <c r="E235" s="1">
        <v>18</v>
      </c>
      <c r="F235" s="1">
        <v>0</v>
      </c>
      <c r="G235" s="1">
        <v>48</v>
      </c>
      <c r="H235" s="1">
        <v>13</v>
      </c>
    </row>
    <row r="236" spans="1:8" x14ac:dyDescent="0.2">
      <c r="A236" s="1" t="s">
        <v>251</v>
      </c>
      <c r="B236" s="1" t="s">
        <v>12</v>
      </c>
      <c r="C236" s="1" t="s">
        <v>374</v>
      </c>
      <c r="D236" s="1">
        <v>3</v>
      </c>
      <c r="E236" s="1">
        <v>5</v>
      </c>
      <c r="F236" s="1">
        <v>0</v>
      </c>
      <c r="G236" s="1">
        <v>13</v>
      </c>
      <c r="H236" s="1">
        <v>8</v>
      </c>
    </row>
    <row r="237" spans="1:8" x14ac:dyDescent="0.2">
      <c r="A237" s="1" t="s">
        <v>252</v>
      </c>
      <c r="B237" s="1" t="s">
        <v>12</v>
      </c>
      <c r="C237" s="1" t="s">
        <v>619</v>
      </c>
      <c r="D237" s="1">
        <v>110</v>
      </c>
      <c r="E237" s="1">
        <v>100</v>
      </c>
      <c r="F237" s="1">
        <v>0</v>
      </c>
      <c r="G237" s="1">
        <v>421</v>
      </c>
      <c r="H237" s="1">
        <v>36</v>
      </c>
    </row>
    <row r="238" spans="1:8" x14ac:dyDescent="0.2">
      <c r="A238" s="1" t="s">
        <v>253</v>
      </c>
      <c r="B238" s="1" t="s">
        <v>6</v>
      </c>
      <c r="C238" s="1" t="s">
        <v>392</v>
      </c>
      <c r="D238" s="1">
        <v>532</v>
      </c>
      <c r="E238" s="1">
        <v>542</v>
      </c>
      <c r="F238" s="1">
        <v>0</v>
      </c>
      <c r="G238" s="1">
        <v>3</v>
      </c>
      <c r="H238" s="1">
        <v>0</v>
      </c>
    </row>
    <row r="239" spans="1:8" x14ac:dyDescent="0.2">
      <c r="A239" s="1" t="s">
        <v>254</v>
      </c>
      <c r="B239" s="1" t="s">
        <v>7</v>
      </c>
      <c r="C239" s="1" t="s">
        <v>458</v>
      </c>
      <c r="D239" s="1">
        <v>19</v>
      </c>
      <c r="E239" s="1">
        <v>19</v>
      </c>
      <c r="F239" s="1">
        <v>0</v>
      </c>
      <c r="G239" s="1">
        <v>138</v>
      </c>
      <c r="H239" s="1">
        <v>43</v>
      </c>
    </row>
    <row r="240" spans="1:8" x14ac:dyDescent="0.2">
      <c r="A240" s="1" t="s">
        <v>255</v>
      </c>
      <c r="B240" s="1" t="s">
        <v>6</v>
      </c>
      <c r="C240" s="1" t="s">
        <v>437</v>
      </c>
      <c r="D240" s="1">
        <v>6</v>
      </c>
      <c r="E240" s="1">
        <v>7</v>
      </c>
      <c r="F240" s="1">
        <v>0</v>
      </c>
      <c r="G240" s="1">
        <v>19</v>
      </c>
      <c r="H240" s="1">
        <v>0</v>
      </c>
    </row>
    <row r="241" spans="1:8" x14ac:dyDescent="0.2">
      <c r="A241" s="1" t="s">
        <v>256</v>
      </c>
      <c r="B241" s="1" t="s">
        <v>8</v>
      </c>
      <c r="C241" s="1" t="s">
        <v>633</v>
      </c>
      <c r="D241" s="1">
        <v>41</v>
      </c>
      <c r="E241" s="1">
        <v>43</v>
      </c>
      <c r="F241" s="1">
        <v>2</v>
      </c>
      <c r="G241" s="1">
        <v>165</v>
      </c>
      <c r="H241" s="1">
        <v>79</v>
      </c>
    </row>
    <row r="242" spans="1:8" x14ac:dyDescent="0.2">
      <c r="A242" s="1" t="s">
        <v>257</v>
      </c>
      <c r="B242" s="1" t="s">
        <v>12</v>
      </c>
      <c r="C242" s="1" t="s">
        <v>369</v>
      </c>
      <c r="D242" s="1">
        <v>18</v>
      </c>
      <c r="E242" s="1">
        <v>11</v>
      </c>
      <c r="F242" s="1">
        <v>0</v>
      </c>
      <c r="G242" s="1">
        <v>55</v>
      </c>
      <c r="H242" s="1">
        <v>29</v>
      </c>
    </row>
    <row r="243" spans="1:8" x14ac:dyDescent="0.2">
      <c r="A243" s="1" t="s">
        <v>258</v>
      </c>
      <c r="B243" s="1" t="s">
        <v>6</v>
      </c>
      <c r="C243" s="1" t="s">
        <v>439</v>
      </c>
      <c r="D243" s="1">
        <v>11</v>
      </c>
      <c r="E243" s="1">
        <v>41</v>
      </c>
      <c r="F243" s="1">
        <v>0</v>
      </c>
      <c r="G243" s="1">
        <v>131</v>
      </c>
      <c r="H243" s="1">
        <v>0</v>
      </c>
    </row>
    <row r="244" spans="1:8" x14ac:dyDescent="0.2">
      <c r="A244" s="1" t="s">
        <v>259</v>
      </c>
      <c r="B244" s="1" t="s">
        <v>7</v>
      </c>
      <c r="C244" s="1" t="s">
        <v>600</v>
      </c>
      <c r="D244" s="1">
        <v>39</v>
      </c>
      <c r="E244" s="1">
        <v>37</v>
      </c>
      <c r="F244" s="1">
        <v>0</v>
      </c>
      <c r="G244" s="1">
        <v>121</v>
      </c>
      <c r="H244" s="1">
        <v>12</v>
      </c>
    </row>
    <row r="245" spans="1:8" x14ac:dyDescent="0.2">
      <c r="A245" s="1" t="s">
        <v>260</v>
      </c>
      <c r="B245" s="1" t="s">
        <v>12</v>
      </c>
      <c r="C245" s="1" t="s">
        <v>564</v>
      </c>
      <c r="D245" s="1">
        <v>15</v>
      </c>
      <c r="E245" s="1">
        <v>15</v>
      </c>
      <c r="F245" s="1">
        <v>0</v>
      </c>
      <c r="G245" s="1">
        <v>45</v>
      </c>
      <c r="H245" s="1">
        <v>24</v>
      </c>
    </row>
    <row r="246" spans="1:8" x14ac:dyDescent="0.2">
      <c r="A246" s="1" t="s">
        <v>261</v>
      </c>
      <c r="B246" s="1" t="s">
        <v>8</v>
      </c>
      <c r="C246" s="1" t="s">
        <v>502</v>
      </c>
      <c r="D246" s="1">
        <v>9</v>
      </c>
      <c r="E246" s="1">
        <v>18</v>
      </c>
      <c r="F246" s="1">
        <v>12</v>
      </c>
      <c r="G246" s="1">
        <v>44</v>
      </c>
      <c r="H246" s="1">
        <v>14</v>
      </c>
    </row>
    <row r="247" spans="1:8" x14ac:dyDescent="0.2">
      <c r="A247" s="1" t="s">
        <v>262</v>
      </c>
      <c r="B247" s="1" t="s">
        <v>12</v>
      </c>
      <c r="C247" s="1" t="s">
        <v>395</v>
      </c>
      <c r="D247" s="1">
        <v>27</v>
      </c>
      <c r="E247" s="1">
        <v>39</v>
      </c>
      <c r="F247" s="1">
        <v>0</v>
      </c>
      <c r="G247" s="1">
        <v>156</v>
      </c>
      <c r="H247" s="1">
        <v>5</v>
      </c>
    </row>
    <row r="248" spans="1:8" x14ac:dyDescent="0.2">
      <c r="A248" s="1" t="s">
        <v>263</v>
      </c>
      <c r="B248" s="1" t="s">
        <v>6</v>
      </c>
      <c r="C248" s="1" t="s">
        <v>540</v>
      </c>
      <c r="D248" s="1">
        <v>6</v>
      </c>
      <c r="E248" s="1">
        <v>9</v>
      </c>
      <c r="F248" s="1">
        <v>0</v>
      </c>
      <c r="G248" s="1">
        <v>27</v>
      </c>
      <c r="H248" s="1">
        <v>0</v>
      </c>
    </row>
    <row r="249" spans="1:8" x14ac:dyDescent="0.2">
      <c r="A249" s="1" t="s">
        <v>264</v>
      </c>
      <c r="B249" s="1" t="s">
        <v>6</v>
      </c>
      <c r="C249" s="1" t="s">
        <v>353</v>
      </c>
      <c r="D249" s="1">
        <v>73</v>
      </c>
      <c r="E249" s="1">
        <v>307</v>
      </c>
      <c r="F249" s="1">
        <v>0</v>
      </c>
      <c r="G249" s="1">
        <v>851</v>
      </c>
      <c r="H249" s="1">
        <v>0</v>
      </c>
    </row>
    <row r="250" spans="1:8" x14ac:dyDescent="0.2">
      <c r="A250" s="1" t="s">
        <v>265</v>
      </c>
      <c r="B250" s="1" t="s">
        <v>6</v>
      </c>
      <c r="C250" s="1" t="s">
        <v>594</v>
      </c>
      <c r="D250" s="1">
        <v>157</v>
      </c>
      <c r="E250" s="1">
        <v>168</v>
      </c>
      <c r="F250" s="1">
        <v>0</v>
      </c>
      <c r="G250" s="1">
        <v>479</v>
      </c>
      <c r="H250" s="1">
        <v>0</v>
      </c>
    </row>
    <row r="251" spans="1:8" x14ac:dyDescent="0.2">
      <c r="A251" s="1" t="s">
        <v>266</v>
      </c>
      <c r="B251" s="1" t="s">
        <v>9</v>
      </c>
      <c r="C251" s="1" t="s">
        <v>624</v>
      </c>
      <c r="D251" s="1">
        <v>24</v>
      </c>
      <c r="E251" s="1">
        <v>17</v>
      </c>
      <c r="F251" s="1">
        <v>16</v>
      </c>
      <c r="G251" s="1">
        <v>97</v>
      </c>
      <c r="H251" s="1">
        <v>0</v>
      </c>
    </row>
    <row r="252" spans="1:8" x14ac:dyDescent="0.2">
      <c r="A252" s="1" t="s">
        <v>267</v>
      </c>
      <c r="B252" s="1" t="s">
        <v>12</v>
      </c>
      <c r="C252" s="1" t="s">
        <v>565</v>
      </c>
      <c r="D252" s="1">
        <v>49</v>
      </c>
      <c r="E252" s="1">
        <v>49</v>
      </c>
      <c r="F252" s="1">
        <v>0</v>
      </c>
      <c r="G252" s="1">
        <v>179</v>
      </c>
      <c r="H252" s="1">
        <v>90</v>
      </c>
    </row>
    <row r="253" spans="1:8" x14ac:dyDescent="0.2">
      <c r="A253" s="1" t="s">
        <v>268</v>
      </c>
      <c r="B253" s="1" t="s">
        <v>9</v>
      </c>
      <c r="C253" s="1" t="s">
        <v>519</v>
      </c>
      <c r="D253" s="1">
        <v>98</v>
      </c>
      <c r="E253" s="1">
        <v>481</v>
      </c>
      <c r="F253" s="1">
        <v>432</v>
      </c>
      <c r="G253" s="1">
        <v>1</v>
      </c>
      <c r="H253" s="1">
        <v>0</v>
      </c>
    </row>
    <row r="254" spans="1:8" x14ac:dyDescent="0.2">
      <c r="A254" s="1" t="s">
        <v>269</v>
      </c>
      <c r="B254" s="1" t="s">
        <v>8</v>
      </c>
      <c r="C254" s="1" t="s">
        <v>444</v>
      </c>
      <c r="D254" s="1">
        <v>65</v>
      </c>
      <c r="E254" s="1">
        <v>57</v>
      </c>
      <c r="F254" s="1">
        <v>12</v>
      </c>
      <c r="G254" s="1">
        <v>225</v>
      </c>
      <c r="H254" s="1">
        <v>32</v>
      </c>
    </row>
    <row r="255" spans="1:8" x14ac:dyDescent="0.2">
      <c r="A255" s="1" t="s">
        <v>270</v>
      </c>
      <c r="B255" s="1" t="s">
        <v>12</v>
      </c>
      <c r="C255" s="1" t="s">
        <v>557</v>
      </c>
      <c r="D255" s="1">
        <v>13</v>
      </c>
      <c r="E255" s="1">
        <v>1</v>
      </c>
      <c r="F255" s="1">
        <v>0</v>
      </c>
      <c r="G255" s="1">
        <v>2</v>
      </c>
      <c r="H255" s="1">
        <v>2</v>
      </c>
    </row>
    <row r="256" spans="1:8" x14ac:dyDescent="0.2">
      <c r="A256" s="1" t="s">
        <v>271</v>
      </c>
      <c r="B256" s="1" t="s">
        <v>9</v>
      </c>
      <c r="C256" s="1" t="s">
        <v>629</v>
      </c>
      <c r="D256" s="1">
        <v>57</v>
      </c>
      <c r="E256" s="1">
        <v>59</v>
      </c>
      <c r="F256" s="1">
        <v>28</v>
      </c>
      <c r="G256" s="1">
        <v>277</v>
      </c>
      <c r="H256" s="1">
        <v>0</v>
      </c>
    </row>
    <row r="257" spans="1:8" x14ac:dyDescent="0.2">
      <c r="A257" s="1" t="s">
        <v>272</v>
      </c>
      <c r="B257" s="1" t="s">
        <v>6</v>
      </c>
      <c r="C257" s="1" t="s">
        <v>399</v>
      </c>
      <c r="D257" s="1">
        <v>573</v>
      </c>
      <c r="E257" s="1">
        <v>571</v>
      </c>
      <c r="F257" s="1">
        <v>0</v>
      </c>
      <c r="G257" s="1">
        <v>2</v>
      </c>
      <c r="H257" s="1">
        <v>0</v>
      </c>
    </row>
    <row r="258" spans="1:8" x14ac:dyDescent="0.2">
      <c r="A258" s="1" t="s">
        <v>273</v>
      </c>
      <c r="B258" s="1" t="s">
        <v>8</v>
      </c>
      <c r="C258" s="1" t="s">
        <v>596</v>
      </c>
      <c r="D258" s="1">
        <v>74</v>
      </c>
      <c r="E258" s="1">
        <v>47</v>
      </c>
      <c r="F258" s="1">
        <v>5</v>
      </c>
      <c r="G258" s="1">
        <v>291</v>
      </c>
      <c r="H258" s="1">
        <v>63</v>
      </c>
    </row>
    <row r="259" spans="1:8" x14ac:dyDescent="0.2">
      <c r="A259" s="1" t="s">
        <v>274</v>
      </c>
      <c r="B259" s="1" t="s">
        <v>9</v>
      </c>
      <c r="C259" s="1" t="s">
        <v>442</v>
      </c>
      <c r="D259" s="1">
        <v>487</v>
      </c>
      <c r="E259" s="1">
        <v>255</v>
      </c>
      <c r="F259" s="1">
        <v>199</v>
      </c>
      <c r="G259" s="1">
        <v>1</v>
      </c>
      <c r="H259" s="1">
        <v>0</v>
      </c>
    </row>
    <row r="260" spans="1:8" x14ac:dyDescent="0.2">
      <c r="A260" s="1" t="s">
        <v>275</v>
      </c>
      <c r="B260" s="1" t="s">
        <v>6</v>
      </c>
      <c r="C260" s="1" t="s">
        <v>404</v>
      </c>
      <c r="D260" s="1">
        <v>264</v>
      </c>
      <c r="E260" s="1">
        <v>862</v>
      </c>
      <c r="F260" s="1">
        <v>0</v>
      </c>
      <c r="G260" s="1">
        <v>3</v>
      </c>
      <c r="H260" s="1">
        <v>0</v>
      </c>
    </row>
    <row r="261" spans="1:8" x14ac:dyDescent="0.2">
      <c r="A261" s="1" t="s">
        <v>276</v>
      </c>
      <c r="B261" s="1" t="s">
        <v>6</v>
      </c>
      <c r="C261" s="1" t="s">
        <v>403</v>
      </c>
      <c r="D261" s="1">
        <v>21</v>
      </c>
      <c r="E261" s="1">
        <v>64</v>
      </c>
      <c r="F261" s="1">
        <v>0</v>
      </c>
      <c r="G261" s="1">
        <v>215</v>
      </c>
      <c r="H261" s="1">
        <v>0</v>
      </c>
    </row>
    <row r="262" spans="1:8" x14ac:dyDescent="0.2">
      <c r="A262" s="1" t="s">
        <v>277</v>
      </c>
      <c r="B262" s="1" t="s">
        <v>6</v>
      </c>
      <c r="C262" s="1" t="s">
        <v>625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2">
      <c r="A263" s="1" t="s">
        <v>278</v>
      </c>
      <c r="B263" s="1" t="s">
        <v>9</v>
      </c>
      <c r="C263" s="1" t="s">
        <v>431</v>
      </c>
      <c r="D263" s="1">
        <v>31</v>
      </c>
      <c r="E263" s="1">
        <v>69</v>
      </c>
      <c r="F263" s="1">
        <v>23</v>
      </c>
      <c r="G263" s="1">
        <v>205</v>
      </c>
      <c r="H263" s="1">
        <v>0</v>
      </c>
    </row>
    <row r="264" spans="1:8" x14ac:dyDescent="0.2">
      <c r="A264" s="1" t="s">
        <v>279</v>
      </c>
      <c r="B264" s="1" t="s">
        <v>9</v>
      </c>
      <c r="C264" s="1" t="s">
        <v>436</v>
      </c>
      <c r="D264" s="1">
        <v>34</v>
      </c>
      <c r="E264" s="1">
        <v>72</v>
      </c>
      <c r="F264" s="1">
        <v>23</v>
      </c>
      <c r="G264" s="1">
        <v>232</v>
      </c>
      <c r="H264" s="1">
        <v>0</v>
      </c>
    </row>
    <row r="265" spans="1:8" x14ac:dyDescent="0.2">
      <c r="A265" s="1" t="s">
        <v>280</v>
      </c>
      <c r="B265" s="1" t="s">
        <v>12</v>
      </c>
      <c r="C265" s="1" t="s">
        <v>535</v>
      </c>
      <c r="D265" s="1">
        <v>5</v>
      </c>
      <c r="E265" s="1">
        <v>1</v>
      </c>
      <c r="F265" s="1">
        <v>0</v>
      </c>
      <c r="G265" s="1">
        <v>5</v>
      </c>
      <c r="H265" s="1">
        <v>2</v>
      </c>
    </row>
    <row r="266" spans="1:8" x14ac:dyDescent="0.2">
      <c r="A266" s="1" t="s">
        <v>281</v>
      </c>
      <c r="B266" s="1" t="s">
        <v>7</v>
      </c>
      <c r="C266" s="1" t="s">
        <v>474</v>
      </c>
      <c r="D266" s="1">
        <v>2</v>
      </c>
      <c r="E266" s="1">
        <v>2</v>
      </c>
      <c r="F266" s="1">
        <v>0</v>
      </c>
      <c r="G266" s="1">
        <v>10</v>
      </c>
      <c r="H266" s="1">
        <v>76</v>
      </c>
    </row>
    <row r="267" spans="1:8" x14ac:dyDescent="0.2">
      <c r="A267" s="1" t="s">
        <v>282</v>
      </c>
      <c r="B267" s="1" t="s">
        <v>7</v>
      </c>
      <c r="C267" s="1" t="s">
        <v>452</v>
      </c>
      <c r="D267" s="1">
        <v>11</v>
      </c>
      <c r="E267" s="1">
        <v>11</v>
      </c>
      <c r="F267" s="1">
        <v>0</v>
      </c>
      <c r="G267" s="1">
        <v>24</v>
      </c>
      <c r="H267" s="1">
        <v>0</v>
      </c>
    </row>
    <row r="268" spans="1:8" x14ac:dyDescent="0.2">
      <c r="A268" s="1" t="s">
        <v>283</v>
      </c>
      <c r="B268" s="1" t="s">
        <v>13</v>
      </c>
      <c r="C268" s="1" t="s">
        <v>626</v>
      </c>
      <c r="D268" s="1">
        <v>191</v>
      </c>
      <c r="E268" s="1">
        <v>170</v>
      </c>
      <c r="F268" s="1">
        <v>0</v>
      </c>
      <c r="G268" s="1">
        <v>1</v>
      </c>
      <c r="H268" s="1">
        <v>1</v>
      </c>
    </row>
    <row r="269" spans="1:8" x14ac:dyDescent="0.2">
      <c r="A269" s="1" t="s">
        <v>284</v>
      </c>
      <c r="B269" s="1" t="s">
        <v>12</v>
      </c>
      <c r="C269" s="1" t="s">
        <v>553</v>
      </c>
      <c r="D269" s="1">
        <v>2</v>
      </c>
      <c r="E269" s="1">
        <v>2</v>
      </c>
      <c r="F269" s="1">
        <v>0</v>
      </c>
      <c r="G269" s="1">
        <v>3</v>
      </c>
      <c r="H269" s="1">
        <v>2</v>
      </c>
    </row>
    <row r="270" spans="1:8" x14ac:dyDescent="0.2">
      <c r="A270" s="1" t="s">
        <v>285</v>
      </c>
      <c r="B270" s="1" t="s">
        <v>12</v>
      </c>
      <c r="C270" s="1" t="s">
        <v>623</v>
      </c>
      <c r="D270" s="1">
        <v>3</v>
      </c>
      <c r="E270" s="1">
        <v>3</v>
      </c>
      <c r="F270" s="1">
        <v>0</v>
      </c>
      <c r="G270" s="1">
        <v>7</v>
      </c>
      <c r="H270" s="1">
        <v>6</v>
      </c>
    </row>
    <row r="271" spans="1:8" x14ac:dyDescent="0.2">
      <c r="A271" s="1" t="s">
        <v>286</v>
      </c>
      <c r="B271" s="1" t="s">
        <v>8</v>
      </c>
      <c r="C271" s="1" t="s">
        <v>500</v>
      </c>
      <c r="D271" s="1">
        <v>54</v>
      </c>
      <c r="E271" s="1">
        <v>49</v>
      </c>
      <c r="F271" s="1">
        <v>48</v>
      </c>
      <c r="G271" s="1">
        <v>303</v>
      </c>
      <c r="H271" s="1">
        <v>72</v>
      </c>
    </row>
    <row r="272" spans="1:8" x14ac:dyDescent="0.2">
      <c r="A272" s="1" t="s">
        <v>288</v>
      </c>
      <c r="B272" s="1" t="s">
        <v>6</v>
      </c>
      <c r="C272" s="1" t="s">
        <v>348</v>
      </c>
      <c r="D272" s="1">
        <v>6</v>
      </c>
      <c r="E272" s="1">
        <v>7</v>
      </c>
      <c r="F272" s="1">
        <v>0</v>
      </c>
      <c r="G272" s="1">
        <v>19</v>
      </c>
      <c r="H272" s="1">
        <v>0</v>
      </c>
    </row>
    <row r="273" spans="1:8" x14ac:dyDescent="0.2">
      <c r="A273" s="1" t="s">
        <v>289</v>
      </c>
      <c r="B273" s="1" t="s">
        <v>9</v>
      </c>
      <c r="C273" s="1" t="s">
        <v>597</v>
      </c>
      <c r="D273" s="1">
        <v>6</v>
      </c>
      <c r="E273" s="1">
        <v>7</v>
      </c>
      <c r="F273" s="1">
        <v>42</v>
      </c>
      <c r="G273" s="1">
        <v>19</v>
      </c>
      <c r="H273" s="1">
        <v>6</v>
      </c>
    </row>
    <row r="274" spans="1:8" x14ac:dyDescent="0.2">
      <c r="A274" s="1" t="s">
        <v>290</v>
      </c>
      <c r="B274" s="1" t="s">
        <v>9</v>
      </c>
      <c r="C274" s="1" t="s">
        <v>621</v>
      </c>
      <c r="D274" s="1">
        <v>6</v>
      </c>
      <c r="E274" s="1">
        <v>7</v>
      </c>
      <c r="F274" s="1">
        <v>42</v>
      </c>
      <c r="G274" s="1">
        <v>19</v>
      </c>
      <c r="H274" s="1">
        <v>6</v>
      </c>
    </row>
    <row r="275" spans="1:8" x14ac:dyDescent="0.2">
      <c r="A275" s="1" t="s">
        <v>291</v>
      </c>
      <c r="B275" s="1" t="s">
        <v>9</v>
      </c>
      <c r="C275" s="1" t="s">
        <v>482</v>
      </c>
      <c r="D275" s="1">
        <v>13</v>
      </c>
      <c r="E275" s="1">
        <v>37</v>
      </c>
      <c r="F275" s="1">
        <v>30</v>
      </c>
      <c r="G275" s="1">
        <v>101</v>
      </c>
      <c r="H275" s="1">
        <v>0</v>
      </c>
    </row>
    <row r="276" spans="1:8" x14ac:dyDescent="0.2">
      <c r="A276" s="1" t="s">
        <v>292</v>
      </c>
      <c r="B276" s="1" t="s">
        <v>9</v>
      </c>
      <c r="C276" s="1" t="s">
        <v>483</v>
      </c>
      <c r="D276" s="1">
        <v>38</v>
      </c>
      <c r="E276" s="1">
        <v>42</v>
      </c>
      <c r="F276" s="1">
        <v>30</v>
      </c>
      <c r="G276" s="1">
        <v>166</v>
      </c>
      <c r="H276" s="1">
        <v>0</v>
      </c>
    </row>
    <row r="277" spans="1:8" x14ac:dyDescent="0.2">
      <c r="A277" s="1" t="s">
        <v>293</v>
      </c>
      <c r="B277" s="1" t="s">
        <v>9</v>
      </c>
      <c r="C277" s="1" t="s">
        <v>484</v>
      </c>
      <c r="D277" s="1">
        <v>75</v>
      </c>
      <c r="E277" s="1">
        <v>37</v>
      </c>
      <c r="F277" s="1">
        <v>30</v>
      </c>
      <c r="G277" s="1">
        <v>737</v>
      </c>
      <c r="H277" s="1">
        <v>0</v>
      </c>
    </row>
    <row r="278" spans="1:8" x14ac:dyDescent="0.2">
      <c r="A278" s="1" t="s">
        <v>294</v>
      </c>
      <c r="B278" s="1" t="s">
        <v>9</v>
      </c>
      <c r="C278" s="1" t="s">
        <v>509</v>
      </c>
      <c r="D278" s="1">
        <v>43</v>
      </c>
      <c r="E278" s="1">
        <v>862</v>
      </c>
      <c r="F278" s="1">
        <v>861</v>
      </c>
      <c r="G278" s="1">
        <v>2</v>
      </c>
      <c r="H278" s="1">
        <v>0</v>
      </c>
    </row>
    <row r="279" spans="1:8" x14ac:dyDescent="0.2">
      <c r="A279" s="1" t="s">
        <v>295</v>
      </c>
      <c r="B279" s="1" t="s">
        <v>12</v>
      </c>
      <c r="C279" s="1" t="s">
        <v>421</v>
      </c>
      <c r="D279" s="1">
        <v>288</v>
      </c>
      <c r="E279" s="1">
        <v>519</v>
      </c>
      <c r="F279" s="1">
        <v>0</v>
      </c>
      <c r="G279" s="1">
        <v>4</v>
      </c>
      <c r="H279" s="1">
        <v>55</v>
      </c>
    </row>
    <row r="280" spans="1:8" x14ac:dyDescent="0.2">
      <c r="A280" s="1" t="s">
        <v>296</v>
      </c>
      <c r="B280" s="1" t="s">
        <v>6</v>
      </c>
      <c r="C280" s="1" t="s">
        <v>397</v>
      </c>
      <c r="D280" s="1">
        <v>350</v>
      </c>
      <c r="E280" s="1">
        <v>949</v>
      </c>
      <c r="F280" s="1">
        <v>0</v>
      </c>
      <c r="G280" s="1">
        <v>5</v>
      </c>
      <c r="H280" s="1">
        <v>0</v>
      </c>
    </row>
    <row r="281" spans="1:8" x14ac:dyDescent="0.2">
      <c r="A281" s="1" t="s">
        <v>297</v>
      </c>
      <c r="B281" s="1" t="s">
        <v>9</v>
      </c>
      <c r="C281" s="1" t="s">
        <v>539</v>
      </c>
      <c r="D281" s="1">
        <v>189</v>
      </c>
      <c r="E281" s="1">
        <v>7</v>
      </c>
      <c r="F281" s="1">
        <v>76</v>
      </c>
      <c r="G281" s="1">
        <v>23</v>
      </c>
      <c r="H281" s="1">
        <v>0</v>
      </c>
    </row>
    <row r="282" spans="1:8" x14ac:dyDescent="0.2">
      <c r="A282" s="1" t="s">
        <v>298</v>
      </c>
      <c r="B282" s="1" t="s">
        <v>7</v>
      </c>
      <c r="C282" s="1" t="s">
        <v>592</v>
      </c>
      <c r="D282" s="1">
        <v>6</v>
      </c>
      <c r="E282" s="1">
        <v>6</v>
      </c>
      <c r="F282" s="1">
        <v>0</v>
      </c>
      <c r="G282" s="1">
        <v>24</v>
      </c>
      <c r="H282" s="1">
        <v>20</v>
      </c>
    </row>
    <row r="283" spans="1:8" x14ac:dyDescent="0.2">
      <c r="A283" s="1" t="s">
        <v>299</v>
      </c>
      <c r="B283" s="1" t="s">
        <v>7</v>
      </c>
      <c r="C283" s="1" t="s">
        <v>457</v>
      </c>
      <c r="D283" s="1">
        <v>8</v>
      </c>
      <c r="E283" s="1">
        <v>8</v>
      </c>
      <c r="F283" s="1">
        <v>0</v>
      </c>
      <c r="G283" s="1">
        <v>28</v>
      </c>
      <c r="H283" s="1">
        <v>20</v>
      </c>
    </row>
    <row r="284" spans="1:8" x14ac:dyDescent="0.2">
      <c r="A284" s="1" t="s">
        <v>300</v>
      </c>
      <c r="B284" s="1" t="s">
        <v>12</v>
      </c>
      <c r="C284" s="1" t="s">
        <v>567</v>
      </c>
      <c r="D284" s="1">
        <v>107</v>
      </c>
      <c r="E284" s="1">
        <v>107</v>
      </c>
      <c r="F284" s="1">
        <v>0</v>
      </c>
      <c r="G284" s="1">
        <v>393</v>
      </c>
      <c r="H284" s="1">
        <v>212</v>
      </c>
    </row>
    <row r="285" spans="1:8" x14ac:dyDescent="0.2">
      <c r="A285" s="1" t="s">
        <v>301</v>
      </c>
      <c r="B285" s="1" t="s">
        <v>6</v>
      </c>
      <c r="C285" s="1" t="s">
        <v>358</v>
      </c>
      <c r="D285" s="1">
        <v>21</v>
      </c>
      <c r="E285" s="1">
        <v>43</v>
      </c>
      <c r="F285" s="1">
        <v>0</v>
      </c>
      <c r="G285" s="1">
        <v>116</v>
      </c>
      <c r="H285" s="1">
        <v>0</v>
      </c>
    </row>
    <row r="286" spans="1:8" x14ac:dyDescent="0.2">
      <c r="A286" s="1" t="s">
        <v>302</v>
      </c>
      <c r="B286" s="1" t="s">
        <v>9</v>
      </c>
      <c r="C286" s="1" t="s">
        <v>376</v>
      </c>
      <c r="D286" s="1">
        <v>28</v>
      </c>
      <c r="E286" s="1">
        <v>113</v>
      </c>
      <c r="F286" s="1">
        <v>10</v>
      </c>
      <c r="G286" s="1">
        <v>370</v>
      </c>
      <c r="H286" s="1">
        <v>0</v>
      </c>
    </row>
    <row r="287" spans="1:8" x14ac:dyDescent="0.2">
      <c r="A287" s="1" t="s">
        <v>303</v>
      </c>
      <c r="B287" s="1" t="s">
        <v>7</v>
      </c>
      <c r="C287" s="1" t="s">
        <v>462</v>
      </c>
      <c r="D287" s="1">
        <v>126</v>
      </c>
      <c r="E287" s="1">
        <v>126</v>
      </c>
      <c r="F287" s="1">
        <v>0</v>
      </c>
      <c r="G287" s="1">
        <v>733</v>
      </c>
      <c r="H287" s="1">
        <v>448</v>
      </c>
    </row>
    <row r="288" spans="1:8" x14ac:dyDescent="0.2">
      <c r="A288" s="1" t="s">
        <v>304</v>
      </c>
      <c r="B288" s="1" t="s">
        <v>12</v>
      </c>
      <c r="C288" s="1" t="s">
        <v>368</v>
      </c>
      <c r="D288" s="1">
        <v>6</v>
      </c>
      <c r="E288" s="1">
        <v>6</v>
      </c>
      <c r="F288" s="1">
        <v>0</v>
      </c>
      <c r="G288" s="1">
        <v>20</v>
      </c>
      <c r="H288" s="1">
        <v>10</v>
      </c>
    </row>
    <row r="289" spans="1:8" x14ac:dyDescent="0.2">
      <c r="A289" s="1" t="s">
        <v>305</v>
      </c>
      <c r="B289" s="1" t="s">
        <v>7</v>
      </c>
      <c r="C289" s="1" t="s">
        <v>453</v>
      </c>
      <c r="D289" s="1">
        <v>6</v>
      </c>
      <c r="E289" s="1">
        <v>6</v>
      </c>
      <c r="F289" s="1">
        <v>0</v>
      </c>
      <c r="G289" s="1">
        <v>20</v>
      </c>
      <c r="H289" s="1">
        <v>10</v>
      </c>
    </row>
    <row r="290" spans="1:8" x14ac:dyDescent="0.2">
      <c r="A290" s="1" t="s">
        <v>306</v>
      </c>
      <c r="B290" s="1" t="s">
        <v>5</v>
      </c>
      <c r="C290" s="1" t="s">
        <v>408</v>
      </c>
      <c r="D290" s="1">
        <v>26</v>
      </c>
      <c r="E290" s="1">
        <v>42</v>
      </c>
      <c r="F290" s="1">
        <v>0</v>
      </c>
      <c r="G290" s="1">
        <v>113</v>
      </c>
      <c r="H290" s="1">
        <v>46</v>
      </c>
    </row>
    <row r="291" spans="1:8" x14ac:dyDescent="0.2">
      <c r="A291" s="1" t="s">
        <v>307</v>
      </c>
      <c r="B291" s="1" t="s">
        <v>8</v>
      </c>
      <c r="C291" s="1" t="s">
        <v>451</v>
      </c>
      <c r="D291" s="1">
        <v>55</v>
      </c>
      <c r="E291" s="1">
        <v>71</v>
      </c>
      <c r="F291" s="1">
        <v>14</v>
      </c>
      <c r="G291" s="1">
        <v>241</v>
      </c>
      <c r="H291" s="1">
        <v>60</v>
      </c>
    </row>
    <row r="292" spans="1:8" x14ac:dyDescent="0.2">
      <c r="A292" s="1" t="s">
        <v>308</v>
      </c>
      <c r="B292" s="1" t="s">
        <v>12</v>
      </c>
      <c r="C292" s="1" t="s">
        <v>365</v>
      </c>
      <c r="D292" s="1">
        <v>13</v>
      </c>
      <c r="E292" s="1">
        <v>66</v>
      </c>
      <c r="F292" s="1">
        <v>0</v>
      </c>
      <c r="G292" s="1">
        <v>156</v>
      </c>
      <c r="H292" s="1">
        <v>65</v>
      </c>
    </row>
    <row r="293" spans="1:8" x14ac:dyDescent="0.2">
      <c r="A293" s="1" t="s">
        <v>309</v>
      </c>
      <c r="B293" s="1" t="s">
        <v>9</v>
      </c>
      <c r="C293" s="1" t="s">
        <v>400</v>
      </c>
      <c r="D293" s="1">
        <v>4</v>
      </c>
      <c r="E293" s="1">
        <v>4</v>
      </c>
      <c r="F293" s="1">
        <v>20</v>
      </c>
      <c r="G293" s="1">
        <v>10</v>
      </c>
      <c r="H293" s="1">
        <v>0</v>
      </c>
    </row>
    <row r="294" spans="1:8" x14ac:dyDescent="0.2">
      <c r="A294" s="1" t="s">
        <v>310</v>
      </c>
      <c r="B294" s="1" t="s">
        <v>6</v>
      </c>
      <c r="C294" s="1" t="s">
        <v>351</v>
      </c>
      <c r="D294" s="1">
        <v>5</v>
      </c>
      <c r="E294" s="1">
        <v>13</v>
      </c>
      <c r="F294" s="1">
        <v>0</v>
      </c>
      <c r="G294" s="1">
        <v>28</v>
      </c>
      <c r="H294" s="1">
        <v>0</v>
      </c>
    </row>
    <row r="295" spans="1:8" x14ac:dyDescent="0.2">
      <c r="A295" s="1" t="s">
        <v>311</v>
      </c>
      <c r="B295" s="1" t="s">
        <v>8</v>
      </c>
      <c r="C295" s="1" t="s">
        <v>518</v>
      </c>
      <c r="D295" s="1">
        <v>14</v>
      </c>
      <c r="E295" s="1">
        <v>15</v>
      </c>
      <c r="F295" s="1">
        <v>3</v>
      </c>
      <c r="G295" s="1">
        <v>38</v>
      </c>
      <c r="H295" s="1">
        <v>24</v>
      </c>
    </row>
    <row r="296" spans="1:8" x14ac:dyDescent="0.2">
      <c r="A296" s="1" t="s">
        <v>312</v>
      </c>
      <c r="B296" s="1" t="s">
        <v>12</v>
      </c>
      <c r="C296" s="1" t="s">
        <v>441</v>
      </c>
      <c r="D296" s="1">
        <v>30</v>
      </c>
      <c r="E296" s="1">
        <v>35</v>
      </c>
      <c r="F296" s="1">
        <v>0</v>
      </c>
      <c r="G296" s="1">
        <v>112</v>
      </c>
      <c r="H296" s="1">
        <v>53</v>
      </c>
    </row>
    <row r="297" spans="1:8" x14ac:dyDescent="0.2">
      <c r="A297" s="1" t="s">
        <v>313</v>
      </c>
      <c r="B297" s="1" t="s">
        <v>9</v>
      </c>
      <c r="C297" s="1" t="s">
        <v>394</v>
      </c>
      <c r="D297" s="1">
        <v>168</v>
      </c>
      <c r="E297" s="1">
        <v>258</v>
      </c>
      <c r="F297" s="1">
        <v>53</v>
      </c>
      <c r="G297" s="1">
        <v>953</v>
      </c>
      <c r="H297" s="1">
        <v>0</v>
      </c>
    </row>
  </sheetData>
  <autoFilter ref="A1:H297" xr:uid="{9FF29121-0A16-CF4F-B804-3365364D8D36}">
    <sortState xmlns:xlrd2="http://schemas.microsoft.com/office/spreadsheetml/2017/richdata2" ref="A2:H297">
      <sortCondition ref="A1:A2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F068-F137-BD49-BE90-9E7FCCE58CD3}">
  <dimension ref="A1:F297"/>
  <sheetViews>
    <sheetView workbookViewId="0">
      <selection activeCell="L302" sqref="L302"/>
    </sheetView>
  </sheetViews>
  <sheetFormatPr baseColWidth="10" defaultRowHeight="16" x14ac:dyDescent="0.2"/>
  <sheetData>
    <row r="1" spans="1:6" x14ac:dyDescent="0.2">
      <c r="A1" s="6" t="s">
        <v>14</v>
      </c>
      <c r="B1" s="6" t="s">
        <v>0</v>
      </c>
      <c r="C1" s="6" t="s">
        <v>1</v>
      </c>
      <c r="D1" s="6" t="s">
        <v>2</v>
      </c>
      <c r="E1" s="6" t="s">
        <v>3</v>
      </c>
      <c r="F1" s="17" t="s">
        <v>642</v>
      </c>
    </row>
    <row r="2" spans="1:6" x14ac:dyDescent="0.2">
      <c r="A2" s="1" t="s">
        <v>15</v>
      </c>
      <c r="B2" s="1" t="s">
        <v>12</v>
      </c>
      <c r="C2" s="1">
        <v>20</v>
      </c>
      <c r="D2" s="1">
        <v>357</v>
      </c>
      <c r="E2" s="1">
        <v>1338</v>
      </c>
      <c r="F2" s="18">
        <v>286</v>
      </c>
    </row>
    <row r="3" spans="1:6" x14ac:dyDescent="0.2">
      <c r="A3" s="1" t="s">
        <v>16</v>
      </c>
      <c r="B3" s="1" t="s">
        <v>9</v>
      </c>
      <c r="C3" s="1">
        <v>10</v>
      </c>
      <c r="D3" s="1">
        <v>233</v>
      </c>
      <c r="E3" s="1">
        <v>735</v>
      </c>
      <c r="F3" s="18">
        <v>1906</v>
      </c>
    </row>
    <row r="4" spans="1:6" x14ac:dyDescent="0.2">
      <c r="A4" s="1" t="s">
        <v>17</v>
      </c>
      <c r="B4" s="1" t="s">
        <v>6</v>
      </c>
      <c r="C4" s="1">
        <v>11</v>
      </c>
      <c r="D4" s="1">
        <v>219</v>
      </c>
      <c r="E4" s="1">
        <v>706</v>
      </c>
      <c r="F4" s="18">
        <v>245</v>
      </c>
    </row>
    <row r="5" spans="1:6" x14ac:dyDescent="0.2">
      <c r="A5" s="1" t="s">
        <v>18</v>
      </c>
      <c r="B5" s="1" t="s">
        <v>6</v>
      </c>
      <c r="C5" s="1">
        <v>11</v>
      </c>
      <c r="D5" s="1">
        <v>219</v>
      </c>
      <c r="E5" s="1">
        <v>688</v>
      </c>
      <c r="F5" s="18">
        <v>133</v>
      </c>
    </row>
    <row r="6" spans="1:6" x14ac:dyDescent="0.2">
      <c r="A6" s="1" t="s">
        <v>19</v>
      </c>
      <c r="B6" s="1" t="s">
        <v>6</v>
      </c>
      <c r="C6" s="1">
        <v>59</v>
      </c>
      <c r="D6" s="1">
        <v>375</v>
      </c>
      <c r="E6" s="1">
        <v>1504</v>
      </c>
      <c r="F6" s="18">
        <v>7256</v>
      </c>
    </row>
    <row r="7" spans="1:6" x14ac:dyDescent="0.2">
      <c r="A7" s="1" t="s">
        <v>20</v>
      </c>
      <c r="B7" s="1" t="s">
        <v>6</v>
      </c>
      <c r="C7" s="1">
        <v>57</v>
      </c>
      <c r="D7" s="1">
        <v>374</v>
      </c>
      <c r="E7" s="1">
        <v>1492</v>
      </c>
      <c r="F7" s="18">
        <v>7321</v>
      </c>
    </row>
    <row r="8" spans="1:6" x14ac:dyDescent="0.2">
      <c r="A8" s="1" t="s">
        <v>21</v>
      </c>
      <c r="B8" s="1" t="s">
        <v>6</v>
      </c>
      <c r="C8" s="1">
        <v>10</v>
      </c>
      <c r="D8" s="1">
        <v>226</v>
      </c>
      <c r="E8" s="1">
        <v>682</v>
      </c>
      <c r="F8" s="18">
        <v>47</v>
      </c>
    </row>
    <row r="9" spans="1:6" x14ac:dyDescent="0.2">
      <c r="A9" s="1" t="s">
        <v>22</v>
      </c>
      <c r="B9" s="1" t="s">
        <v>12</v>
      </c>
      <c r="C9" s="1">
        <v>11</v>
      </c>
      <c r="D9" s="1">
        <v>234</v>
      </c>
      <c r="E9" s="1">
        <v>858</v>
      </c>
      <c r="F9" s="18">
        <v>224</v>
      </c>
    </row>
    <row r="10" spans="1:6" x14ac:dyDescent="0.2">
      <c r="A10" s="1" t="s">
        <v>23</v>
      </c>
      <c r="B10" s="1" t="s">
        <v>9</v>
      </c>
      <c r="C10" s="1">
        <v>11</v>
      </c>
      <c r="D10" s="1">
        <v>218</v>
      </c>
      <c r="E10" s="1">
        <v>706</v>
      </c>
      <c r="F10" s="18">
        <v>923</v>
      </c>
    </row>
    <row r="11" spans="1:6" x14ac:dyDescent="0.2">
      <c r="A11" s="1" t="s">
        <v>24</v>
      </c>
      <c r="B11" s="1" t="s">
        <v>6</v>
      </c>
      <c r="C11" s="1">
        <v>11</v>
      </c>
      <c r="D11" s="1">
        <v>196</v>
      </c>
      <c r="E11" s="1">
        <v>902</v>
      </c>
      <c r="F11" s="18">
        <v>41</v>
      </c>
    </row>
    <row r="12" spans="1:6" x14ac:dyDescent="0.2">
      <c r="A12" s="1" t="s">
        <v>25</v>
      </c>
      <c r="B12" s="1" t="s">
        <v>9</v>
      </c>
      <c r="C12" s="1">
        <v>74</v>
      </c>
      <c r="D12" s="1">
        <v>397</v>
      </c>
      <c r="E12" s="1">
        <v>1544</v>
      </c>
      <c r="F12" s="18">
        <v>7059</v>
      </c>
    </row>
    <row r="13" spans="1:6" x14ac:dyDescent="0.2">
      <c r="A13" s="1" t="s">
        <v>26</v>
      </c>
      <c r="B13" s="1" t="s">
        <v>10</v>
      </c>
      <c r="C13" s="1">
        <v>17</v>
      </c>
      <c r="D13" s="1">
        <v>285</v>
      </c>
      <c r="E13" s="1" t="s">
        <v>27</v>
      </c>
      <c r="F13" s="18">
        <v>309</v>
      </c>
    </row>
    <row r="14" spans="1:6" x14ac:dyDescent="0.2">
      <c r="A14" s="1" t="s">
        <v>28</v>
      </c>
      <c r="B14" s="1" t="s">
        <v>8</v>
      </c>
      <c r="C14" s="1">
        <v>10</v>
      </c>
      <c r="D14" s="1">
        <v>204</v>
      </c>
      <c r="E14" s="1">
        <v>680</v>
      </c>
      <c r="F14" s="18">
        <v>141</v>
      </c>
    </row>
    <row r="15" spans="1:6" x14ac:dyDescent="0.2">
      <c r="A15" s="1" t="s">
        <v>29</v>
      </c>
      <c r="B15" s="1" t="s">
        <v>12</v>
      </c>
      <c r="C15" s="1">
        <v>10</v>
      </c>
      <c r="D15" s="1">
        <v>210</v>
      </c>
      <c r="E15" s="1">
        <v>673</v>
      </c>
      <c r="F15" s="18">
        <v>77</v>
      </c>
    </row>
    <row r="16" spans="1:6" x14ac:dyDescent="0.2">
      <c r="A16" s="1" t="s">
        <v>30</v>
      </c>
      <c r="B16" s="1" t="s">
        <v>9</v>
      </c>
      <c r="C16" s="1">
        <v>10</v>
      </c>
      <c r="D16" s="1">
        <v>217</v>
      </c>
      <c r="E16" s="1">
        <v>908</v>
      </c>
      <c r="F16" s="18">
        <v>45</v>
      </c>
    </row>
    <row r="17" spans="1:6" x14ac:dyDescent="0.2">
      <c r="A17" s="1" t="s">
        <v>31</v>
      </c>
      <c r="B17" s="1" t="s">
        <v>9</v>
      </c>
      <c r="C17" s="1">
        <v>10</v>
      </c>
      <c r="D17" s="1">
        <v>359</v>
      </c>
      <c r="E17" s="1">
        <v>770</v>
      </c>
      <c r="F17" s="18">
        <v>56</v>
      </c>
    </row>
    <row r="18" spans="1:6" x14ac:dyDescent="0.2">
      <c r="A18" s="1" t="s">
        <v>32</v>
      </c>
      <c r="B18" s="1" t="s">
        <v>9</v>
      </c>
      <c r="C18" s="1">
        <v>11</v>
      </c>
      <c r="D18" s="1">
        <v>201</v>
      </c>
      <c r="E18" s="1" t="s">
        <v>27</v>
      </c>
      <c r="F18" s="18">
        <v>1772</v>
      </c>
    </row>
    <row r="19" spans="1:6" x14ac:dyDescent="0.2">
      <c r="A19" s="1" t="s">
        <v>33</v>
      </c>
      <c r="B19" s="1" t="s">
        <v>8</v>
      </c>
      <c r="C19" s="1">
        <v>17</v>
      </c>
      <c r="D19" s="1">
        <v>563</v>
      </c>
      <c r="E19" s="1">
        <v>812</v>
      </c>
      <c r="F19" s="18">
        <v>281</v>
      </c>
    </row>
    <row r="20" spans="1:6" x14ac:dyDescent="0.2">
      <c r="A20" s="1" t="s">
        <v>34</v>
      </c>
      <c r="B20" s="1" t="s">
        <v>6</v>
      </c>
      <c r="C20" s="1">
        <v>10</v>
      </c>
      <c r="D20" s="1">
        <v>234</v>
      </c>
      <c r="E20" s="1">
        <v>691</v>
      </c>
      <c r="F20" s="18">
        <v>19</v>
      </c>
    </row>
    <row r="21" spans="1:6" x14ac:dyDescent="0.2">
      <c r="A21" s="1" t="s">
        <v>35</v>
      </c>
      <c r="B21" s="1" t="s">
        <v>12</v>
      </c>
      <c r="C21" s="1">
        <v>14</v>
      </c>
      <c r="D21" s="1">
        <v>248</v>
      </c>
      <c r="E21" s="1">
        <v>751</v>
      </c>
      <c r="F21" s="18">
        <v>412</v>
      </c>
    </row>
    <row r="22" spans="1:6" x14ac:dyDescent="0.2">
      <c r="A22" s="1" t="s">
        <v>36</v>
      </c>
      <c r="B22" s="1" t="s">
        <v>4</v>
      </c>
      <c r="C22" s="1">
        <v>15</v>
      </c>
      <c r="D22" s="1">
        <v>251</v>
      </c>
      <c r="E22" s="1">
        <v>773</v>
      </c>
      <c r="F22" s="18">
        <v>381</v>
      </c>
    </row>
    <row r="23" spans="1:6" x14ac:dyDescent="0.2">
      <c r="A23" s="1" t="s">
        <v>37</v>
      </c>
      <c r="B23" s="1" t="s">
        <v>7</v>
      </c>
      <c r="C23" s="1">
        <v>15</v>
      </c>
      <c r="D23" s="1">
        <v>235</v>
      </c>
      <c r="E23" s="1">
        <v>958</v>
      </c>
      <c r="F23" s="18">
        <v>400</v>
      </c>
    </row>
    <row r="24" spans="1:6" x14ac:dyDescent="0.2">
      <c r="A24" s="1" t="s">
        <v>38</v>
      </c>
      <c r="B24" s="1" t="s">
        <v>12</v>
      </c>
      <c r="C24" s="1">
        <v>14</v>
      </c>
      <c r="D24" s="1">
        <v>225</v>
      </c>
      <c r="E24" s="1">
        <v>891</v>
      </c>
      <c r="F24" s="18">
        <v>317</v>
      </c>
    </row>
    <row r="25" spans="1:6" x14ac:dyDescent="0.2">
      <c r="A25" s="1" t="s">
        <v>39</v>
      </c>
      <c r="B25" s="1" t="s">
        <v>8</v>
      </c>
      <c r="C25" s="1" t="s">
        <v>27</v>
      </c>
      <c r="D25" s="1">
        <v>248</v>
      </c>
      <c r="E25" s="1" t="s">
        <v>27</v>
      </c>
      <c r="F25" s="18" t="s">
        <v>27</v>
      </c>
    </row>
    <row r="26" spans="1:6" x14ac:dyDescent="0.2">
      <c r="A26" s="1" t="s">
        <v>40</v>
      </c>
      <c r="B26" s="1" t="s">
        <v>12</v>
      </c>
      <c r="C26" s="1">
        <v>18</v>
      </c>
      <c r="D26" s="1">
        <v>227</v>
      </c>
      <c r="E26" s="1">
        <v>888</v>
      </c>
      <c r="F26" s="18">
        <v>370</v>
      </c>
    </row>
    <row r="27" spans="1:6" x14ac:dyDescent="0.2">
      <c r="A27" s="1" t="s">
        <v>41</v>
      </c>
      <c r="B27" s="1" t="s">
        <v>12</v>
      </c>
      <c r="C27" s="1">
        <v>12</v>
      </c>
      <c r="D27" s="1">
        <v>219</v>
      </c>
      <c r="E27" s="1">
        <v>724</v>
      </c>
      <c r="F27" s="18">
        <v>73</v>
      </c>
    </row>
    <row r="28" spans="1:6" x14ac:dyDescent="0.2">
      <c r="A28" s="1" t="s">
        <v>42</v>
      </c>
      <c r="B28" s="1" t="s">
        <v>7</v>
      </c>
      <c r="C28" s="1">
        <v>15</v>
      </c>
      <c r="D28" s="1">
        <v>235</v>
      </c>
      <c r="E28" s="1">
        <v>788</v>
      </c>
      <c r="F28" s="18">
        <v>429</v>
      </c>
    </row>
    <row r="29" spans="1:6" x14ac:dyDescent="0.2">
      <c r="A29" s="1" t="s">
        <v>43</v>
      </c>
      <c r="B29" s="1" t="s">
        <v>12</v>
      </c>
      <c r="C29" s="1" t="s">
        <v>27</v>
      </c>
      <c r="D29" s="1">
        <v>281</v>
      </c>
      <c r="E29" s="1" t="s">
        <v>27</v>
      </c>
      <c r="F29" s="18" t="s">
        <v>27</v>
      </c>
    </row>
    <row r="30" spans="1:6" x14ac:dyDescent="0.2">
      <c r="A30" s="1" t="s">
        <v>44</v>
      </c>
      <c r="B30" s="1" t="s">
        <v>12</v>
      </c>
      <c r="C30" s="1">
        <v>11</v>
      </c>
      <c r="D30" s="1">
        <v>250</v>
      </c>
      <c r="E30" s="1">
        <v>696</v>
      </c>
      <c r="F30" s="18">
        <v>163</v>
      </c>
    </row>
    <row r="31" spans="1:6" x14ac:dyDescent="0.2">
      <c r="A31" s="1" t="s">
        <v>45</v>
      </c>
      <c r="B31" s="1" t="s">
        <v>12</v>
      </c>
      <c r="C31" s="1">
        <v>11</v>
      </c>
      <c r="D31" s="1">
        <v>246</v>
      </c>
      <c r="E31" s="1">
        <v>722</v>
      </c>
      <c r="F31" s="18">
        <v>78</v>
      </c>
    </row>
    <row r="32" spans="1:6" x14ac:dyDescent="0.2">
      <c r="A32" s="1" t="s">
        <v>46</v>
      </c>
      <c r="B32" s="1" t="s">
        <v>12</v>
      </c>
      <c r="C32" s="1">
        <v>10</v>
      </c>
      <c r="D32" s="1">
        <v>220</v>
      </c>
      <c r="E32" s="1">
        <v>700</v>
      </c>
      <c r="F32" s="18">
        <v>147</v>
      </c>
    </row>
    <row r="33" spans="1:6" x14ac:dyDescent="0.2">
      <c r="A33" s="1" t="s">
        <v>47</v>
      </c>
      <c r="B33" s="1" t="s">
        <v>12</v>
      </c>
      <c r="C33" s="1">
        <v>11</v>
      </c>
      <c r="D33" s="1">
        <v>179</v>
      </c>
      <c r="E33" s="1">
        <v>691</v>
      </c>
      <c r="F33" s="18">
        <v>19</v>
      </c>
    </row>
    <row r="34" spans="1:6" x14ac:dyDescent="0.2">
      <c r="A34" s="1" t="s">
        <v>48</v>
      </c>
      <c r="B34" s="1" t="s">
        <v>12</v>
      </c>
      <c r="C34" s="1">
        <v>10</v>
      </c>
      <c r="D34" s="1">
        <v>220</v>
      </c>
      <c r="E34" s="1">
        <v>704</v>
      </c>
      <c r="F34" s="18">
        <v>64</v>
      </c>
    </row>
    <row r="35" spans="1:6" x14ac:dyDescent="0.2">
      <c r="A35" s="1" t="s">
        <v>49</v>
      </c>
      <c r="B35" s="1" t="s">
        <v>6</v>
      </c>
      <c r="C35" s="1">
        <v>11</v>
      </c>
      <c r="D35" s="1">
        <v>219</v>
      </c>
      <c r="E35" s="1">
        <v>735</v>
      </c>
      <c r="F35" s="18">
        <v>168</v>
      </c>
    </row>
    <row r="36" spans="1:6" x14ac:dyDescent="0.2">
      <c r="A36" s="1" t="s">
        <v>50</v>
      </c>
      <c r="B36" s="1" t="s">
        <v>12</v>
      </c>
      <c r="C36" s="1">
        <v>11</v>
      </c>
      <c r="D36" s="1">
        <v>222</v>
      </c>
      <c r="E36" s="1">
        <v>739</v>
      </c>
      <c r="F36" s="18">
        <v>32</v>
      </c>
    </row>
    <row r="37" spans="1:6" x14ac:dyDescent="0.2">
      <c r="A37" s="1" t="s">
        <v>51</v>
      </c>
      <c r="B37" s="1" t="s">
        <v>9</v>
      </c>
      <c r="C37" s="1">
        <v>57</v>
      </c>
      <c r="D37" s="1">
        <v>421</v>
      </c>
      <c r="E37" s="1">
        <v>1374</v>
      </c>
      <c r="F37" s="18">
        <v>5471</v>
      </c>
    </row>
    <row r="38" spans="1:6" x14ac:dyDescent="0.2">
      <c r="A38" s="1" t="s">
        <v>52</v>
      </c>
      <c r="B38" s="1" t="s">
        <v>6</v>
      </c>
      <c r="C38" s="1">
        <v>10</v>
      </c>
      <c r="D38" s="1">
        <v>201</v>
      </c>
      <c r="E38" s="1">
        <v>733</v>
      </c>
      <c r="F38" s="18">
        <v>100</v>
      </c>
    </row>
    <row r="39" spans="1:6" x14ac:dyDescent="0.2">
      <c r="A39" s="1" t="s">
        <v>53</v>
      </c>
      <c r="B39" s="1" t="s">
        <v>9</v>
      </c>
      <c r="C39" s="1">
        <v>14</v>
      </c>
      <c r="D39" s="1">
        <v>223</v>
      </c>
      <c r="E39" s="1">
        <v>761</v>
      </c>
      <c r="F39" s="18">
        <v>569</v>
      </c>
    </row>
    <row r="40" spans="1:6" x14ac:dyDescent="0.2">
      <c r="A40" s="1" t="s">
        <v>54</v>
      </c>
      <c r="B40" s="1" t="s">
        <v>9</v>
      </c>
      <c r="C40" s="1">
        <v>21</v>
      </c>
      <c r="D40" s="1">
        <v>235</v>
      </c>
      <c r="E40" s="1">
        <v>906</v>
      </c>
      <c r="F40" s="18">
        <v>1734</v>
      </c>
    </row>
    <row r="41" spans="1:6" x14ac:dyDescent="0.2">
      <c r="A41" s="1" t="s">
        <v>55</v>
      </c>
      <c r="B41" s="1" t="s">
        <v>9</v>
      </c>
      <c r="C41" s="1">
        <v>11</v>
      </c>
      <c r="D41" s="1">
        <v>234</v>
      </c>
      <c r="E41" s="1">
        <v>715</v>
      </c>
      <c r="F41" s="18">
        <v>334</v>
      </c>
    </row>
    <row r="42" spans="1:6" x14ac:dyDescent="0.2">
      <c r="A42" s="1" t="s">
        <v>56</v>
      </c>
      <c r="B42" s="1" t="s">
        <v>9</v>
      </c>
      <c r="C42" s="1">
        <v>28</v>
      </c>
      <c r="D42" s="1">
        <v>298</v>
      </c>
      <c r="E42" s="1">
        <v>942</v>
      </c>
      <c r="F42" s="18">
        <v>2504</v>
      </c>
    </row>
    <row r="43" spans="1:6" x14ac:dyDescent="0.2">
      <c r="A43" s="1" t="s">
        <v>57</v>
      </c>
      <c r="B43" s="1" t="s">
        <v>13</v>
      </c>
      <c r="C43" s="1">
        <v>10</v>
      </c>
      <c r="D43" s="1">
        <v>236</v>
      </c>
      <c r="E43" s="1">
        <v>687</v>
      </c>
      <c r="F43" s="18">
        <v>28</v>
      </c>
    </row>
    <row r="44" spans="1:6" x14ac:dyDescent="0.2">
      <c r="A44" s="1" t="s">
        <v>58</v>
      </c>
      <c r="B44" s="1" t="s">
        <v>9</v>
      </c>
      <c r="C44" s="1">
        <v>10</v>
      </c>
      <c r="D44" s="1">
        <v>243</v>
      </c>
      <c r="E44" s="1">
        <v>718</v>
      </c>
      <c r="F44" s="18">
        <v>151</v>
      </c>
    </row>
    <row r="45" spans="1:6" x14ac:dyDescent="0.2">
      <c r="A45" s="1" t="s">
        <v>59</v>
      </c>
      <c r="B45" s="1" t="s">
        <v>8</v>
      </c>
      <c r="C45" s="1">
        <v>11</v>
      </c>
      <c r="D45" s="1">
        <v>220</v>
      </c>
      <c r="E45" s="1">
        <v>742</v>
      </c>
      <c r="F45" s="18">
        <v>113</v>
      </c>
    </row>
    <row r="46" spans="1:6" x14ac:dyDescent="0.2">
      <c r="A46" s="1" t="s">
        <v>60</v>
      </c>
      <c r="B46" s="1" t="s">
        <v>9</v>
      </c>
      <c r="C46" s="1">
        <v>10</v>
      </c>
      <c r="D46" s="1">
        <v>208</v>
      </c>
      <c r="E46" s="1">
        <v>905</v>
      </c>
      <c r="F46" s="18">
        <v>50</v>
      </c>
    </row>
    <row r="47" spans="1:6" x14ac:dyDescent="0.2">
      <c r="A47" s="1" t="s">
        <v>61</v>
      </c>
      <c r="B47" s="1" t="s">
        <v>9</v>
      </c>
      <c r="C47" s="1">
        <v>11</v>
      </c>
      <c r="D47" s="1">
        <v>220</v>
      </c>
      <c r="E47" s="1">
        <v>904</v>
      </c>
      <c r="F47" s="18">
        <v>194</v>
      </c>
    </row>
    <row r="48" spans="1:6" x14ac:dyDescent="0.2">
      <c r="A48" s="1" t="s">
        <v>62</v>
      </c>
      <c r="B48" s="1" t="s">
        <v>9</v>
      </c>
      <c r="C48" s="1">
        <v>12</v>
      </c>
      <c r="D48" s="1">
        <v>215</v>
      </c>
      <c r="E48" s="1">
        <v>987</v>
      </c>
      <c r="F48" s="18">
        <v>199</v>
      </c>
    </row>
    <row r="49" spans="1:6" x14ac:dyDescent="0.2">
      <c r="A49" s="1" t="s">
        <v>63</v>
      </c>
      <c r="B49" s="1" t="s">
        <v>9</v>
      </c>
      <c r="C49" s="1">
        <v>11</v>
      </c>
      <c r="D49" s="1">
        <v>204</v>
      </c>
      <c r="E49" s="1" t="s">
        <v>27</v>
      </c>
      <c r="F49" s="18">
        <v>25</v>
      </c>
    </row>
    <row r="50" spans="1:6" x14ac:dyDescent="0.2">
      <c r="A50" s="1" t="s">
        <v>64</v>
      </c>
      <c r="B50" s="1" t="s">
        <v>6</v>
      </c>
      <c r="C50" s="1">
        <v>10</v>
      </c>
      <c r="D50" s="1">
        <v>220</v>
      </c>
      <c r="E50" s="1">
        <v>887</v>
      </c>
      <c r="F50" s="18">
        <v>35</v>
      </c>
    </row>
    <row r="51" spans="1:6" x14ac:dyDescent="0.2">
      <c r="A51" s="1" t="s">
        <v>65</v>
      </c>
      <c r="B51" s="1" t="s">
        <v>6</v>
      </c>
      <c r="C51" s="1">
        <v>15</v>
      </c>
      <c r="D51" s="1">
        <v>220</v>
      </c>
      <c r="E51" s="1">
        <v>1014</v>
      </c>
      <c r="F51" s="18">
        <v>84</v>
      </c>
    </row>
    <row r="52" spans="1:6" x14ac:dyDescent="0.2">
      <c r="A52" s="1" t="s">
        <v>66</v>
      </c>
      <c r="B52" s="1" t="s">
        <v>12</v>
      </c>
      <c r="C52" s="1">
        <v>16</v>
      </c>
      <c r="D52" s="1">
        <v>235</v>
      </c>
      <c r="E52" s="1">
        <v>1474</v>
      </c>
      <c r="F52" s="18">
        <v>151</v>
      </c>
    </row>
    <row r="53" spans="1:6" x14ac:dyDescent="0.2">
      <c r="A53" s="1" t="s">
        <v>67</v>
      </c>
      <c r="B53" s="1" t="s">
        <v>9</v>
      </c>
      <c r="C53" s="1">
        <v>36</v>
      </c>
      <c r="D53" s="1">
        <v>221</v>
      </c>
      <c r="E53" s="1">
        <v>1501</v>
      </c>
      <c r="F53" s="18">
        <v>287</v>
      </c>
    </row>
    <row r="54" spans="1:6" x14ac:dyDescent="0.2">
      <c r="A54" s="1" t="s">
        <v>68</v>
      </c>
      <c r="B54" s="1" t="s">
        <v>9</v>
      </c>
      <c r="C54" s="1">
        <v>27</v>
      </c>
      <c r="D54" s="1">
        <v>250</v>
      </c>
      <c r="E54" s="1">
        <v>1165</v>
      </c>
      <c r="F54" s="18">
        <v>609</v>
      </c>
    </row>
    <row r="55" spans="1:6" x14ac:dyDescent="0.2">
      <c r="A55" s="1" t="s">
        <v>69</v>
      </c>
      <c r="B55" s="1" t="s">
        <v>6</v>
      </c>
      <c r="C55" s="1">
        <v>11</v>
      </c>
      <c r="D55" s="1">
        <v>193</v>
      </c>
      <c r="E55" s="1">
        <v>1031</v>
      </c>
      <c r="F55" s="18">
        <v>56</v>
      </c>
    </row>
    <row r="56" spans="1:6" x14ac:dyDescent="0.2">
      <c r="A56" s="1" t="s">
        <v>70</v>
      </c>
      <c r="B56" s="1" t="s">
        <v>12</v>
      </c>
      <c r="C56" s="1">
        <v>10</v>
      </c>
      <c r="D56" s="1">
        <v>204</v>
      </c>
      <c r="E56" s="1">
        <v>783</v>
      </c>
      <c r="F56" s="18">
        <v>10</v>
      </c>
    </row>
    <row r="57" spans="1:6" x14ac:dyDescent="0.2">
      <c r="A57" s="1" t="s">
        <v>71</v>
      </c>
      <c r="B57" s="1" t="s">
        <v>12</v>
      </c>
      <c r="C57" s="1">
        <v>12</v>
      </c>
      <c r="D57" s="1">
        <v>212</v>
      </c>
      <c r="E57" s="1">
        <v>864</v>
      </c>
      <c r="F57" s="18">
        <v>181</v>
      </c>
    </row>
    <row r="58" spans="1:6" x14ac:dyDescent="0.2">
      <c r="A58" s="1" t="s">
        <v>72</v>
      </c>
      <c r="B58" s="1" t="s">
        <v>6</v>
      </c>
      <c r="C58" s="1">
        <v>19</v>
      </c>
      <c r="D58" s="1">
        <v>235</v>
      </c>
      <c r="E58" s="1">
        <v>914</v>
      </c>
      <c r="F58" s="18">
        <v>1123</v>
      </c>
    </row>
    <row r="59" spans="1:6" x14ac:dyDescent="0.2">
      <c r="A59" s="1" t="s">
        <v>73</v>
      </c>
      <c r="B59" s="1" t="s">
        <v>12</v>
      </c>
      <c r="C59" s="1">
        <v>20</v>
      </c>
      <c r="D59" s="1">
        <v>241</v>
      </c>
      <c r="E59" s="1">
        <v>792</v>
      </c>
      <c r="F59" s="18">
        <v>213</v>
      </c>
    </row>
    <row r="60" spans="1:6" x14ac:dyDescent="0.2">
      <c r="A60" s="1" t="s">
        <v>74</v>
      </c>
      <c r="B60" s="1" t="s">
        <v>13</v>
      </c>
      <c r="C60" s="1">
        <v>285</v>
      </c>
      <c r="D60" s="1">
        <v>984</v>
      </c>
      <c r="E60" s="1">
        <v>5257</v>
      </c>
      <c r="F60" s="18">
        <v>5172</v>
      </c>
    </row>
    <row r="61" spans="1:6" x14ac:dyDescent="0.2">
      <c r="A61" s="1" t="s">
        <v>75</v>
      </c>
      <c r="B61" s="1" t="s">
        <v>7</v>
      </c>
      <c r="C61" s="1">
        <v>16</v>
      </c>
      <c r="D61" s="1">
        <v>235</v>
      </c>
      <c r="E61" s="1" t="s">
        <v>27</v>
      </c>
      <c r="F61" s="18">
        <v>387</v>
      </c>
    </row>
    <row r="62" spans="1:6" x14ac:dyDescent="0.2">
      <c r="A62" s="1" t="s">
        <v>76</v>
      </c>
      <c r="B62" s="1" t="s">
        <v>12</v>
      </c>
      <c r="C62" s="1">
        <v>12</v>
      </c>
      <c r="D62" s="1">
        <v>234</v>
      </c>
      <c r="E62" s="1">
        <v>744</v>
      </c>
      <c r="F62" s="18">
        <v>153</v>
      </c>
    </row>
    <row r="63" spans="1:6" x14ac:dyDescent="0.2">
      <c r="A63" s="1" t="s">
        <v>77</v>
      </c>
      <c r="B63" s="1" t="s">
        <v>6</v>
      </c>
      <c r="C63" s="1">
        <v>10</v>
      </c>
      <c r="D63" s="1">
        <v>248</v>
      </c>
      <c r="E63" s="1">
        <v>748</v>
      </c>
      <c r="F63" s="18">
        <v>31</v>
      </c>
    </row>
    <row r="64" spans="1:6" x14ac:dyDescent="0.2">
      <c r="A64" s="1" t="s">
        <v>78</v>
      </c>
      <c r="B64" s="1" t="s">
        <v>5</v>
      </c>
      <c r="C64" s="1" t="s">
        <v>27</v>
      </c>
      <c r="D64" s="1">
        <v>222</v>
      </c>
      <c r="E64" s="1" t="s">
        <v>27</v>
      </c>
      <c r="F64" s="18" t="s">
        <v>27</v>
      </c>
    </row>
    <row r="65" spans="1:6" x14ac:dyDescent="0.2">
      <c r="A65" s="1" t="s">
        <v>79</v>
      </c>
      <c r="B65" s="1" t="s">
        <v>8</v>
      </c>
      <c r="C65" s="1">
        <v>13</v>
      </c>
      <c r="D65" s="1">
        <v>267</v>
      </c>
      <c r="E65" s="1" t="s">
        <v>27</v>
      </c>
      <c r="F65" s="18">
        <v>206</v>
      </c>
    </row>
    <row r="66" spans="1:6" x14ac:dyDescent="0.2">
      <c r="A66" s="1" t="s">
        <v>80</v>
      </c>
      <c r="B66" s="1" t="s">
        <v>9</v>
      </c>
      <c r="C66" s="1">
        <v>38</v>
      </c>
      <c r="D66" s="1">
        <v>312</v>
      </c>
      <c r="E66" s="1">
        <v>1241</v>
      </c>
      <c r="F66" s="18">
        <v>3214</v>
      </c>
    </row>
    <row r="67" spans="1:6" x14ac:dyDescent="0.2">
      <c r="A67" s="1" t="s">
        <v>81</v>
      </c>
      <c r="B67" s="1" t="s">
        <v>6</v>
      </c>
      <c r="C67" s="1">
        <v>14</v>
      </c>
      <c r="D67" s="1">
        <v>223</v>
      </c>
      <c r="E67" s="1">
        <v>838</v>
      </c>
      <c r="F67" s="18">
        <v>485</v>
      </c>
    </row>
    <row r="68" spans="1:6" x14ac:dyDescent="0.2">
      <c r="A68" s="1" t="s">
        <v>82</v>
      </c>
      <c r="B68" s="1" t="s">
        <v>12</v>
      </c>
      <c r="C68" s="1">
        <v>49</v>
      </c>
      <c r="D68" s="1">
        <v>299</v>
      </c>
      <c r="E68" s="1">
        <v>1126</v>
      </c>
      <c r="F68" s="18">
        <v>2691</v>
      </c>
    </row>
    <row r="69" spans="1:6" x14ac:dyDescent="0.2">
      <c r="A69" s="1" t="s">
        <v>83</v>
      </c>
      <c r="B69" s="1" t="s">
        <v>9</v>
      </c>
      <c r="C69" s="1">
        <v>11</v>
      </c>
      <c r="D69" s="1">
        <v>219</v>
      </c>
      <c r="E69" s="1">
        <v>742</v>
      </c>
      <c r="F69" s="18">
        <v>168</v>
      </c>
    </row>
    <row r="70" spans="1:6" x14ac:dyDescent="0.2">
      <c r="A70" s="1" t="s">
        <v>84</v>
      </c>
      <c r="B70" s="1" t="s">
        <v>9</v>
      </c>
      <c r="C70" s="1">
        <v>12</v>
      </c>
      <c r="D70" s="1">
        <v>234</v>
      </c>
      <c r="E70" s="1">
        <v>749</v>
      </c>
      <c r="F70" s="18">
        <v>252</v>
      </c>
    </row>
    <row r="71" spans="1:6" x14ac:dyDescent="0.2">
      <c r="A71" s="1" t="s">
        <v>85</v>
      </c>
      <c r="B71" s="1" t="s">
        <v>8</v>
      </c>
      <c r="C71" s="1">
        <v>10</v>
      </c>
      <c r="D71" s="1">
        <v>256</v>
      </c>
      <c r="E71" s="1">
        <v>702</v>
      </c>
      <c r="F71" s="18">
        <v>52</v>
      </c>
    </row>
    <row r="72" spans="1:6" x14ac:dyDescent="0.2">
      <c r="A72" s="1" t="s">
        <v>86</v>
      </c>
      <c r="B72" s="1" t="s">
        <v>4</v>
      </c>
      <c r="C72" s="1">
        <v>16</v>
      </c>
      <c r="D72" s="1">
        <v>251</v>
      </c>
      <c r="E72" s="1">
        <v>813</v>
      </c>
      <c r="F72" s="18">
        <v>706</v>
      </c>
    </row>
    <row r="73" spans="1:6" x14ac:dyDescent="0.2">
      <c r="A73" s="1" t="s">
        <v>87</v>
      </c>
      <c r="B73" s="1" t="s">
        <v>4</v>
      </c>
      <c r="C73" s="1">
        <v>16</v>
      </c>
      <c r="D73" s="1">
        <v>229</v>
      </c>
      <c r="E73" s="1">
        <v>1064</v>
      </c>
      <c r="F73" s="18">
        <v>570</v>
      </c>
    </row>
    <row r="74" spans="1:6" x14ac:dyDescent="0.2">
      <c r="A74" s="1" t="s">
        <v>88</v>
      </c>
      <c r="B74" s="1" t="s">
        <v>12</v>
      </c>
      <c r="C74" s="1">
        <v>16</v>
      </c>
      <c r="D74" s="1">
        <v>251</v>
      </c>
      <c r="E74" s="1">
        <v>999</v>
      </c>
      <c r="F74" s="18">
        <v>691</v>
      </c>
    </row>
    <row r="75" spans="1:6" x14ac:dyDescent="0.2">
      <c r="A75" s="1" t="s">
        <v>89</v>
      </c>
      <c r="B75" s="1" t="s">
        <v>12</v>
      </c>
      <c r="C75" s="1">
        <v>16</v>
      </c>
      <c r="D75" s="1">
        <v>250</v>
      </c>
      <c r="E75" s="1">
        <v>987</v>
      </c>
      <c r="F75" s="18">
        <v>464</v>
      </c>
    </row>
    <row r="76" spans="1:6" x14ac:dyDescent="0.2">
      <c r="A76" s="1" t="s">
        <v>90</v>
      </c>
      <c r="B76" s="1" t="s">
        <v>8</v>
      </c>
      <c r="C76" s="1">
        <v>11</v>
      </c>
      <c r="D76" s="1">
        <v>237</v>
      </c>
      <c r="E76" s="1">
        <v>918</v>
      </c>
      <c r="F76" s="18">
        <v>106</v>
      </c>
    </row>
    <row r="77" spans="1:6" x14ac:dyDescent="0.2">
      <c r="A77" s="1" t="s">
        <v>91</v>
      </c>
      <c r="B77" s="1" t="s">
        <v>12</v>
      </c>
      <c r="C77" s="1">
        <v>37</v>
      </c>
      <c r="D77" s="1">
        <v>313</v>
      </c>
      <c r="E77" s="1">
        <v>1502</v>
      </c>
      <c r="F77" s="18">
        <v>2352</v>
      </c>
    </row>
    <row r="78" spans="1:6" x14ac:dyDescent="0.2">
      <c r="A78" s="1" t="s">
        <v>92</v>
      </c>
      <c r="B78" s="1" t="s">
        <v>12</v>
      </c>
      <c r="C78" s="1" t="s">
        <v>27</v>
      </c>
      <c r="D78" s="1">
        <v>235</v>
      </c>
      <c r="E78" s="1" t="s">
        <v>27</v>
      </c>
      <c r="F78" s="18" t="s">
        <v>27</v>
      </c>
    </row>
    <row r="79" spans="1:6" x14ac:dyDescent="0.2">
      <c r="A79" s="1" t="s">
        <v>93</v>
      </c>
      <c r="B79" s="1" t="s">
        <v>8</v>
      </c>
      <c r="C79" s="1">
        <v>10</v>
      </c>
      <c r="D79" s="1">
        <v>235</v>
      </c>
      <c r="E79" s="1">
        <v>676</v>
      </c>
      <c r="F79" s="18">
        <v>9</v>
      </c>
    </row>
    <row r="80" spans="1:6" x14ac:dyDescent="0.2">
      <c r="A80" s="1" t="s">
        <v>94</v>
      </c>
      <c r="B80" s="1" t="s">
        <v>7</v>
      </c>
      <c r="C80" s="1">
        <v>21</v>
      </c>
      <c r="D80" s="1">
        <v>282</v>
      </c>
      <c r="E80" s="1">
        <v>780</v>
      </c>
      <c r="F80" s="18">
        <v>634</v>
      </c>
    </row>
    <row r="81" spans="1:6" x14ac:dyDescent="0.2">
      <c r="A81" s="1" t="s">
        <v>95</v>
      </c>
      <c r="B81" s="1" t="s">
        <v>12</v>
      </c>
      <c r="C81" s="1">
        <v>21</v>
      </c>
      <c r="D81" s="1">
        <v>270</v>
      </c>
      <c r="E81" s="1">
        <v>880</v>
      </c>
      <c r="F81" s="18">
        <v>861</v>
      </c>
    </row>
    <row r="82" spans="1:6" x14ac:dyDescent="0.2">
      <c r="A82" s="1" t="s">
        <v>96</v>
      </c>
      <c r="B82" s="1" t="s">
        <v>97</v>
      </c>
      <c r="C82" s="1">
        <v>28</v>
      </c>
      <c r="D82" s="1">
        <v>312</v>
      </c>
      <c r="E82" s="1" t="s">
        <v>27</v>
      </c>
      <c r="F82" s="18">
        <v>528</v>
      </c>
    </row>
    <row r="83" spans="1:6" x14ac:dyDescent="0.2">
      <c r="A83" s="1" t="s">
        <v>98</v>
      </c>
      <c r="B83" s="1" t="s">
        <v>12</v>
      </c>
      <c r="C83" s="1">
        <v>15</v>
      </c>
      <c r="D83" s="1">
        <v>235</v>
      </c>
      <c r="E83" s="1">
        <v>686</v>
      </c>
      <c r="F83" s="18">
        <v>98</v>
      </c>
    </row>
    <row r="84" spans="1:6" x14ac:dyDescent="0.2">
      <c r="A84" s="1" t="s">
        <v>99</v>
      </c>
      <c r="B84" s="1" t="s">
        <v>7</v>
      </c>
      <c r="C84" s="1">
        <v>11</v>
      </c>
      <c r="D84" s="1">
        <v>236</v>
      </c>
      <c r="E84" s="1">
        <v>825</v>
      </c>
      <c r="F84" s="18">
        <v>101</v>
      </c>
    </row>
    <row r="85" spans="1:6" x14ac:dyDescent="0.2">
      <c r="A85" s="1" t="s">
        <v>100</v>
      </c>
      <c r="B85" s="1" t="s">
        <v>12</v>
      </c>
      <c r="C85" s="1">
        <v>11</v>
      </c>
      <c r="D85" s="1">
        <v>207</v>
      </c>
      <c r="E85" s="1">
        <v>812</v>
      </c>
      <c r="F85" s="18">
        <v>51</v>
      </c>
    </row>
    <row r="86" spans="1:6" x14ac:dyDescent="0.2">
      <c r="A86" s="1" t="s">
        <v>101</v>
      </c>
      <c r="B86" s="1" t="s">
        <v>7</v>
      </c>
      <c r="C86" s="1">
        <v>12</v>
      </c>
      <c r="D86" s="1">
        <v>216</v>
      </c>
      <c r="E86" s="1">
        <v>715</v>
      </c>
      <c r="F86" s="18">
        <v>147</v>
      </c>
    </row>
    <row r="87" spans="1:6" x14ac:dyDescent="0.2">
      <c r="A87" s="1" t="s">
        <v>102</v>
      </c>
      <c r="B87" s="1" t="s">
        <v>12</v>
      </c>
      <c r="C87" s="1">
        <v>10</v>
      </c>
      <c r="D87" s="1">
        <v>219</v>
      </c>
      <c r="E87" s="1">
        <v>803</v>
      </c>
      <c r="F87" s="18">
        <v>19</v>
      </c>
    </row>
    <row r="88" spans="1:6" x14ac:dyDescent="0.2">
      <c r="A88" s="1" t="s">
        <v>103</v>
      </c>
      <c r="B88" s="1" t="s">
        <v>8</v>
      </c>
      <c r="C88" s="1">
        <v>17</v>
      </c>
      <c r="D88" s="1">
        <v>254</v>
      </c>
      <c r="E88" s="1">
        <v>886</v>
      </c>
      <c r="F88" s="18">
        <v>1185</v>
      </c>
    </row>
    <row r="89" spans="1:6" x14ac:dyDescent="0.2">
      <c r="A89" s="1" t="s">
        <v>104</v>
      </c>
      <c r="B89" s="1" t="s">
        <v>12</v>
      </c>
      <c r="C89" s="1">
        <v>10</v>
      </c>
      <c r="D89" s="1">
        <v>211</v>
      </c>
      <c r="E89" s="1">
        <v>689</v>
      </c>
      <c r="F89" s="18">
        <v>43</v>
      </c>
    </row>
    <row r="90" spans="1:6" x14ac:dyDescent="0.2">
      <c r="A90" s="1" t="s">
        <v>105</v>
      </c>
      <c r="B90" s="1" t="s">
        <v>12</v>
      </c>
      <c r="C90" s="1">
        <v>10</v>
      </c>
      <c r="D90" s="1">
        <v>235</v>
      </c>
      <c r="E90" s="1">
        <v>673</v>
      </c>
      <c r="F90" s="18">
        <v>7</v>
      </c>
    </row>
    <row r="91" spans="1:6" x14ac:dyDescent="0.2">
      <c r="A91" s="1" t="s">
        <v>106</v>
      </c>
      <c r="B91" s="1" t="s">
        <v>13</v>
      </c>
      <c r="C91" s="1">
        <v>10</v>
      </c>
      <c r="D91" s="1">
        <v>226</v>
      </c>
      <c r="E91" s="1">
        <v>681</v>
      </c>
      <c r="F91" s="18">
        <v>28</v>
      </c>
    </row>
    <row r="92" spans="1:6" x14ac:dyDescent="0.2">
      <c r="A92" s="1" t="s">
        <v>107</v>
      </c>
      <c r="B92" s="1" t="s">
        <v>12</v>
      </c>
      <c r="C92" s="1">
        <v>10</v>
      </c>
      <c r="D92" s="1">
        <v>237</v>
      </c>
      <c r="E92" s="1">
        <v>692</v>
      </c>
      <c r="F92" s="18">
        <v>25</v>
      </c>
    </row>
    <row r="93" spans="1:6" x14ac:dyDescent="0.2">
      <c r="A93" s="1" t="s">
        <v>108</v>
      </c>
      <c r="B93" s="1" t="s">
        <v>12</v>
      </c>
      <c r="C93" s="1">
        <v>10</v>
      </c>
      <c r="D93" s="1">
        <v>251</v>
      </c>
      <c r="E93" s="1">
        <v>683</v>
      </c>
      <c r="F93" s="18">
        <v>16</v>
      </c>
    </row>
    <row r="94" spans="1:6" x14ac:dyDescent="0.2">
      <c r="A94" s="1" t="s">
        <v>109</v>
      </c>
      <c r="B94" s="1" t="s">
        <v>12</v>
      </c>
      <c r="C94" s="1">
        <v>10</v>
      </c>
      <c r="D94" s="1">
        <v>235</v>
      </c>
      <c r="E94" s="1">
        <v>675</v>
      </c>
      <c r="F94" s="18">
        <v>11</v>
      </c>
    </row>
    <row r="95" spans="1:6" x14ac:dyDescent="0.2">
      <c r="A95" s="1" t="s">
        <v>110</v>
      </c>
      <c r="B95" s="1" t="s">
        <v>12</v>
      </c>
      <c r="C95" s="1">
        <v>10</v>
      </c>
      <c r="D95" s="1">
        <v>282</v>
      </c>
      <c r="E95" s="1">
        <v>680</v>
      </c>
      <c r="F95" s="18">
        <v>43</v>
      </c>
    </row>
    <row r="96" spans="1:6" x14ac:dyDescent="0.2">
      <c r="A96" s="1" t="s">
        <v>111</v>
      </c>
      <c r="B96" s="1" t="s">
        <v>6</v>
      </c>
      <c r="C96" s="1">
        <v>62</v>
      </c>
      <c r="D96" s="1">
        <v>219</v>
      </c>
      <c r="E96" s="1">
        <v>672</v>
      </c>
      <c r="F96" s="18">
        <v>24</v>
      </c>
    </row>
    <row r="97" spans="1:6" x14ac:dyDescent="0.2">
      <c r="A97" s="1" t="s">
        <v>112</v>
      </c>
      <c r="B97" s="1" t="s">
        <v>9</v>
      </c>
      <c r="C97" s="1">
        <v>9</v>
      </c>
      <c r="D97" s="1">
        <v>218</v>
      </c>
      <c r="E97" s="1">
        <v>665</v>
      </c>
      <c r="F97" s="18">
        <v>9</v>
      </c>
    </row>
    <row r="98" spans="1:6" x14ac:dyDescent="0.2">
      <c r="A98" s="1" t="s">
        <v>113</v>
      </c>
      <c r="B98" s="1" t="s">
        <v>13</v>
      </c>
      <c r="C98" s="1">
        <v>10</v>
      </c>
      <c r="D98" s="1">
        <v>249</v>
      </c>
      <c r="E98" s="1">
        <v>837</v>
      </c>
      <c r="F98" s="18">
        <v>50</v>
      </c>
    </row>
    <row r="99" spans="1:6" x14ac:dyDescent="0.2">
      <c r="A99" s="1" t="s">
        <v>114</v>
      </c>
      <c r="B99" s="1" t="s">
        <v>6</v>
      </c>
      <c r="C99" s="1">
        <v>11</v>
      </c>
      <c r="D99" s="1">
        <v>219</v>
      </c>
      <c r="E99" s="1">
        <v>874</v>
      </c>
      <c r="F99" s="18">
        <v>85</v>
      </c>
    </row>
    <row r="100" spans="1:6" x14ac:dyDescent="0.2">
      <c r="A100" s="1" t="s">
        <v>115</v>
      </c>
      <c r="B100" s="1" t="s">
        <v>6</v>
      </c>
      <c r="C100" s="1">
        <v>21</v>
      </c>
      <c r="D100" s="1">
        <v>266</v>
      </c>
      <c r="E100" s="1">
        <v>969</v>
      </c>
      <c r="F100" s="18">
        <v>1065</v>
      </c>
    </row>
    <row r="101" spans="1:6" x14ac:dyDescent="0.2">
      <c r="A101" s="1" t="s">
        <v>116</v>
      </c>
      <c r="B101" s="1" t="s">
        <v>6</v>
      </c>
      <c r="C101" s="1">
        <v>172</v>
      </c>
      <c r="D101" s="1">
        <v>577</v>
      </c>
      <c r="E101" s="1">
        <v>2470</v>
      </c>
      <c r="F101" s="18">
        <v>12251</v>
      </c>
    </row>
    <row r="102" spans="1:6" x14ac:dyDescent="0.2">
      <c r="A102" s="1" t="s">
        <v>117</v>
      </c>
      <c r="B102" s="1" t="s">
        <v>12</v>
      </c>
      <c r="C102" s="1">
        <v>10</v>
      </c>
      <c r="D102" s="1">
        <v>236</v>
      </c>
      <c r="E102" s="1">
        <v>702</v>
      </c>
      <c r="F102" s="18">
        <v>18</v>
      </c>
    </row>
    <row r="103" spans="1:6" x14ac:dyDescent="0.2">
      <c r="A103" s="1" t="s">
        <v>118</v>
      </c>
      <c r="B103" s="1" t="s">
        <v>12</v>
      </c>
      <c r="C103" s="1">
        <v>10</v>
      </c>
      <c r="D103" s="1">
        <v>209</v>
      </c>
      <c r="E103" s="1">
        <v>700</v>
      </c>
      <c r="F103" s="18">
        <v>79</v>
      </c>
    </row>
    <row r="104" spans="1:6" x14ac:dyDescent="0.2">
      <c r="A104" s="1" t="s">
        <v>119</v>
      </c>
      <c r="B104" s="1" t="s">
        <v>6</v>
      </c>
      <c r="C104" s="1">
        <v>19</v>
      </c>
      <c r="D104" s="1">
        <v>267</v>
      </c>
      <c r="E104" s="1">
        <v>852</v>
      </c>
      <c r="F104" s="18">
        <v>1331</v>
      </c>
    </row>
    <row r="105" spans="1:6" x14ac:dyDescent="0.2">
      <c r="A105" s="1" t="s">
        <v>120</v>
      </c>
      <c r="B105" s="1" t="s">
        <v>7</v>
      </c>
      <c r="C105" s="1">
        <v>9</v>
      </c>
      <c r="D105" s="1">
        <v>229</v>
      </c>
      <c r="E105" s="1" t="s">
        <v>27</v>
      </c>
      <c r="F105" s="18">
        <v>29</v>
      </c>
    </row>
    <row r="106" spans="1:6" x14ac:dyDescent="0.2">
      <c r="A106" s="1" t="s">
        <v>121</v>
      </c>
      <c r="B106" s="1" t="s">
        <v>12</v>
      </c>
      <c r="C106" s="1">
        <v>123</v>
      </c>
      <c r="D106" s="1">
        <v>1255</v>
      </c>
      <c r="E106" s="1">
        <v>1808</v>
      </c>
      <c r="F106" s="18">
        <v>5782</v>
      </c>
    </row>
    <row r="107" spans="1:6" x14ac:dyDescent="0.2">
      <c r="A107" s="1" t="s">
        <v>122</v>
      </c>
      <c r="B107" s="1" t="s">
        <v>8</v>
      </c>
      <c r="C107" s="1">
        <v>11</v>
      </c>
      <c r="D107" s="1">
        <v>218</v>
      </c>
      <c r="E107" s="1">
        <v>682</v>
      </c>
      <c r="F107" s="18">
        <v>68</v>
      </c>
    </row>
    <row r="108" spans="1:6" x14ac:dyDescent="0.2">
      <c r="A108" s="1" t="s">
        <v>123</v>
      </c>
      <c r="B108" s="1" t="s">
        <v>6</v>
      </c>
      <c r="C108" s="1">
        <v>10</v>
      </c>
      <c r="D108" s="1">
        <v>220</v>
      </c>
      <c r="E108" s="1">
        <v>687</v>
      </c>
      <c r="F108" s="18">
        <v>50</v>
      </c>
    </row>
    <row r="109" spans="1:6" x14ac:dyDescent="0.2">
      <c r="A109" s="1" t="s">
        <v>124</v>
      </c>
      <c r="B109" s="1" t="s">
        <v>6</v>
      </c>
      <c r="C109" s="1">
        <v>10</v>
      </c>
      <c r="D109" s="1">
        <v>204</v>
      </c>
      <c r="E109" s="1">
        <v>684</v>
      </c>
      <c r="F109" s="18">
        <v>53</v>
      </c>
    </row>
    <row r="110" spans="1:6" x14ac:dyDescent="0.2">
      <c r="A110" s="1" t="s">
        <v>125</v>
      </c>
      <c r="B110" s="1" t="s">
        <v>12</v>
      </c>
      <c r="C110" s="1">
        <v>17</v>
      </c>
      <c r="D110" s="1">
        <v>265</v>
      </c>
      <c r="E110" s="1">
        <v>965</v>
      </c>
      <c r="F110" s="18">
        <v>325</v>
      </c>
    </row>
    <row r="111" spans="1:6" x14ac:dyDescent="0.2">
      <c r="A111" s="1" t="s">
        <v>126</v>
      </c>
      <c r="B111" s="1" t="s">
        <v>12</v>
      </c>
      <c r="C111" s="1">
        <v>11</v>
      </c>
      <c r="D111" s="1">
        <v>251</v>
      </c>
      <c r="E111" s="1">
        <v>694</v>
      </c>
      <c r="F111" s="18">
        <v>174</v>
      </c>
    </row>
    <row r="112" spans="1:6" x14ac:dyDescent="0.2">
      <c r="A112" s="1" t="s">
        <v>127</v>
      </c>
      <c r="B112" s="1" t="s">
        <v>4</v>
      </c>
      <c r="C112" s="1">
        <v>11</v>
      </c>
      <c r="D112" s="1">
        <v>204</v>
      </c>
      <c r="E112" s="1">
        <v>703</v>
      </c>
      <c r="F112" s="18">
        <v>144</v>
      </c>
    </row>
    <row r="113" spans="1:6" x14ac:dyDescent="0.2">
      <c r="A113" s="1" t="s">
        <v>128</v>
      </c>
      <c r="B113" s="1" t="s">
        <v>7</v>
      </c>
      <c r="C113" s="1">
        <v>11</v>
      </c>
      <c r="D113" s="1">
        <v>219</v>
      </c>
      <c r="E113" s="1" t="s">
        <v>27</v>
      </c>
      <c r="F113" s="18">
        <v>145</v>
      </c>
    </row>
    <row r="114" spans="1:6" x14ac:dyDescent="0.2">
      <c r="A114" s="1" t="s">
        <v>129</v>
      </c>
      <c r="B114" s="1" t="s">
        <v>9</v>
      </c>
      <c r="C114" s="1">
        <v>33</v>
      </c>
      <c r="D114" s="1">
        <v>329</v>
      </c>
      <c r="E114" s="1">
        <v>1030</v>
      </c>
      <c r="F114" s="18">
        <v>2988</v>
      </c>
    </row>
    <row r="115" spans="1:6" x14ac:dyDescent="0.2">
      <c r="A115" s="1" t="s">
        <v>130</v>
      </c>
      <c r="B115" s="1" t="s">
        <v>8</v>
      </c>
      <c r="C115" s="1">
        <v>10</v>
      </c>
      <c r="D115" s="1">
        <v>220</v>
      </c>
      <c r="E115" s="1">
        <v>683</v>
      </c>
      <c r="F115" s="18">
        <v>96</v>
      </c>
    </row>
    <row r="116" spans="1:6" x14ac:dyDescent="0.2">
      <c r="A116" s="1" t="s">
        <v>131</v>
      </c>
      <c r="B116" s="1" t="s">
        <v>97</v>
      </c>
      <c r="C116" s="1">
        <v>16</v>
      </c>
      <c r="D116" s="1">
        <v>281</v>
      </c>
      <c r="E116" s="1" t="s">
        <v>27</v>
      </c>
      <c r="F116" s="18">
        <v>166</v>
      </c>
    </row>
    <row r="117" spans="1:6" x14ac:dyDescent="0.2">
      <c r="A117" s="1" t="s">
        <v>132</v>
      </c>
      <c r="B117" s="1" t="s">
        <v>6</v>
      </c>
      <c r="C117" s="1">
        <v>10</v>
      </c>
      <c r="D117" s="1">
        <v>219</v>
      </c>
      <c r="E117" s="1">
        <v>677</v>
      </c>
      <c r="F117" s="18">
        <v>72</v>
      </c>
    </row>
    <row r="118" spans="1:6" x14ac:dyDescent="0.2">
      <c r="A118" s="1" t="s">
        <v>133</v>
      </c>
      <c r="B118" s="1" t="s">
        <v>9</v>
      </c>
      <c r="C118" s="1">
        <v>11</v>
      </c>
      <c r="D118" s="1">
        <v>214</v>
      </c>
      <c r="E118" s="1">
        <v>703</v>
      </c>
      <c r="F118" s="18">
        <v>278</v>
      </c>
    </row>
    <row r="119" spans="1:6" x14ac:dyDescent="0.2">
      <c r="A119" s="1" t="s">
        <v>134</v>
      </c>
      <c r="B119" s="1" t="s">
        <v>12</v>
      </c>
      <c r="C119" s="1">
        <v>10</v>
      </c>
      <c r="D119" s="1">
        <v>247</v>
      </c>
      <c r="E119" s="1">
        <v>677</v>
      </c>
      <c r="F119" s="18">
        <v>69</v>
      </c>
    </row>
    <row r="120" spans="1:6" x14ac:dyDescent="0.2">
      <c r="A120" s="1" t="s">
        <v>135</v>
      </c>
      <c r="B120" s="1" t="s">
        <v>12</v>
      </c>
      <c r="C120" s="1">
        <v>10</v>
      </c>
      <c r="D120" s="1">
        <v>235</v>
      </c>
      <c r="E120" s="1">
        <v>748</v>
      </c>
      <c r="F120" s="18">
        <v>15</v>
      </c>
    </row>
    <row r="121" spans="1:6" x14ac:dyDescent="0.2">
      <c r="A121" s="1" t="s">
        <v>136</v>
      </c>
      <c r="B121" s="1" t="s">
        <v>12</v>
      </c>
      <c r="C121" s="1">
        <v>11</v>
      </c>
      <c r="D121" s="1">
        <v>269</v>
      </c>
      <c r="E121" s="1">
        <v>860</v>
      </c>
      <c r="F121" s="18">
        <v>54</v>
      </c>
    </row>
    <row r="122" spans="1:6" x14ac:dyDescent="0.2">
      <c r="A122" s="1" t="s">
        <v>137</v>
      </c>
      <c r="B122" s="1" t="s">
        <v>5</v>
      </c>
      <c r="C122" s="1">
        <v>10</v>
      </c>
      <c r="D122" s="1">
        <v>251</v>
      </c>
      <c r="E122" s="1">
        <v>831</v>
      </c>
      <c r="F122" s="18">
        <v>84</v>
      </c>
    </row>
    <row r="123" spans="1:6" x14ac:dyDescent="0.2">
      <c r="A123" s="1" t="s">
        <v>138</v>
      </c>
      <c r="B123" s="1" t="s">
        <v>12</v>
      </c>
      <c r="C123" s="1">
        <v>221</v>
      </c>
      <c r="D123" s="1">
        <v>562</v>
      </c>
      <c r="E123" s="1">
        <v>1531</v>
      </c>
      <c r="F123" s="18">
        <v>7437</v>
      </c>
    </row>
    <row r="124" spans="1:6" x14ac:dyDescent="0.2">
      <c r="A124" s="1" t="s">
        <v>139</v>
      </c>
      <c r="B124" s="1" t="s">
        <v>12</v>
      </c>
      <c r="C124" s="1">
        <v>196</v>
      </c>
      <c r="D124" s="1">
        <v>521</v>
      </c>
      <c r="E124" s="1">
        <v>1404</v>
      </c>
      <c r="F124" s="18">
        <v>6961</v>
      </c>
    </row>
    <row r="125" spans="1:6" x14ac:dyDescent="0.2">
      <c r="A125" s="1" t="s">
        <v>140</v>
      </c>
      <c r="B125" s="1" t="s">
        <v>12</v>
      </c>
      <c r="C125" s="1">
        <v>88</v>
      </c>
      <c r="D125" s="1">
        <v>501</v>
      </c>
      <c r="E125" s="1">
        <v>1148</v>
      </c>
      <c r="F125" s="18">
        <v>6773</v>
      </c>
    </row>
    <row r="126" spans="1:6" x14ac:dyDescent="0.2">
      <c r="A126" s="1" t="s">
        <v>141</v>
      </c>
      <c r="B126" s="1" t="s">
        <v>12</v>
      </c>
      <c r="C126" s="1">
        <v>14</v>
      </c>
      <c r="D126" s="1">
        <v>251</v>
      </c>
      <c r="E126" s="1">
        <v>738</v>
      </c>
      <c r="F126" s="18">
        <v>266</v>
      </c>
    </row>
    <row r="127" spans="1:6" x14ac:dyDescent="0.2">
      <c r="A127" s="1" t="s">
        <v>142</v>
      </c>
      <c r="B127" s="1" t="s">
        <v>9</v>
      </c>
      <c r="C127" s="1">
        <v>30</v>
      </c>
      <c r="D127" s="1">
        <v>282</v>
      </c>
      <c r="E127" s="1">
        <v>934</v>
      </c>
      <c r="F127" s="18">
        <v>2590</v>
      </c>
    </row>
    <row r="128" spans="1:6" x14ac:dyDescent="0.2">
      <c r="A128" s="1" t="s">
        <v>143</v>
      </c>
      <c r="B128" s="1" t="s">
        <v>12</v>
      </c>
      <c r="C128" s="1">
        <v>11</v>
      </c>
      <c r="D128" s="1">
        <v>251</v>
      </c>
      <c r="E128" s="1">
        <v>684</v>
      </c>
      <c r="F128" s="18">
        <v>72</v>
      </c>
    </row>
    <row r="129" spans="1:6" x14ac:dyDescent="0.2">
      <c r="A129" s="1" t="s">
        <v>144</v>
      </c>
      <c r="B129" s="1" t="s">
        <v>9</v>
      </c>
      <c r="C129" s="1">
        <v>20</v>
      </c>
      <c r="D129" s="1">
        <v>296</v>
      </c>
      <c r="E129" s="1">
        <v>862</v>
      </c>
      <c r="F129" s="18">
        <v>1645</v>
      </c>
    </row>
    <row r="130" spans="1:6" x14ac:dyDescent="0.2">
      <c r="A130" s="1" t="s">
        <v>145</v>
      </c>
      <c r="B130" s="1" t="s">
        <v>9</v>
      </c>
      <c r="C130" s="1">
        <v>10</v>
      </c>
      <c r="D130" s="1">
        <v>250</v>
      </c>
      <c r="E130" s="1">
        <v>676</v>
      </c>
      <c r="F130" s="18">
        <v>111</v>
      </c>
    </row>
    <row r="131" spans="1:6" x14ac:dyDescent="0.2">
      <c r="A131" s="1" t="s">
        <v>146</v>
      </c>
      <c r="B131" s="1" t="s">
        <v>6</v>
      </c>
      <c r="C131" s="1">
        <v>11</v>
      </c>
      <c r="D131" s="1">
        <v>219</v>
      </c>
      <c r="E131" s="1">
        <v>685</v>
      </c>
      <c r="F131" s="18">
        <v>104</v>
      </c>
    </row>
    <row r="132" spans="1:6" x14ac:dyDescent="0.2">
      <c r="A132" s="1" t="s">
        <v>147</v>
      </c>
      <c r="B132" s="1" t="s">
        <v>9</v>
      </c>
      <c r="C132" s="1">
        <v>11</v>
      </c>
      <c r="D132" s="1">
        <v>251</v>
      </c>
      <c r="E132" s="1">
        <v>696</v>
      </c>
      <c r="F132" s="18">
        <v>286</v>
      </c>
    </row>
    <row r="133" spans="1:6" x14ac:dyDescent="0.2">
      <c r="A133" s="1" t="s">
        <v>148</v>
      </c>
      <c r="B133" s="1" t="s">
        <v>6</v>
      </c>
      <c r="C133" s="1">
        <v>11</v>
      </c>
      <c r="D133" s="1">
        <v>233</v>
      </c>
      <c r="E133" s="1">
        <v>845</v>
      </c>
      <c r="F133" s="18">
        <v>271</v>
      </c>
    </row>
    <row r="134" spans="1:6" x14ac:dyDescent="0.2">
      <c r="A134" s="1" t="s">
        <v>149</v>
      </c>
      <c r="B134" s="1" t="s">
        <v>12</v>
      </c>
      <c r="C134" s="1">
        <v>10</v>
      </c>
      <c r="D134" s="1">
        <v>200</v>
      </c>
      <c r="E134" s="1">
        <v>688</v>
      </c>
      <c r="F134" s="18">
        <v>8</v>
      </c>
    </row>
    <row r="135" spans="1:6" x14ac:dyDescent="0.2">
      <c r="A135" s="1" t="s">
        <v>150</v>
      </c>
      <c r="B135" s="1" t="s">
        <v>12</v>
      </c>
      <c r="C135" s="1">
        <v>10</v>
      </c>
      <c r="D135" s="1">
        <v>214</v>
      </c>
      <c r="E135" s="1">
        <v>669</v>
      </c>
      <c r="F135" s="18">
        <v>9</v>
      </c>
    </row>
    <row r="136" spans="1:6" x14ac:dyDescent="0.2">
      <c r="A136" s="1" t="s">
        <v>151</v>
      </c>
      <c r="B136" s="1" t="s">
        <v>12</v>
      </c>
      <c r="C136" s="1">
        <v>10</v>
      </c>
      <c r="D136" s="1">
        <v>219</v>
      </c>
      <c r="E136" s="1">
        <v>669</v>
      </c>
      <c r="F136" s="18">
        <v>15</v>
      </c>
    </row>
    <row r="137" spans="1:6" x14ac:dyDescent="0.2">
      <c r="A137" s="1" t="s">
        <v>152</v>
      </c>
      <c r="B137" s="1" t="s">
        <v>12</v>
      </c>
      <c r="C137" s="1">
        <v>10</v>
      </c>
      <c r="D137" s="1">
        <v>236</v>
      </c>
      <c r="E137" s="1">
        <v>674</v>
      </c>
      <c r="F137" s="18">
        <v>8</v>
      </c>
    </row>
    <row r="138" spans="1:6" x14ac:dyDescent="0.2">
      <c r="A138" s="1" t="s">
        <v>153</v>
      </c>
      <c r="B138" s="1" t="s">
        <v>5</v>
      </c>
      <c r="C138" s="1">
        <v>10</v>
      </c>
      <c r="D138" s="1">
        <v>219</v>
      </c>
      <c r="E138" s="1">
        <v>672</v>
      </c>
      <c r="F138" s="18">
        <v>5</v>
      </c>
    </row>
    <row r="139" spans="1:6" x14ac:dyDescent="0.2">
      <c r="A139" s="1" t="s">
        <v>154</v>
      </c>
      <c r="B139" s="1" t="s">
        <v>5</v>
      </c>
      <c r="C139" s="1">
        <v>10</v>
      </c>
      <c r="D139" s="1">
        <v>219</v>
      </c>
      <c r="E139" s="1">
        <v>673</v>
      </c>
      <c r="F139" s="18">
        <v>6</v>
      </c>
    </row>
    <row r="140" spans="1:6" x14ac:dyDescent="0.2">
      <c r="A140" s="1" t="s">
        <v>155</v>
      </c>
      <c r="B140" s="1" t="s">
        <v>9</v>
      </c>
      <c r="C140" s="1">
        <v>45</v>
      </c>
      <c r="D140" s="1">
        <v>311</v>
      </c>
      <c r="E140" s="1">
        <v>1190</v>
      </c>
      <c r="F140" s="18">
        <v>4489</v>
      </c>
    </row>
    <row r="141" spans="1:6" x14ac:dyDescent="0.2">
      <c r="A141" s="1" t="s">
        <v>156</v>
      </c>
      <c r="B141" s="1" t="s">
        <v>5</v>
      </c>
      <c r="C141" s="1">
        <v>11</v>
      </c>
      <c r="D141" s="1">
        <v>220</v>
      </c>
      <c r="E141" s="1">
        <v>694</v>
      </c>
      <c r="F141" s="18">
        <v>68</v>
      </c>
    </row>
    <row r="142" spans="1:6" x14ac:dyDescent="0.2">
      <c r="A142" s="1" t="s">
        <v>157</v>
      </c>
      <c r="B142" s="1" t="s">
        <v>12</v>
      </c>
      <c r="C142" s="1">
        <v>10</v>
      </c>
      <c r="D142" s="1">
        <v>201</v>
      </c>
      <c r="E142" s="1">
        <v>666</v>
      </c>
      <c r="F142" s="18">
        <v>41</v>
      </c>
    </row>
    <row r="143" spans="1:6" x14ac:dyDescent="0.2">
      <c r="A143" s="1" t="s">
        <v>158</v>
      </c>
      <c r="B143" s="1" t="s">
        <v>8</v>
      </c>
      <c r="C143" s="1">
        <v>10</v>
      </c>
      <c r="D143" s="1">
        <v>235</v>
      </c>
      <c r="E143" s="1">
        <v>746</v>
      </c>
      <c r="F143" s="18">
        <v>84</v>
      </c>
    </row>
    <row r="144" spans="1:6" x14ac:dyDescent="0.2">
      <c r="A144" s="1" t="s">
        <v>159</v>
      </c>
      <c r="B144" s="1" t="s">
        <v>12</v>
      </c>
      <c r="C144" s="1">
        <v>41</v>
      </c>
      <c r="D144" s="1">
        <v>339</v>
      </c>
      <c r="E144" s="1">
        <v>1365</v>
      </c>
      <c r="F144" s="18">
        <v>2803</v>
      </c>
    </row>
    <row r="145" spans="1:6" x14ac:dyDescent="0.2">
      <c r="A145" s="1" t="s">
        <v>160</v>
      </c>
      <c r="B145" s="1" t="s">
        <v>6</v>
      </c>
      <c r="C145" s="1">
        <v>16</v>
      </c>
      <c r="D145" s="1">
        <v>235</v>
      </c>
      <c r="E145" s="1">
        <v>952</v>
      </c>
      <c r="F145" s="18">
        <v>885</v>
      </c>
    </row>
    <row r="146" spans="1:6" x14ac:dyDescent="0.2">
      <c r="A146" s="1" t="s">
        <v>161</v>
      </c>
      <c r="B146" s="1" t="s">
        <v>9</v>
      </c>
      <c r="C146" s="1">
        <v>30</v>
      </c>
      <c r="D146" s="1">
        <v>295</v>
      </c>
      <c r="E146" s="1">
        <v>1202</v>
      </c>
      <c r="F146" s="18">
        <v>2683</v>
      </c>
    </row>
    <row r="147" spans="1:6" x14ac:dyDescent="0.2">
      <c r="A147" s="1" t="s">
        <v>162</v>
      </c>
      <c r="B147" s="1" t="s">
        <v>6</v>
      </c>
      <c r="C147" s="1">
        <v>11</v>
      </c>
      <c r="D147" s="1">
        <v>235</v>
      </c>
      <c r="E147" s="1">
        <v>887</v>
      </c>
      <c r="F147" s="18">
        <v>191</v>
      </c>
    </row>
    <row r="148" spans="1:6" x14ac:dyDescent="0.2">
      <c r="A148" s="1" t="s">
        <v>163</v>
      </c>
      <c r="B148" s="1" t="s">
        <v>12</v>
      </c>
      <c r="C148" s="1">
        <v>10</v>
      </c>
      <c r="D148" s="1">
        <v>274</v>
      </c>
      <c r="E148" s="1">
        <v>671</v>
      </c>
      <c r="F148" s="18">
        <v>9</v>
      </c>
    </row>
    <row r="149" spans="1:6" x14ac:dyDescent="0.2">
      <c r="A149" s="1" t="s">
        <v>164</v>
      </c>
      <c r="B149" s="1" t="s">
        <v>6</v>
      </c>
      <c r="C149" s="1">
        <v>10</v>
      </c>
      <c r="D149" s="1">
        <v>219</v>
      </c>
      <c r="E149" s="1">
        <v>685</v>
      </c>
      <c r="F149" s="18">
        <v>107</v>
      </c>
    </row>
    <row r="150" spans="1:6" x14ac:dyDescent="0.2">
      <c r="A150" s="1" t="s">
        <v>165</v>
      </c>
      <c r="B150" s="1" t="s">
        <v>12</v>
      </c>
      <c r="C150" s="1">
        <v>11</v>
      </c>
      <c r="D150" s="1">
        <v>219</v>
      </c>
      <c r="E150" s="1">
        <v>695</v>
      </c>
      <c r="F150" s="18">
        <v>134</v>
      </c>
    </row>
    <row r="151" spans="1:6" x14ac:dyDescent="0.2">
      <c r="A151" s="1" t="s">
        <v>166</v>
      </c>
      <c r="B151" s="1" t="s">
        <v>8</v>
      </c>
      <c r="C151" s="1">
        <v>12</v>
      </c>
      <c r="D151" s="1">
        <v>220</v>
      </c>
      <c r="E151" s="1">
        <v>687</v>
      </c>
      <c r="F151" s="18">
        <v>174</v>
      </c>
    </row>
    <row r="152" spans="1:6" x14ac:dyDescent="0.2">
      <c r="A152" s="1" t="s">
        <v>167</v>
      </c>
      <c r="B152" s="1" t="s">
        <v>12</v>
      </c>
      <c r="C152" s="1">
        <v>56</v>
      </c>
      <c r="D152" s="1">
        <v>618</v>
      </c>
      <c r="E152" s="1">
        <v>1188</v>
      </c>
      <c r="F152" s="18">
        <v>2498</v>
      </c>
    </row>
    <row r="153" spans="1:6" x14ac:dyDescent="0.2">
      <c r="A153" s="1" t="s">
        <v>168</v>
      </c>
      <c r="B153" s="1" t="s">
        <v>12</v>
      </c>
      <c r="C153" s="1" t="s">
        <v>27</v>
      </c>
      <c r="D153" s="1">
        <v>188</v>
      </c>
      <c r="E153" s="1" t="s">
        <v>27</v>
      </c>
      <c r="F153" s="18" t="s">
        <v>27</v>
      </c>
    </row>
    <row r="154" spans="1:6" x14ac:dyDescent="0.2">
      <c r="A154" s="1" t="s">
        <v>169</v>
      </c>
      <c r="B154" s="1" t="s">
        <v>12</v>
      </c>
      <c r="C154" s="1" t="s">
        <v>27</v>
      </c>
      <c r="D154" s="1">
        <v>195</v>
      </c>
      <c r="E154" s="1" t="s">
        <v>27</v>
      </c>
      <c r="F154" s="18" t="s">
        <v>27</v>
      </c>
    </row>
    <row r="155" spans="1:6" x14ac:dyDescent="0.2">
      <c r="A155" s="1" t="s">
        <v>170</v>
      </c>
      <c r="B155" s="1" t="s">
        <v>12</v>
      </c>
      <c r="C155" s="1">
        <v>11</v>
      </c>
      <c r="D155" s="1">
        <v>228</v>
      </c>
      <c r="E155" s="1">
        <v>682</v>
      </c>
      <c r="F155" s="18">
        <v>74</v>
      </c>
    </row>
    <row r="156" spans="1:6" x14ac:dyDescent="0.2">
      <c r="A156" s="1" t="s">
        <v>171</v>
      </c>
      <c r="B156" s="1" t="s">
        <v>7</v>
      </c>
      <c r="C156" s="1">
        <v>17</v>
      </c>
      <c r="D156" s="1">
        <v>267</v>
      </c>
      <c r="E156" s="1">
        <v>875</v>
      </c>
      <c r="F156" s="18">
        <v>592</v>
      </c>
    </row>
    <row r="157" spans="1:6" x14ac:dyDescent="0.2">
      <c r="A157" s="1" t="s">
        <v>172</v>
      </c>
      <c r="B157" s="1" t="s">
        <v>9</v>
      </c>
      <c r="C157" s="1">
        <v>12</v>
      </c>
      <c r="D157" s="1">
        <v>219</v>
      </c>
      <c r="E157" s="1">
        <v>745</v>
      </c>
      <c r="F157" s="18">
        <v>222</v>
      </c>
    </row>
    <row r="158" spans="1:6" x14ac:dyDescent="0.2">
      <c r="A158" s="1" t="s">
        <v>173</v>
      </c>
      <c r="B158" s="1" t="s">
        <v>6</v>
      </c>
      <c r="C158" s="1">
        <v>32</v>
      </c>
      <c r="D158" s="1">
        <v>298</v>
      </c>
      <c r="E158" s="1">
        <v>995</v>
      </c>
      <c r="F158" s="18">
        <v>3214</v>
      </c>
    </row>
    <row r="159" spans="1:6" x14ac:dyDescent="0.2">
      <c r="A159" s="1" t="s">
        <v>174</v>
      </c>
      <c r="B159" s="1" t="s">
        <v>9</v>
      </c>
      <c r="C159" s="1">
        <v>30</v>
      </c>
      <c r="D159" s="1">
        <v>298</v>
      </c>
      <c r="E159" s="1">
        <v>906</v>
      </c>
      <c r="F159" s="18">
        <v>2160</v>
      </c>
    </row>
    <row r="160" spans="1:6" x14ac:dyDescent="0.2">
      <c r="A160" s="1" t="s">
        <v>175</v>
      </c>
      <c r="B160" s="1" t="s">
        <v>11</v>
      </c>
      <c r="C160" s="1">
        <v>10</v>
      </c>
      <c r="D160" s="1">
        <v>236</v>
      </c>
      <c r="E160" s="1">
        <v>669</v>
      </c>
      <c r="F160" s="18">
        <v>19</v>
      </c>
    </row>
    <row r="161" spans="1:6" x14ac:dyDescent="0.2">
      <c r="A161" s="1" t="s">
        <v>176</v>
      </c>
      <c r="B161" s="1" t="s">
        <v>6</v>
      </c>
      <c r="C161" s="1">
        <v>15</v>
      </c>
      <c r="D161" s="1">
        <v>219</v>
      </c>
      <c r="E161" s="1">
        <v>732</v>
      </c>
      <c r="F161" s="18">
        <v>611</v>
      </c>
    </row>
    <row r="162" spans="1:6" x14ac:dyDescent="0.2">
      <c r="A162" s="1" t="s">
        <v>177</v>
      </c>
      <c r="B162" s="1" t="s">
        <v>9</v>
      </c>
      <c r="C162" s="1">
        <v>11</v>
      </c>
      <c r="D162" s="1">
        <v>219</v>
      </c>
      <c r="E162" s="1">
        <v>687</v>
      </c>
      <c r="F162" s="18">
        <v>115</v>
      </c>
    </row>
    <row r="163" spans="1:6" x14ac:dyDescent="0.2">
      <c r="A163" s="1" t="s">
        <v>178</v>
      </c>
      <c r="B163" s="1" t="s">
        <v>6</v>
      </c>
      <c r="C163" s="1">
        <v>12</v>
      </c>
      <c r="D163" s="1">
        <v>236</v>
      </c>
      <c r="E163" s="1">
        <v>724</v>
      </c>
      <c r="F163" s="18">
        <v>300</v>
      </c>
    </row>
    <row r="164" spans="1:6" x14ac:dyDescent="0.2">
      <c r="A164" s="1" t="s">
        <v>179</v>
      </c>
      <c r="B164" s="1" t="s">
        <v>9</v>
      </c>
      <c r="C164" s="1">
        <v>10</v>
      </c>
      <c r="D164" s="1">
        <v>219</v>
      </c>
      <c r="E164" s="1">
        <v>670</v>
      </c>
      <c r="F164" s="18">
        <v>36</v>
      </c>
    </row>
    <row r="165" spans="1:6" x14ac:dyDescent="0.2">
      <c r="A165" s="1" t="s">
        <v>180</v>
      </c>
      <c r="B165" s="1" t="s">
        <v>8</v>
      </c>
      <c r="C165" s="1">
        <v>11</v>
      </c>
      <c r="D165" s="1">
        <v>250</v>
      </c>
      <c r="E165" s="1" t="s">
        <v>27</v>
      </c>
      <c r="F165" s="18">
        <v>65</v>
      </c>
    </row>
    <row r="166" spans="1:6" x14ac:dyDescent="0.2">
      <c r="A166" s="1" t="s">
        <v>181</v>
      </c>
      <c r="B166" s="1" t="s">
        <v>7</v>
      </c>
      <c r="C166" s="1">
        <v>10</v>
      </c>
      <c r="D166" s="1">
        <v>222</v>
      </c>
      <c r="E166" s="1">
        <v>681</v>
      </c>
      <c r="F166" s="18">
        <v>10</v>
      </c>
    </row>
    <row r="167" spans="1:6" x14ac:dyDescent="0.2">
      <c r="A167" s="1" t="s">
        <v>182</v>
      </c>
      <c r="B167" s="1" t="s">
        <v>9</v>
      </c>
      <c r="C167" s="1">
        <v>59</v>
      </c>
      <c r="D167" s="1">
        <v>362</v>
      </c>
      <c r="E167" s="1">
        <v>1635</v>
      </c>
      <c r="F167" s="18">
        <v>5974</v>
      </c>
    </row>
    <row r="168" spans="1:6" x14ac:dyDescent="0.2">
      <c r="A168" s="1" t="s">
        <v>183</v>
      </c>
      <c r="B168" s="1" t="s">
        <v>6</v>
      </c>
      <c r="C168" s="1">
        <v>10</v>
      </c>
      <c r="D168" s="1">
        <v>219</v>
      </c>
      <c r="E168" s="1">
        <v>831</v>
      </c>
      <c r="F168" s="18">
        <v>87</v>
      </c>
    </row>
    <row r="169" spans="1:6" x14ac:dyDescent="0.2">
      <c r="A169" s="1" t="s">
        <v>184</v>
      </c>
      <c r="B169" s="1" t="s">
        <v>12</v>
      </c>
      <c r="C169" s="1">
        <v>12</v>
      </c>
      <c r="D169" s="1">
        <v>236</v>
      </c>
      <c r="E169" s="1">
        <v>861</v>
      </c>
      <c r="F169" s="18">
        <v>130</v>
      </c>
    </row>
    <row r="170" spans="1:6" x14ac:dyDescent="0.2">
      <c r="A170" s="1" t="s">
        <v>185</v>
      </c>
      <c r="B170" s="1" t="s">
        <v>6</v>
      </c>
      <c r="C170" s="1">
        <v>14</v>
      </c>
      <c r="D170" s="1">
        <v>250</v>
      </c>
      <c r="E170" s="1">
        <v>952</v>
      </c>
      <c r="F170" s="18">
        <v>563</v>
      </c>
    </row>
    <row r="171" spans="1:6" x14ac:dyDescent="0.2">
      <c r="A171" s="1" t="s">
        <v>186</v>
      </c>
      <c r="B171" s="1" t="s">
        <v>6</v>
      </c>
      <c r="C171" s="1">
        <v>10</v>
      </c>
      <c r="D171" s="1">
        <v>234</v>
      </c>
      <c r="E171" s="1">
        <v>735</v>
      </c>
      <c r="F171" s="18">
        <v>59</v>
      </c>
    </row>
    <row r="172" spans="1:6" x14ac:dyDescent="0.2">
      <c r="A172" s="1" t="s">
        <v>187</v>
      </c>
      <c r="B172" s="1" t="s">
        <v>12</v>
      </c>
      <c r="C172" s="1">
        <v>10</v>
      </c>
      <c r="D172" s="1">
        <v>252</v>
      </c>
      <c r="E172" s="1">
        <v>680</v>
      </c>
      <c r="F172" s="18">
        <v>13</v>
      </c>
    </row>
    <row r="173" spans="1:6" x14ac:dyDescent="0.2">
      <c r="A173" s="1" t="s">
        <v>188</v>
      </c>
      <c r="B173" s="1" t="s">
        <v>6</v>
      </c>
      <c r="C173" s="1">
        <v>11</v>
      </c>
      <c r="D173" s="1">
        <v>229</v>
      </c>
      <c r="E173" s="1">
        <v>694</v>
      </c>
      <c r="F173" s="18">
        <v>194</v>
      </c>
    </row>
    <row r="174" spans="1:6" x14ac:dyDescent="0.2">
      <c r="A174" s="1" t="s">
        <v>189</v>
      </c>
      <c r="B174" s="1" t="s">
        <v>6</v>
      </c>
      <c r="C174" s="1">
        <v>22</v>
      </c>
      <c r="D174" s="1">
        <v>266</v>
      </c>
      <c r="E174" s="1">
        <v>860</v>
      </c>
      <c r="F174" s="18">
        <v>1880</v>
      </c>
    </row>
    <row r="175" spans="1:6" x14ac:dyDescent="0.2">
      <c r="A175" s="1" t="s">
        <v>190</v>
      </c>
      <c r="B175" s="1" t="s">
        <v>12</v>
      </c>
      <c r="C175" s="1">
        <v>11</v>
      </c>
      <c r="D175" s="1">
        <v>216</v>
      </c>
      <c r="E175" s="1">
        <v>714</v>
      </c>
      <c r="F175" s="18">
        <v>176</v>
      </c>
    </row>
    <row r="176" spans="1:6" x14ac:dyDescent="0.2">
      <c r="A176" s="1" t="s">
        <v>191</v>
      </c>
      <c r="B176" s="1" t="s">
        <v>12</v>
      </c>
      <c r="C176" s="1">
        <v>53</v>
      </c>
      <c r="D176" s="1">
        <v>359</v>
      </c>
      <c r="E176" s="1">
        <v>1292</v>
      </c>
      <c r="F176" s="18">
        <v>4369</v>
      </c>
    </row>
    <row r="177" spans="1:6" x14ac:dyDescent="0.2">
      <c r="A177" s="1" t="s">
        <v>192</v>
      </c>
      <c r="B177" s="1" t="s">
        <v>10</v>
      </c>
      <c r="C177" s="1">
        <v>11</v>
      </c>
      <c r="D177" s="1">
        <v>251</v>
      </c>
      <c r="E177" s="1">
        <v>711</v>
      </c>
      <c r="F177" s="18">
        <v>111</v>
      </c>
    </row>
    <row r="178" spans="1:6" x14ac:dyDescent="0.2">
      <c r="A178" s="1" t="s">
        <v>193</v>
      </c>
      <c r="B178" s="1" t="s">
        <v>8</v>
      </c>
      <c r="C178" s="1" t="s">
        <v>27</v>
      </c>
      <c r="D178" s="1">
        <v>1256720</v>
      </c>
      <c r="E178" s="1" t="s">
        <v>27</v>
      </c>
      <c r="F178" s="18" t="s">
        <v>27</v>
      </c>
    </row>
    <row r="179" spans="1:6" x14ac:dyDescent="0.2">
      <c r="A179" s="1" t="s">
        <v>194</v>
      </c>
      <c r="B179" s="1" t="s">
        <v>12</v>
      </c>
      <c r="C179" s="1">
        <v>11</v>
      </c>
      <c r="D179" s="1">
        <v>244</v>
      </c>
      <c r="E179" s="1">
        <v>682</v>
      </c>
      <c r="F179" s="18">
        <v>64</v>
      </c>
    </row>
    <row r="180" spans="1:6" x14ac:dyDescent="0.2">
      <c r="A180" s="1" t="s">
        <v>195</v>
      </c>
      <c r="B180" s="1" t="s">
        <v>12</v>
      </c>
      <c r="C180" s="1">
        <v>16</v>
      </c>
      <c r="D180" s="1">
        <v>242</v>
      </c>
      <c r="E180" s="1">
        <v>767</v>
      </c>
      <c r="F180" s="18">
        <v>241</v>
      </c>
    </row>
    <row r="181" spans="1:6" x14ac:dyDescent="0.2">
      <c r="A181" s="1" t="s">
        <v>196</v>
      </c>
      <c r="B181" s="1" t="s">
        <v>12</v>
      </c>
      <c r="C181" s="1">
        <v>12</v>
      </c>
      <c r="D181" s="1">
        <v>201</v>
      </c>
      <c r="E181" s="1">
        <v>700</v>
      </c>
      <c r="F181" s="18">
        <v>119</v>
      </c>
    </row>
    <row r="182" spans="1:6" x14ac:dyDescent="0.2">
      <c r="A182" s="1" t="s">
        <v>197</v>
      </c>
      <c r="B182" s="1" t="s">
        <v>12</v>
      </c>
      <c r="C182" s="1">
        <v>34</v>
      </c>
      <c r="D182" s="1">
        <v>271</v>
      </c>
      <c r="E182" s="1">
        <v>1018</v>
      </c>
      <c r="F182" s="18">
        <v>2425</v>
      </c>
    </row>
    <row r="183" spans="1:6" x14ac:dyDescent="0.2">
      <c r="A183" s="1" t="s">
        <v>198</v>
      </c>
      <c r="B183" s="1" t="s">
        <v>6</v>
      </c>
      <c r="C183" s="1">
        <v>10</v>
      </c>
      <c r="D183" s="1">
        <v>206</v>
      </c>
      <c r="E183" s="1">
        <v>820</v>
      </c>
      <c r="F183" s="18">
        <v>16</v>
      </c>
    </row>
    <row r="184" spans="1:6" x14ac:dyDescent="0.2">
      <c r="A184" s="1" t="s">
        <v>199</v>
      </c>
      <c r="B184" s="1" t="s">
        <v>9</v>
      </c>
      <c r="C184" s="1">
        <v>40</v>
      </c>
      <c r="D184" s="1">
        <v>308</v>
      </c>
      <c r="E184" s="1">
        <v>1333</v>
      </c>
      <c r="F184" s="18">
        <v>3815</v>
      </c>
    </row>
    <row r="185" spans="1:6" x14ac:dyDescent="0.2">
      <c r="A185" s="1" t="s">
        <v>200</v>
      </c>
      <c r="B185" s="1" t="s">
        <v>12</v>
      </c>
      <c r="C185" s="1">
        <v>10</v>
      </c>
      <c r="D185" s="1">
        <v>216</v>
      </c>
      <c r="E185" s="1">
        <v>821</v>
      </c>
      <c r="F185" s="18">
        <v>19</v>
      </c>
    </row>
    <row r="186" spans="1:6" x14ac:dyDescent="0.2">
      <c r="A186" s="1" t="s">
        <v>201</v>
      </c>
      <c r="B186" s="1" t="s">
        <v>12</v>
      </c>
      <c r="C186" s="1" t="s">
        <v>27</v>
      </c>
      <c r="D186" s="1">
        <v>202</v>
      </c>
      <c r="E186" s="1" t="s">
        <v>27</v>
      </c>
      <c r="F186" s="18" t="s">
        <v>27</v>
      </c>
    </row>
    <row r="187" spans="1:6" x14ac:dyDescent="0.2">
      <c r="A187" s="1" t="s">
        <v>202</v>
      </c>
      <c r="B187" s="1" t="s">
        <v>8</v>
      </c>
      <c r="C187" s="1">
        <v>10</v>
      </c>
      <c r="D187" s="1">
        <v>185</v>
      </c>
      <c r="E187" s="1">
        <v>861</v>
      </c>
      <c r="F187" s="18">
        <v>19</v>
      </c>
    </row>
    <row r="188" spans="1:6" x14ac:dyDescent="0.2">
      <c r="A188" s="1" t="s">
        <v>203</v>
      </c>
      <c r="B188" s="1" t="s">
        <v>6</v>
      </c>
      <c r="C188" s="1">
        <v>10</v>
      </c>
      <c r="D188" s="1">
        <v>258</v>
      </c>
      <c r="E188" s="1">
        <v>701</v>
      </c>
      <c r="F188" s="18">
        <v>14</v>
      </c>
    </row>
    <row r="189" spans="1:6" x14ac:dyDescent="0.2">
      <c r="A189" s="1" t="s">
        <v>204</v>
      </c>
      <c r="B189" s="1" t="s">
        <v>9</v>
      </c>
      <c r="C189" s="1">
        <v>10</v>
      </c>
      <c r="D189" s="1">
        <v>216</v>
      </c>
      <c r="E189" s="1">
        <v>677</v>
      </c>
      <c r="F189" s="18">
        <v>42</v>
      </c>
    </row>
    <row r="190" spans="1:6" x14ac:dyDescent="0.2">
      <c r="A190" s="1" t="s">
        <v>205</v>
      </c>
      <c r="B190" s="1" t="s">
        <v>9</v>
      </c>
      <c r="C190" s="1">
        <v>12</v>
      </c>
      <c r="D190" s="1">
        <v>228</v>
      </c>
      <c r="E190" s="1">
        <v>704</v>
      </c>
      <c r="F190" s="18">
        <v>224</v>
      </c>
    </row>
    <row r="191" spans="1:6" x14ac:dyDescent="0.2">
      <c r="A191" s="1" t="s">
        <v>206</v>
      </c>
      <c r="B191" s="1" t="s">
        <v>9</v>
      </c>
      <c r="C191" s="1">
        <v>11</v>
      </c>
      <c r="D191" s="1">
        <v>227</v>
      </c>
      <c r="E191" s="1" t="s">
        <v>27</v>
      </c>
      <c r="F191" s="18">
        <v>160</v>
      </c>
    </row>
    <row r="192" spans="1:6" x14ac:dyDescent="0.2">
      <c r="A192" s="1" t="s">
        <v>207</v>
      </c>
      <c r="B192" s="1" t="s">
        <v>6</v>
      </c>
      <c r="C192" s="1">
        <v>23</v>
      </c>
      <c r="D192" s="1">
        <v>262</v>
      </c>
      <c r="E192" s="1">
        <v>830</v>
      </c>
      <c r="F192" s="18">
        <v>1533</v>
      </c>
    </row>
    <row r="193" spans="1:6" x14ac:dyDescent="0.2">
      <c r="A193" s="1" t="s">
        <v>208</v>
      </c>
      <c r="B193" s="1" t="s">
        <v>6</v>
      </c>
      <c r="C193" s="1">
        <v>23</v>
      </c>
      <c r="D193" s="1">
        <v>266</v>
      </c>
      <c r="E193" s="1">
        <v>841</v>
      </c>
      <c r="F193" s="18">
        <v>1414</v>
      </c>
    </row>
    <row r="194" spans="1:6" x14ac:dyDescent="0.2">
      <c r="A194" s="1" t="s">
        <v>209</v>
      </c>
      <c r="B194" s="1" t="s">
        <v>12</v>
      </c>
      <c r="C194" s="1">
        <v>10</v>
      </c>
      <c r="D194" s="1">
        <v>210</v>
      </c>
      <c r="E194" s="1">
        <v>678</v>
      </c>
      <c r="F194" s="18">
        <v>45</v>
      </c>
    </row>
    <row r="195" spans="1:6" x14ac:dyDescent="0.2">
      <c r="A195" s="1" t="s">
        <v>210</v>
      </c>
      <c r="B195" s="1" t="s">
        <v>12</v>
      </c>
      <c r="C195" s="1">
        <v>10</v>
      </c>
      <c r="D195" s="1">
        <v>205</v>
      </c>
      <c r="E195" s="1">
        <v>681</v>
      </c>
      <c r="F195" s="18">
        <v>52</v>
      </c>
    </row>
    <row r="196" spans="1:6" x14ac:dyDescent="0.2">
      <c r="A196" s="1" t="s">
        <v>211</v>
      </c>
      <c r="B196" s="1" t="s">
        <v>12</v>
      </c>
      <c r="C196" s="1">
        <v>10</v>
      </c>
      <c r="D196" s="1">
        <v>226</v>
      </c>
      <c r="E196" s="1">
        <v>677</v>
      </c>
      <c r="F196" s="18">
        <v>61</v>
      </c>
    </row>
    <row r="197" spans="1:6" x14ac:dyDescent="0.2">
      <c r="A197" s="1" t="s">
        <v>212</v>
      </c>
      <c r="B197" s="1" t="s">
        <v>12</v>
      </c>
      <c r="C197" s="1">
        <v>10</v>
      </c>
      <c r="D197" s="1">
        <v>189</v>
      </c>
      <c r="E197" s="1">
        <v>668</v>
      </c>
      <c r="F197" s="18">
        <v>12</v>
      </c>
    </row>
    <row r="198" spans="1:6" x14ac:dyDescent="0.2">
      <c r="A198" s="1" t="s">
        <v>213</v>
      </c>
      <c r="B198" s="1" t="s">
        <v>12</v>
      </c>
      <c r="C198" s="1">
        <v>11</v>
      </c>
      <c r="D198" s="1">
        <v>208</v>
      </c>
      <c r="E198" s="1">
        <v>820</v>
      </c>
      <c r="F198" s="18">
        <v>15</v>
      </c>
    </row>
    <row r="199" spans="1:6" x14ac:dyDescent="0.2">
      <c r="A199" s="1" t="s">
        <v>214</v>
      </c>
      <c r="B199" s="1" t="s">
        <v>12</v>
      </c>
      <c r="C199" s="1">
        <v>10</v>
      </c>
      <c r="D199" s="1">
        <v>195</v>
      </c>
      <c r="E199" s="1">
        <v>675</v>
      </c>
      <c r="F199" s="18">
        <v>19</v>
      </c>
    </row>
    <row r="200" spans="1:6" x14ac:dyDescent="0.2">
      <c r="A200" s="1" t="s">
        <v>215</v>
      </c>
      <c r="B200" s="1" t="s">
        <v>12</v>
      </c>
      <c r="C200" s="1">
        <v>10</v>
      </c>
      <c r="D200" s="1">
        <v>205</v>
      </c>
      <c r="E200" s="1">
        <v>675</v>
      </c>
      <c r="F200" s="18">
        <v>16</v>
      </c>
    </row>
    <row r="201" spans="1:6" x14ac:dyDescent="0.2">
      <c r="A201" s="1" t="s">
        <v>216</v>
      </c>
      <c r="B201" s="1" t="s">
        <v>12</v>
      </c>
      <c r="C201" s="1">
        <v>9</v>
      </c>
      <c r="D201" s="1">
        <v>217</v>
      </c>
      <c r="E201" s="1">
        <v>670</v>
      </c>
      <c r="F201" s="18">
        <v>24</v>
      </c>
    </row>
    <row r="202" spans="1:6" x14ac:dyDescent="0.2">
      <c r="A202" s="1" t="s">
        <v>217</v>
      </c>
      <c r="B202" s="1" t="s">
        <v>12</v>
      </c>
      <c r="C202" s="1">
        <v>10</v>
      </c>
      <c r="D202" s="1">
        <v>204</v>
      </c>
      <c r="E202" s="1">
        <v>674</v>
      </c>
      <c r="F202" s="18">
        <v>23</v>
      </c>
    </row>
    <row r="203" spans="1:6" x14ac:dyDescent="0.2">
      <c r="A203" s="1" t="s">
        <v>218</v>
      </c>
      <c r="B203" s="1" t="s">
        <v>12</v>
      </c>
      <c r="C203" s="1">
        <v>10</v>
      </c>
      <c r="D203" s="1">
        <v>217</v>
      </c>
      <c r="E203" s="1">
        <v>674</v>
      </c>
      <c r="F203" s="18">
        <v>22</v>
      </c>
    </row>
    <row r="204" spans="1:6" x14ac:dyDescent="0.2">
      <c r="A204" s="1" t="s">
        <v>219</v>
      </c>
      <c r="B204" s="1" t="s">
        <v>12</v>
      </c>
      <c r="C204" s="1">
        <v>10</v>
      </c>
      <c r="D204" s="1">
        <v>207</v>
      </c>
      <c r="E204" s="1">
        <v>671</v>
      </c>
      <c r="F204" s="18">
        <v>27</v>
      </c>
    </row>
    <row r="205" spans="1:6" x14ac:dyDescent="0.2">
      <c r="A205" s="1" t="s">
        <v>220</v>
      </c>
      <c r="B205" s="1" t="s">
        <v>12</v>
      </c>
      <c r="C205" s="1">
        <v>10</v>
      </c>
      <c r="D205" s="1">
        <v>213</v>
      </c>
      <c r="E205" s="1">
        <v>671</v>
      </c>
      <c r="F205" s="18">
        <v>33</v>
      </c>
    </row>
    <row r="206" spans="1:6" x14ac:dyDescent="0.2">
      <c r="A206" s="1" t="s">
        <v>221</v>
      </c>
      <c r="B206" s="1" t="s">
        <v>8</v>
      </c>
      <c r="C206" s="1">
        <v>11</v>
      </c>
      <c r="D206" s="1">
        <v>215</v>
      </c>
      <c r="E206" s="1">
        <v>682</v>
      </c>
      <c r="F206" s="18">
        <v>50</v>
      </c>
    </row>
    <row r="207" spans="1:6" x14ac:dyDescent="0.2">
      <c r="A207" s="1" t="s">
        <v>222</v>
      </c>
      <c r="B207" s="1" t="s">
        <v>13</v>
      </c>
      <c r="C207" s="1">
        <v>15</v>
      </c>
      <c r="D207" s="1">
        <v>264</v>
      </c>
      <c r="E207" s="1">
        <v>733</v>
      </c>
      <c r="F207" s="18">
        <v>555</v>
      </c>
    </row>
    <row r="208" spans="1:6" x14ac:dyDescent="0.2">
      <c r="A208" s="1" t="s">
        <v>223</v>
      </c>
      <c r="B208" s="1" t="s">
        <v>10</v>
      </c>
      <c r="C208" s="1">
        <v>10</v>
      </c>
      <c r="D208" s="1">
        <v>245</v>
      </c>
      <c r="E208" s="1">
        <v>671</v>
      </c>
      <c r="F208" s="18">
        <v>26</v>
      </c>
    </row>
    <row r="209" spans="1:6" x14ac:dyDescent="0.2">
      <c r="A209" s="1" t="s">
        <v>224</v>
      </c>
      <c r="B209" s="1" t="s">
        <v>13</v>
      </c>
      <c r="C209" s="1">
        <v>130</v>
      </c>
      <c r="D209" s="1">
        <v>638</v>
      </c>
      <c r="E209" s="1">
        <v>1989</v>
      </c>
      <c r="F209" s="18">
        <v>7183</v>
      </c>
    </row>
    <row r="210" spans="1:6" x14ac:dyDescent="0.2">
      <c r="A210" s="1" t="s">
        <v>225</v>
      </c>
      <c r="B210" s="1" t="s">
        <v>13</v>
      </c>
      <c r="C210" s="1">
        <v>12</v>
      </c>
      <c r="D210" s="1">
        <v>257</v>
      </c>
      <c r="E210" s="1">
        <v>992</v>
      </c>
      <c r="F210" s="18">
        <v>118</v>
      </c>
    </row>
    <row r="211" spans="1:6" x14ac:dyDescent="0.2">
      <c r="A211" s="1" t="s">
        <v>226</v>
      </c>
      <c r="B211" s="1" t="s">
        <v>10</v>
      </c>
      <c r="C211" s="1">
        <v>10</v>
      </c>
      <c r="D211" s="1">
        <v>233</v>
      </c>
      <c r="E211" s="1">
        <v>1078</v>
      </c>
      <c r="F211" s="18">
        <v>76</v>
      </c>
    </row>
    <row r="212" spans="1:6" x14ac:dyDescent="0.2">
      <c r="A212" s="1" t="s">
        <v>227</v>
      </c>
      <c r="B212" s="1" t="s">
        <v>10</v>
      </c>
      <c r="C212" s="1">
        <v>11</v>
      </c>
      <c r="D212" s="1">
        <v>221</v>
      </c>
      <c r="E212" s="1">
        <v>948</v>
      </c>
      <c r="F212" s="18">
        <v>76</v>
      </c>
    </row>
    <row r="213" spans="1:6" x14ac:dyDescent="0.2">
      <c r="A213" s="1" t="s">
        <v>228</v>
      </c>
      <c r="B213" s="1" t="s">
        <v>12</v>
      </c>
      <c r="C213" s="1">
        <v>24</v>
      </c>
      <c r="D213" s="1">
        <v>247</v>
      </c>
      <c r="E213" s="1">
        <v>868</v>
      </c>
      <c r="F213" s="18">
        <v>685</v>
      </c>
    </row>
    <row r="214" spans="1:6" x14ac:dyDescent="0.2">
      <c r="A214" s="1" t="s">
        <v>229</v>
      </c>
      <c r="B214" s="1" t="s">
        <v>12</v>
      </c>
      <c r="C214" s="1">
        <v>22</v>
      </c>
      <c r="D214" s="1">
        <v>234</v>
      </c>
      <c r="E214" s="1">
        <v>785</v>
      </c>
      <c r="F214" s="18">
        <v>652</v>
      </c>
    </row>
    <row r="215" spans="1:6" x14ac:dyDescent="0.2">
      <c r="A215" s="1" t="s">
        <v>230</v>
      </c>
      <c r="B215" s="1" t="s">
        <v>12</v>
      </c>
      <c r="C215" s="1">
        <v>18</v>
      </c>
      <c r="D215" s="1">
        <v>220</v>
      </c>
      <c r="E215" s="1">
        <v>728</v>
      </c>
      <c r="F215" s="18">
        <v>306</v>
      </c>
    </row>
    <row r="216" spans="1:6" x14ac:dyDescent="0.2">
      <c r="A216" s="1" t="s">
        <v>231</v>
      </c>
      <c r="B216" s="1" t="s">
        <v>12</v>
      </c>
      <c r="C216" s="1">
        <v>14</v>
      </c>
      <c r="D216" s="1">
        <v>221</v>
      </c>
      <c r="E216" s="1">
        <v>714</v>
      </c>
      <c r="F216" s="18">
        <v>335</v>
      </c>
    </row>
    <row r="217" spans="1:6" x14ac:dyDescent="0.2">
      <c r="A217" s="1" t="s">
        <v>232</v>
      </c>
      <c r="B217" s="1" t="s">
        <v>12</v>
      </c>
      <c r="C217" s="1">
        <v>15</v>
      </c>
      <c r="D217" s="1">
        <v>222</v>
      </c>
      <c r="E217" s="1">
        <v>708</v>
      </c>
      <c r="F217" s="18">
        <v>319</v>
      </c>
    </row>
    <row r="218" spans="1:6" x14ac:dyDescent="0.2">
      <c r="A218" s="1" t="s">
        <v>233</v>
      </c>
      <c r="B218" s="1" t="s">
        <v>6</v>
      </c>
      <c r="C218" s="1">
        <v>14</v>
      </c>
      <c r="D218" s="1">
        <v>283</v>
      </c>
      <c r="E218" s="1">
        <v>703</v>
      </c>
      <c r="F218" s="18">
        <v>416</v>
      </c>
    </row>
    <row r="219" spans="1:6" x14ac:dyDescent="0.2">
      <c r="A219" s="1" t="s">
        <v>234</v>
      </c>
      <c r="B219" s="1" t="s">
        <v>7</v>
      </c>
      <c r="C219" s="1">
        <v>20</v>
      </c>
      <c r="D219" s="1">
        <v>250</v>
      </c>
      <c r="E219" s="1">
        <v>741</v>
      </c>
      <c r="F219" s="18">
        <v>658</v>
      </c>
    </row>
    <row r="220" spans="1:6" x14ac:dyDescent="0.2">
      <c r="A220" s="1" t="s">
        <v>235</v>
      </c>
      <c r="B220" s="1" t="s">
        <v>13</v>
      </c>
      <c r="C220" s="1">
        <v>16</v>
      </c>
      <c r="D220" s="1">
        <v>260</v>
      </c>
      <c r="E220" s="1">
        <v>736</v>
      </c>
      <c r="F220" s="18">
        <v>370</v>
      </c>
    </row>
    <row r="221" spans="1:6" x14ac:dyDescent="0.2">
      <c r="A221" s="1" t="s">
        <v>236</v>
      </c>
      <c r="B221" s="1" t="s">
        <v>13</v>
      </c>
      <c r="C221" s="1">
        <v>11</v>
      </c>
      <c r="D221" s="1">
        <v>230</v>
      </c>
      <c r="E221" s="1">
        <v>704</v>
      </c>
      <c r="F221" s="18">
        <v>28</v>
      </c>
    </row>
    <row r="222" spans="1:6" x14ac:dyDescent="0.2">
      <c r="A222" s="1" t="s">
        <v>237</v>
      </c>
      <c r="B222" s="1" t="s">
        <v>5</v>
      </c>
      <c r="C222" s="1" t="s">
        <v>27</v>
      </c>
      <c r="D222" s="1">
        <v>201</v>
      </c>
      <c r="E222" s="1" t="s">
        <v>27</v>
      </c>
      <c r="F222" s="18" t="s">
        <v>27</v>
      </c>
    </row>
    <row r="223" spans="1:6" x14ac:dyDescent="0.2">
      <c r="A223" s="1" t="s">
        <v>238</v>
      </c>
      <c r="B223" s="1" t="s">
        <v>9</v>
      </c>
      <c r="C223" s="1">
        <v>12</v>
      </c>
      <c r="D223" s="1">
        <v>203</v>
      </c>
      <c r="E223" s="1">
        <v>704</v>
      </c>
      <c r="F223" s="18">
        <v>129</v>
      </c>
    </row>
    <row r="224" spans="1:6" x14ac:dyDescent="0.2">
      <c r="A224" s="1" t="s">
        <v>239</v>
      </c>
      <c r="B224" s="1" t="s">
        <v>12</v>
      </c>
      <c r="C224" s="1">
        <v>11</v>
      </c>
      <c r="D224" s="1">
        <v>368</v>
      </c>
      <c r="E224" s="1">
        <v>690</v>
      </c>
      <c r="F224" s="18">
        <v>80</v>
      </c>
    </row>
    <row r="225" spans="1:6" x14ac:dyDescent="0.2">
      <c r="A225" s="1" t="s">
        <v>240</v>
      </c>
      <c r="B225" s="1" t="s">
        <v>9</v>
      </c>
      <c r="C225" s="1">
        <v>18</v>
      </c>
      <c r="D225" s="1">
        <v>296</v>
      </c>
      <c r="E225" s="1">
        <v>826</v>
      </c>
      <c r="F225" s="18">
        <v>1184</v>
      </c>
    </row>
    <row r="226" spans="1:6" x14ac:dyDescent="0.2">
      <c r="A226" s="1" t="s">
        <v>241</v>
      </c>
      <c r="B226" s="1" t="s">
        <v>12</v>
      </c>
      <c r="C226" s="1">
        <v>10</v>
      </c>
      <c r="D226" s="1">
        <v>197</v>
      </c>
      <c r="E226" s="1">
        <v>677</v>
      </c>
      <c r="F226" s="18">
        <v>43</v>
      </c>
    </row>
    <row r="227" spans="1:6" x14ac:dyDescent="0.2">
      <c r="A227" s="1" t="s">
        <v>242</v>
      </c>
      <c r="B227" s="1" t="s">
        <v>12</v>
      </c>
      <c r="C227" s="1">
        <v>10</v>
      </c>
      <c r="D227" s="1">
        <v>196</v>
      </c>
      <c r="E227" s="1">
        <v>677</v>
      </c>
      <c r="F227" s="18">
        <v>5</v>
      </c>
    </row>
    <row r="228" spans="1:6" x14ac:dyDescent="0.2">
      <c r="A228" s="1" t="s">
        <v>243</v>
      </c>
      <c r="B228" s="1" t="s">
        <v>9</v>
      </c>
      <c r="C228" s="1">
        <v>11</v>
      </c>
      <c r="D228" s="1">
        <v>215</v>
      </c>
      <c r="E228" s="1">
        <v>693</v>
      </c>
      <c r="F228" s="18">
        <v>94</v>
      </c>
    </row>
    <row r="229" spans="1:6" x14ac:dyDescent="0.2">
      <c r="A229" s="1" t="s">
        <v>244</v>
      </c>
      <c r="B229" s="1" t="s">
        <v>9</v>
      </c>
      <c r="C229" s="1">
        <v>10</v>
      </c>
      <c r="D229" s="1">
        <v>204</v>
      </c>
      <c r="E229" s="1">
        <v>697</v>
      </c>
      <c r="F229" s="18">
        <v>84</v>
      </c>
    </row>
    <row r="230" spans="1:6" x14ac:dyDescent="0.2">
      <c r="A230" s="1" t="s">
        <v>245</v>
      </c>
      <c r="B230" s="1" t="s">
        <v>9</v>
      </c>
      <c r="C230" s="1">
        <v>29</v>
      </c>
      <c r="D230" s="1">
        <v>262</v>
      </c>
      <c r="E230" s="1">
        <v>928</v>
      </c>
      <c r="F230" s="18">
        <v>2882</v>
      </c>
    </row>
    <row r="231" spans="1:6" x14ac:dyDescent="0.2">
      <c r="A231" s="1" t="s">
        <v>246</v>
      </c>
      <c r="B231" s="1" t="s">
        <v>6</v>
      </c>
      <c r="C231" s="1">
        <v>10</v>
      </c>
      <c r="D231" s="1">
        <v>215</v>
      </c>
      <c r="E231" s="1">
        <v>678</v>
      </c>
      <c r="F231" s="18">
        <v>30</v>
      </c>
    </row>
    <row r="232" spans="1:6" x14ac:dyDescent="0.2">
      <c r="A232" s="1" t="s">
        <v>247</v>
      </c>
      <c r="B232" s="1" t="s">
        <v>12</v>
      </c>
      <c r="C232" s="1">
        <v>15</v>
      </c>
      <c r="D232" s="1">
        <v>239</v>
      </c>
      <c r="E232" s="1">
        <v>913</v>
      </c>
      <c r="F232" s="18">
        <v>596</v>
      </c>
    </row>
    <row r="233" spans="1:6" x14ac:dyDescent="0.2">
      <c r="A233" s="1" t="s">
        <v>248</v>
      </c>
      <c r="B233" s="1" t="s">
        <v>12</v>
      </c>
      <c r="C233" s="1">
        <v>15</v>
      </c>
      <c r="D233" s="1">
        <v>230</v>
      </c>
      <c r="E233" s="1">
        <v>956</v>
      </c>
      <c r="F233" s="18">
        <v>343</v>
      </c>
    </row>
    <row r="234" spans="1:6" x14ac:dyDescent="0.2">
      <c r="A234" s="1" t="s">
        <v>249</v>
      </c>
      <c r="B234" s="1" t="s">
        <v>9</v>
      </c>
      <c r="C234" s="1">
        <v>125</v>
      </c>
      <c r="D234" s="1">
        <v>545</v>
      </c>
      <c r="E234" s="1">
        <v>2899</v>
      </c>
      <c r="F234" s="18">
        <v>13122</v>
      </c>
    </row>
    <row r="235" spans="1:6" x14ac:dyDescent="0.2">
      <c r="A235" s="1" t="s">
        <v>250</v>
      </c>
      <c r="B235" s="1" t="s">
        <v>12</v>
      </c>
      <c r="C235" s="1">
        <v>11</v>
      </c>
      <c r="D235" s="1">
        <v>197</v>
      </c>
      <c r="E235" s="1">
        <v>773</v>
      </c>
      <c r="F235" s="18">
        <v>28</v>
      </c>
    </row>
    <row r="236" spans="1:6" x14ac:dyDescent="0.2">
      <c r="A236" s="1" t="s">
        <v>251</v>
      </c>
      <c r="B236" s="1" t="s">
        <v>12</v>
      </c>
      <c r="C236" s="1">
        <v>11</v>
      </c>
      <c r="D236" s="1">
        <v>288</v>
      </c>
      <c r="E236" s="1">
        <v>697</v>
      </c>
      <c r="F236" s="18">
        <v>10</v>
      </c>
    </row>
    <row r="237" spans="1:6" x14ac:dyDescent="0.2">
      <c r="A237" s="1" t="s">
        <v>252</v>
      </c>
      <c r="B237" s="1" t="s">
        <v>12</v>
      </c>
      <c r="C237" s="1">
        <v>15</v>
      </c>
      <c r="D237" s="1">
        <v>245</v>
      </c>
      <c r="E237" s="1">
        <v>725</v>
      </c>
      <c r="F237" s="18">
        <v>289</v>
      </c>
    </row>
    <row r="238" spans="1:6" x14ac:dyDescent="0.2">
      <c r="A238" s="1" t="s">
        <v>253</v>
      </c>
      <c r="B238" s="1" t="s">
        <v>6</v>
      </c>
      <c r="C238" s="1">
        <v>20</v>
      </c>
      <c r="D238" s="1">
        <v>275</v>
      </c>
      <c r="E238" s="1">
        <v>847</v>
      </c>
      <c r="F238" s="18">
        <v>1251</v>
      </c>
    </row>
    <row r="239" spans="1:6" x14ac:dyDescent="0.2">
      <c r="A239" s="1" t="s">
        <v>254</v>
      </c>
      <c r="B239" s="1" t="s">
        <v>7</v>
      </c>
      <c r="C239" s="1">
        <v>12</v>
      </c>
      <c r="D239" s="1">
        <v>226</v>
      </c>
      <c r="E239" s="1">
        <v>702</v>
      </c>
      <c r="F239" s="18">
        <v>60</v>
      </c>
    </row>
    <row r="240" spans="1:6" x14ac:dyDescent="0.2">
      <c r="A240" s="1" t="s">
        <v>255</v>
      </c>
      <c r="B240" s="1" t="s">
        <v>6</v>
      </c>
      <c r="C240" s="1">
        <v>10</v>
      </c>
      <c r="D240" s="1">
        <v>200</v>
      </c>
      <c r="E240" s="1">
        <v>672</v>
      </c>
      <c r="F240" s="18">
        <v>14</v>
      </c>
    </row>
    <row r="241" spans="1:6" x14ac:dyDescent="0.2">
      <c r="A241" s="1" t="s">
        <v>256</v>
      </c>
      <c r="B241" s="1" t="s">
        <v>8</v>
      </c>
      <c r="C241" s="1" t="s">
        <v>27</v>
      </c>
      <c r="D241" s="1">
        <v>2964</v>
      </c>
      <c r="E241" s="1" t="s">
        <v>27</v>
      </c>
      <c r="F241" s="18" t="s">
        <v>27</v>
      </c>
    </row>
    <row r="242" spans="1:6" x14ac:dyDescent="0.2">
      <c r="A242" s="1" t="s">
        <v>257</v>
      </c>
      <c r="B242" s="1" t="s">
        <v>12</v>
      </c>
      <c r="C242" s="1">
        <v>10</v>
      </c>
      <c r="D242" s="1">
        <v>235</v>
      </c>
      <c r="E242" s="1">
        <v>689</v>
      </c>
      <c r="F242" s="18">
        <v>25</v>
      </c>
    </row>
    <row r="243" spans="1:6" x14ac:dyDescent="0.2">
      <c r="A243" s="1" t="s">
        <v>258</v>
      </c>
      <c r="B243" s="1" t="s">
        <v>6</v>
      </c>
      <c r="C243" s="1">
        <v>10</v>
      </c>
      <c r="D243" s="1">
        <v>201</v>
      </c>
      <c r="E243" s="1">
        <v>681</v>
      </c>
      <c r="F243" s="18">
        <v>56</v>
      </c>
    </row>
    <row r="244" spans="1:6" x14ac:dyDescent="0.2">
      <c r="A244" s="1" t="s">
        <v>259</v>
      </c>
      <c r="B244" s="1" t="s">
        <v>7</v>
      </c>
      <c r="C244" s="1">
        <v>11</v>
      </c>
      <c r="D244" s="1">
        <v>214</v>
      </c>
      <c r="E244" s="1" t="s">
        <v>27</v>
      </c>
      <c r="F244" s="18">
        <v>52</v>
      </c>
    </row>
    <row r="245" spans="1:6" x14ac:dyDescent="0.2">
      <c r="A245" s="1" t="s">
        <v>260</v>
      </c>
      <c r="B245" s="1" t="s">
        <v>12</v>
      </c>
      <c r="C245" s="1">
        <v>11</v>
      </c>
      <c r="D245" s="1">
        <v>234</v>
      </c>
      <c r="E245" s="1">
        <v>679</v>
      </c>
      <c r="F245" s="18">
        <v>32</v>
      </c>
    </row>
    <row r="246" spans="1:6" x14ac:dyDescent="0.2">
      <c r="A246" s="1" t="s">
        <v>261</v>
      </c>
      <c r="B246" s="1" t="s">
        <v>8</v>
      </c>
      <c r="C246" s="1">
        <v>10</v>
      </c>
      <c r="D246" s="1">
        <v>292</v>
      </c>
      <c r="E246" s="1" t="s">
        <v>27</v>
      </c>
      <c r="F246" s="18">
        <v>24</v>
      </c>
    </row>
    <row r="247" spans="1:6" x14ac:dyDescent="0.2">
      <c r="A247" s="1" t="s">
        <v>262</v>
      </c>
      <c r="B247" s="1" t="s">
        <v>12</v>
      </c>
      <c r="C247" s="1">
        <v>11</v>
      </c>
      <c r="D247" s="1">
        <v>237</v>
      </c>
      <c r="E247" s="1">
        <v>690</v>
      </c>
      <c r="F247" s="18">
        <v>68</v>
      </c>
    </row>
    <row r="248" spans="1:6" x14ac:dyDescent="0.2">
      <c r="A248" s="1" t="s">
        <v>263</v>
      </c>
      <c r="B248" s="1" t="s">
        <v>6</v>
      </c>
      <c r="C248" s="1">
        <v>11</v>
      </c>
      <c r="D248" s="1">
        <v>217</v>
      </c>
      <c r="E248" s="1">
        <v>685</v>
      </c>
      <c r="F248" s="18">
        <v>54</v>
      </c>
    </row>
    <row r="249" spans="1:6" x14ac:dyDescent="0.2">
      <c r="A249" s="1" t="s">
        <v>264</v>
      </c>
      <c r="B249" s="1" t="s">
        <v>6</v>
      </c>
      <c r="C249" s="1">
        <v>12</v>
      </c>
      <c r="D249" s="1">
        <v>213</v>
      </c>
      <c r="E249" s="1">
        <v>718</v>
      </c>
      <c r="F249" s="18">
        <v>389</v>
      </c>
    </row>
    <row r="250" spans="1:6" x14ac:dyDescent="0.2">
      <c r="A250" s="1" t="s">
        <v>265</v>
      </c>
      <c r="B250" s="1" t="s">
        <v>6</v>
      </c>
      <c r="C250" s="1">
        <v>11</v>
      </c>
      <c r="D250" s="1">
        <v>226</v>
      </c>
      <c r="E250" s="1">
        <v>830</v>
      </c>
      <c r="F250" s="18">
        <v>354</v>
      </c>
    </row>
    <row r="251" spans="1:6" x14ac:dyDescent="0.2">
      <c r="A251" s="1" t="s">
        <v>266</v>
      </c>
      <c r="B251" s="1" t="s">
        <v>9</v>
      </c>
      <c r="C251" s="1">
        <v>10</v>
      </c>
      <c r="D251" s="1">
        <v>221</v>
      </c>
      <c r="E251" s="1">
        <v>833</v>
      </c>
      <c r="F251" s="18">
        <v>42</v>
      </c>
    </row>
    <row r="252" spans="1:6" x14ac:dyDescent="0.2">
      <c r="A252" s="1" t="s">
        <v>267</v>
      </c>
      <c r="B252" s="1" t="s">
        <v>12</v>
      </c>
      <c r="C252" s="1">
        <v>11</v>
      </c>
      <c r="D252" s="1">
        <v>253</v>
      </c>
      <c r="E252" s="1">
        <v>873</v>
      </c>
      <c r="F252" s="18">
        <v>88</v>
      </c>
    </row>
    <row r="253" spans="1:6" x14ac:dyDescent="0.2">
      <c r="A253" s="1" t="s">
        <v>268</v>
      </c>
      <c r="B253" s="1" t="s">
        <v>9</v>
      </c>
      <c r="C253" s="1">
        <v>14</v>
      </c>
      <c r="D253" s="1">
        <v>238</v>
      </c>
      <c r="E253" s="1">
        <v>847</v>
      </c>
      <c r="F253" s="18">
        <v>623</v>
      </c>
    </row>
    <row r="254" spans="1:6" x14ac:dyDescent="0.2">
      <c r="A254" s="1" t="s">
        <v>269</v>
      </c>
      <c r="B254" s="1" t="s">
        <v>8</v>
      </c>
      <c r="C254" s="1">
        <v>11</v>
      </c>
      <c r="D254" s="1">
        <v>249</v>
      </c>
      <c r="E254" s="1">
        <v>800</v>
      </c>
      <c r="F254" s="18">
        <v>112</v>
      </c>
    </row>
    <row r="255" spans="1:6" x14ac:dyDescent="0.2">
      <c r="A255" s="1" t="s">
        <v>270</v>
      </c>
      <c r="B255" s="1" t="s">
        <v>12</v>
      </c>
      <c r="C255" s="1">
        <v>23</v>
      </c>
      <c r="D255" s="1">
        <v>310</v>
      </c>
      <c r="E255" s="1">
        <v>1166</v>
      </c>
      <c r="F255" s="18">
        <v>937</v>
      </c>
    </row>
    <row r="256" spans="1:6" x14ac:dyDescent="0.2">
      <c r="A256" s="1" t="s">
        <v>271</v>
      </c>
      <c r="B256" s="1" t="s">
        <v>9</v>
      </c>
      <c r="C256" s="1">
        <v>11</v>
      </c>
      <c r="D256" s="1">
        <v>229</v>
      </c>
      <c r="E256" s="1">
        <v>898</v>
      </c>
      <c r="F256" s="18">
        <v>163</v>
      </c>
    </row>
    <row r="257" spans="1:6" x14ac:dyDescent="0.2">
      <c r="A257" s="1" t="s">
        <v>272</v>
      </c>
      <c r="B257" s="1" t="s">
        <v>6</v>
      </c>
      <c r="C257" s="1">
        <v>21</v>
      </c>
      <c r="D257" s="1">
        <v>246</v>
      </c>
      <c r="E257" s="1">
        <v>936</v>
      </c>
      <c r="F257" s="18">
        <v>1174</v>
      </c>
    </row>
    <row r="258" spans="1:6" x14ac:dyDescent="0.2">
      <c r="A258" s="1" t="s">
        <v>273</v>
      </c>
      <c r="B258" s="1" t="s">
        <v>8</v>
      </c>
      <c r="C258" s="1">
        <v>12</v>
      </c>
      <c r="D258" s="1">
        <v>239</v>
      </c>
      <c r="E258" s="1" t="s">
        <v>27</v>
      </c>
      <c r="F258" s="18">
        <v>106</v>
      </c>
    </row>
    <row r="259" spans="1:6" x14ac:dyDescent="0.2">
      <c r="A259" s="1" t="s">
        <v>274</v>
      </c>
      <c r="B259" s="1" t="s">
        <v>9</v>
      </c>
      <c r="C259" s="1">
        <v>15</v>
      </c>
      <c r="D259" s="1">
        <v>227</v>
      </c>
      <c r="E259" s="1">
        <v>766</v>
      </c>
      <c r="F259" s="18">
        <v>817</v>
      </c>
    </row>
    <row r="260" spans="1:6" x14ac:dyDescent="0.2">
      <c r="A260" s="1" t="s">
        <v>275</v>
      </c>
      <c r="B260" s="1" t="s">
        <v>6</v>
      </c>
      <c r="C260" s="1">
        <v>20</v>
      </c>
      <c r="D260" s="1">
        <v>264</v>
      </c>
      <c r="E260" s="1">
        <v>850</v>
      </c>
      <c r="F260" s="18">
        <v>1242</v>
      </c>
    </row>
    <row r="261" spans="1:6" x14ac:dyDescent="0.2">
      <c r="A261" s="1" t="s">
        <v>276</v>
      </c>
      <c r="B261" s="1" t="s">
        <v>6</v>
      </c>
      <c r="C261" s="1">
        <v>11</v>
      </c>
      <c r="D261" s="1">
        <v>217</v>
      </c>
      <c r="E261" s="1">
        <v>706</v>
      </c>
      <c r="F261" s="18">
        <v>83</v>
      </c>
    </row>
    <row r="262" spans="1:6" x14ac:dyDescent="0.2">
      <c r="A262" s="1" t="s">
        <v>277</v>
      </c>
      <c r="B262" s="1" t="s">
        <v>6</v>
      </c>
      <c r="C262" s="1">
        <v>10</v>
      </c>
      <c r="D262" s="1">
        <v>186</v>
      </c>
      <c r="E262" s="1">
        <v>692</v>
      </c>
      <c r="F262" s="18">
        <v>14</v>
      </c>
    </row>
    <row r="263" spans="1:6" x14ac:dyDescent="0.2">
      <c r="A263" s="1" t="s">
        <v>278</v>
      </c>
      <c r="B263" s="1" t="s">
        <v>9</v>
      </c>
      <c r="C263" s="1">
        <v>11</v>
      </c>
      <c r="D263" s="1">
        <v>205</v>
      </c>
      <c r="E263" s="1">
        <v>704</v>
      </c>
      <c r="F263" s="18">
        <v>98</v>
      </c>
    </row>
    <row r="264" spans="1:6" x14ac:dyDescent="0.2">
      <c r="A264" s="1" t="s">
        <v>279</v>
      </c>
      <c r="B264" s="1" t="s">
        <v>9</v>
      </c>
      <c r="C264" s="1">
        <v>11</v>
      </c>
      <c r="D264" s="1">
        <v>218</v>
      </c>
      <c r="E264" s="1">
        <v>701</v>
      </c>
      <c r="F264" s="18">
        <v>110</v>
      </c>
    </row>
    <row r="265" spans="1:6" x14ac:dyDescent="0.2">
      <c r="A265" s="1" t="s">
        <v>280</v>
      </c>
      <c r="B265" s="1" t="s">
        <v>12</v>
      </c>
      <c r="C265" s="1">
        <v>59</v>
      </c>
      <c r="D265" s="1">
        <v>566</v>
      </c>
      <c r="E265" s="1">
        <v>1496</v>
      </c>
      <c r="F265" s="18">
        <v>2872</v>
      </c>
    </row>
    <row r="266" spans="1:6" x14ac:dyDescent="0.2">
      <c r="A266" s="1" t="s">
        <v>281</v>
      </c>
      <c r="B266" s="1" t="s">
        <v>7</v>
      </c>
      <c r="C266" s="1">
        <v>57</v>
      </c>
      <c r="D266" s="1">
        <v>348</v>
      </c>
      <c r="E266" s="1" t="s">
        <v>27</v>
      </c>
      <c r="F266" s="18">
        <v>5216</v>
      </c>
    </row>
    <row r="267" spans="1:6" x14ac:dyDescent="0.2">
      <c r="A267" s="1" t="s">
        <v>282</v>
      </c>
      <c r="B267" s="1" t="s">
        <v>7</v>
      </c>
      <c r="C267" s="1">
        <v>14</v>
      </c>
      <c r="D267" s="1">
        <v>205</v>
      </c>
      <c r="E267" s="1">
        <v>742</v>
      </c>
      <c r="F267" s="18">
        <v>20</v>
      </c>
    </row>
    <row r="268" spans="1:6" x14ac:dyDescent="0.2">
      <c r="A268" s="1" t="s">
        <v>283</v>
      </c>
      <c r="B268" s="1" t="s">
        <v>13</v>
      </c>
      <c r="C268" s="1">
        <v>15</v>
      </c>
      <c r="D268" s="1">
        <v>293</v>
      </c>
      <c r="E268" s="1">
        <v>822</v>
      </c>
      <c r="F268" s="18">
        <v>268</v>
      </c>
    </row>
    <row r="269" spans="1:6" x14ac:dyDescent="0.2">
      <c r="A269" s="1" t="s">
        <v>284</v>
      </c>
      <c r="B269" s="1" t="s">
        <v>12</v>
      </c>
      <c r="C269" s="1">
        <v>10</v>
      </c>
      <c r="D269" s="1">
        <v>196</v>
      </c>
      <c r="E269" s="1">
        <v>683</v>
      </c>
      <c r="F269" s="18">
        <v>5</v>
      </c>
    </row>
    <row r="270" spans="1:6" x14ac:dyDescent="0.2">
      <c r="A270" s="1" t="s">
        <v>285</v>
      </c>
      <c r="B270" s="1" t="s">
        <v>12</v>
      </c>
      <c r="C270" s="1">
        <v>10</v>
      </c>
      <c r="D270" s="1">
        <v>220</v>
      </c>
      <c r="E270" s="1">
        <v>673</v>
      </c>
      <c r="F270" s="18">
        <v>6</v>
      </c>
    </row>
    <row r="271" spans="1:6" x14ac:dyDescent="0.2">
      <c r="A271" s="1" t="s">
        <v>286</v>
      </c>
      <c r="B271" s="1" t="s">
        <v>8</v>
      </c>
      <c r="C271" s="1">
        <v>10</v>
      </c>
      <c r="D271" s="1">
        <v>207</v>
      </c>
      <c r="E271" s="1">
        <v>698</v>
      </c>
      <c r="F271" s="18">
        <v>103</v>
      </c>
    </row>
    <row r="272" spans="1:6" x14ac:dyDescent="0.2">
      <c r="A272" s="1" t="s">
        <v>288</v>
      </c>
      <c r="B272" s="1" t="s">
        <v>6</v>
      </c>
      <c r="C272" s="1">
        <v>10</v>
      </c>
      <c r="D272" s="1">
        <v>179</v>
      </c>
      <c r="E272" s="1">
        <v>718</v>
      </c>
      <c r="F272" s="18">
        <v>15</v>
      </c>
    </row>
    <row r="273" spans="1:6" x14ac:dyDescent="0.2">
      <c r="A273" s="1" t="s">
        <v>289</v>
      </c>
      <c r="B273" s="1" t="s">
        <v>9</v>
      </c>
      <c r="C273" s="1">
        <v>13</v>
      </c>
      <c r="D273" s="1">
        <v>226</v>
      </c>
      <c r="E273" s="1">
        <v>691</v>
      </c>
      <c r="F273" s="18">
        <v>159</v>
      </c>
    </row>
    <row r="274" spans="1:6" x14ac:dyDescent="0.2">
      <c r="A274" s="1" t="s">
        <v>290</v>
      </c>
      <c r="B274" s="1" t="s">
        <v>9</v>
      </c>
      <c r="C274" s="1">
        <v>11</v>
      </c>
      <c r="D274" s="1">
        <v>215</v>
      </c>
      <c r="E274" s="1" t="s">
        <v>27</v>
      </c>
      <c r="F274" s="18">
        <v>1168</v>
      </c>
    </row>
    <row r="275" spans="1:6" x14ac:dyDescent="0.2">
      <c r="A275" s="1" t="s">
        <v>291</v>
      </c>
      <c r="B275" s="1" t="s">
        <v>9</v>
      </c>
      <c r="C275" s="1">
        <v>11</v>
      </c>
      <c r="D275" s="1">
        <v>212</v>
      </c>
      <c r="E275" s="1">
        <v>997</v>
      </c>
      <c r="F275" s="18">
        <v>50</v>
      </c>
    </row>
    <row r="276" spans="1:6" x14ac:dyDescent="0.2">
      <c r="A276" s="1" t="s">
        <v>292</v>
      </c>
      <c r="B276" s="1" t="s">
        <v>9</v>
      </c>
      <c r="C276" s="1">
        <v>12</v>
      </c>
      <c r="D276" s="1">
        <v>210</v>
      </c>
      <c r="E276" s="1">
        <v>900</v>
      </c>
      <c r="F276" s="18">
        <v>255</v>
      </c>
    </row>
    <row r="277" spans="1:6" x14ac:dyDescent="0.2">
      <c r="A277" s="1" t="s">
        <v>293</v>
      </c>
      <c r="B277" s="1" t="s">
        <v>9</v>
      </c>
      <c r="C277" s="1">
        <v>11</v>
      </c>
      <c r="D277" s="1">
        <v>215</v>
      </c>
      <c r="E277" s="1">
        <v>877</v>
      </c>
      <c r="F277" s="18">
        <v>153</v>
      </c>
    </row>
    <row r="278" spans="1:6" x14ac:dyDescent="0.2">
      <c r="A278" s="1" t="s">
        <v>294</v>
      </c>
      <c r="B278" s="1" t="s">
        <v>9</v>
      </c>
      <c r="C278" s="1">
        <v>19</v>
      </c>
      <c r="D278" s="1">
        <v>230</v>
      </c>
      <c r="E278" s="1">
        <v>987</v>
      </c>
      <c r="F278" s="18">
        <v>1148</v>
      </c>
    </row>
    <row r="279" spans="1:6" x14ac:dyDescent="0.2">
      <c r="A279" s="1" t="s">
        <v>295</v>
      </c>
      <c r="B279" s="1" t="s">
        <v>12</v>
      </c>
      <c r="C279" s="1">
        <v>24</v>
      </c>
      <c r="D279" s="1">
        <v>244</v>
      </c>
      <c r="E279" s="1">
        <v>1019</v>
      </c>
      <c r="F279" s="18">
        <v>1213</v>
      </c>
    </row>
    <row r="280" spans="1:6" x14ac:dyDescent="0.2">
      <c r="A280" s="1" t="s">
        <v>296</v>
      </c>
      <c r="B280" s="1" t="s">
        <v>6</v>
      </c>
      <c r="C280" s="1">
        <v>24</v>
      </c>
      <c r="D280" s="1">
        <v>291</v>
      </c>
      <c r="E280" s="1">
        <v>912</v>
      </c>
      <c r="F280" s="18">
        <v>1571</v>
      </c>
    </row>
    <row r="281" spans="1:6" x14ac:dyDescent="0.2">
      <c r="A281" s="1" t="s">
        <v>297</v>
      </c>
      <c r="B281" s="1" t="s">
        <v>9</v>
      </c>
      <c r="C281" s="1">
        <v>82</v>
      </c>
      <c r="D281" s="1">
        <v>415</v>
      </c>
      <c r="E281" s="1">
        <v>1608</v>
      </c>
      <c r="F281" s="18">
        <v>9886</v>
      </c>
    </row>
    <row r="282" spans="1:6" x14ac:dyDescent="0.2">
      <c r="A282" s="1" t="s">
        <v>298</v>
      </c>
      <c r="B282" s="1" t="s">
        <v>7</v>
      </c>
      <c r="C282" s="1">
        <v>10</v>
      </c>
      <c r="D282" s="1">
        <v>210</v>
      </c>
      <c r="E282" s="1">
        <v>695</v>
      </c>
      <c r="F282" s="18">
        <v>17</v>
      </c>
    </row>
    <row r="283" spans="1:6" x14ac:dyDescent="0.2">
      <c r="A283" s="1" t="s">
        <v>299</v>
      </c>
      <c r="B283" s="1" t="s">
        <v>7</v>
      </c>
      <c r="C283" s="1">
        <v>10</v>
      </c>
      <c r="D283" s="1">
        <v>210</v>
      </c>
      <c r="E283" s="1">
        <v>680</v>
      </c>
      <c r="F283" s="18">
        <v>18</v>
      </c>
    </row>
    <row r="284" spans="1:6" x14ac:dyDescent="0.2">
      <c r="A284" s="1" t="s">
        <v>300</v>
      </c>
      <c r="B284" s="1" t="s">
        <v>12</v>
      </c>
      <c r="C284" s="1">
        <v>12</v>
      </c>
      <c r="D284" s="1">
        <v>257</v>
      </c>
      <c r="E284" s="1">
        <v>713</v>
      </c>
      <c r="F284" s="18">
        <v>147</v>
      </c>
    </row>
    <row r="285" spans="1:6" x14ac:dyDescent="0.2">
      <c r="A285" s="1" t="s">
        <v>301</v>
      </c>
      <c r="B285" s="1" t="s">
        <v>6</v>
      </c>
      <c r="C285" s="1">
        <v>10</v>
      </c>
      <c r="D285" s="1">
        <v>197</v>
      </c>
      <c r="E285" s="1">
        <v>700</v>
      </c>
      <c r="F285" s="18">
        <v>62</v>
      </c>
    </row>
    <row r="286" spans="1:6" x14ac:dyDescent="0.2">
      <c r="A286" s="1" t="s">
        <v>302</v>
      </c>
      <c r="B286" s="1" t="s">
        <v>9</v>
      </c>
      <c r="C286" s="1">
        <v>11</v>
      </c>
      <c r="D286" s="1">
        <v>219</v>
      </c>
      <c r="E286" s="1">
        <v>721</v>
      </c>
      <c r="F286" s="18">
        <v>139</v>
      </c>
    </row>
    <row r="287" spans="1:6" x14ac:dyDescent="0.2">
      <c r="A287" s="1" t="s">
        <v>303</v>
      </c>
      <c r="B287" s="1" t="s">
        <v>7</v>
      </c>
      <c r="C287" s="1">
        <v>13</v>
      </c>
      <c r="D287" s="1">
        <v>242</v>
      </c>
      <c r="E287" s="1">
        <v>754</v>
      </c>
      <c r="F287" s="18">
        <v>254</v>
      </c>
    </row>
    <row r="288" spans="1:6" x14ac:dyDescent="0.2">
      <c r="A288" s="1" t="s">
        <v>304</v>
      </c>
      <c r="B288" s="1" t="s">
        <v>12</v>
      </c>
      <c r="C288" s="1">
        <v>10</v>
      </c>
      <c r="D288" s="1">
        <v>193</v>
      </c>
      <c r="E288" s="1">
        <v>804</v>
      </c>
      <c r="F288" s="18">
        <v>15</v>
      </c>
    </row>
    <row r="289" spans="1:6" x14ac:dyDescent="0.2">
      <c r="A289" s="1" t="s">
        <v>305</v>
      </c>
      <c r="B289" s="1" t="s">
        <v>7</v>
      </c>
      <c r="C289" s="1">
        <v>10</v>
      </c>
      <c r="D289" s="1">
        <v>178</v>
      </c>
      <c r="E289" s="1" t="s">
        <v>27</v>
      </c>
      <c r="F289" s="18">
        <v>12</v>
      </c>
    </row>
    <row r="290" spans="1:6" x14ac:dyDescent="0.2">
      <c r="A290" s="1" t="s">
        <v>306</v>
      </c>
      <c r="B290" s="1" t="s">
        <v>5</v>
      </c>
      <c r="C290" s="1">
        <v>10</v>
      </c>
      <c r="D290" s="1">
        <v>226</v>
      </c>
      <c r="E290" s="1">
        <v>725</v>
      </c>
      <c r="F290" s="18">
        <v>48</v>
      </c>
    </row>
    <row r="291" spans="1:6" x14ac:dyDescent="0.2">
      <c r="A291" s="1" t="s">
        <v>307</v>
      </c>
      <c r="B291" s="1" t="s">
        <v>8</v>
      </c>
      <c r="C291" s="1">
        <v>11</v>
      </c>
      <c r="D291" s="1">
        <v>204</v>
      </c>
      <c r="E291" s="1">
        <v>696</v>
      </c>
      <c r="F291" s="18">
        <v>112</v>
      </c>
    </row>
    <row r="292" spans="1:6" x14ac:dyDescent="0.2">
      <c r="A292" s="1" t="s">
        <v>308</v>
      </c>
      <c r="B292" s="1" t="s">
        <v>12</v>
      </c>
      <c r="C292" s="1">
        <v>11</v>
      </c>
      <c r="D292" s="1">
        <v>204</v>
      </c>
      <c r="E292" s="1">
        <v>707</v>
      </c>
      <c r="F292" s="18">
        <v>66</v>
      </c>
    </row>
    <row r="293" spans="1:6" x14ac:dyDescent="0.2">
      <c r="A293" s="1" t="s">
        <v>309</v>
      </c>
      <c r="B293" s="1" t="s">
        <v>9</v>
      </c>
      <c r="C293" s="1">
        <v>13</v>
      </c>
      <c r="D293" s="1">
        <v>221</v>
      </c>
      <c r="E293" s="1">
        <v>758</v>
      </c>
      <c r="F293" s="18">
        <v>457</v>
      </c>
    </row>
    <row r="294" spans="1:6" x14ac:dyDescent="0.2">
      <c r="A294" s="1" t="s">
        <v>310</v>
      </c>
      <c r="B294" s="1" t="s">
        <v>6</v>
      </c>
      <c r="C294" s="1">
        <v>10</v>
      </c>
      <c r="D294" s="1">
        <v>210</v>
      </c>
      <c r="E294" s="1">
        <v>695</v>
      </c>
      <c r="F294" s="18">
        <v>19</v>
      </c>
    </row>
    <row r="295" spans="1:6" x14ac:dyDescent="0.2">
      <c r="A295" s="1" t="s">
        <v>311</v>
      </c>
      <c r="B295" s="1" t="s">
        <v>8</v>
      </c>
      <c r="C295" s="1">
        <v>10</v>
      </c>
      <c r="D295" s="1">
        <v>197</v>
      </c>
      <c r="E295" s="1">
        <v>706</v>
      </c>
      <c r="F295" s="18">
        <v>20</v>
      </c>
    </row>
    <row r="296" spans="1:6" x14ac:dyDescent="0.2">
      <c r="A296" s="1" t="s">
        <v>312</v>
      </c>
      <c r="B296" s="1" t="s">
        <v>12</v>
      </c>
      <c r="C296" s="1" t="s">
        <v>27</v>
      </c>
      <c r="D296" s="1">
        <v>219</v>
      </c>
      <c r="E296" s="1" t="s">
        <v>27</v>
      </c>
      <c r="F296" s="18" t="s">
        <v>27</v>
      </c>
    </row>
    <row r="297" spans="1:6" x14ac:dyDescent="0.2">
      <c r="A297" s="1" t="s">
        <v>313</v>
      </c>
      <c r="B297" s="1" t="s">
        <v>9</v>
      </c>
      <c r="C297" s="1">
        <v>13</v>
      </c>
      <c r="D297" s="1">
        <v>266</v>
      </c>
      <c r="E297" s="1">
        <v>745</v>
      </c>
      <c r="F297" s="18">
        <v>440</v>
      </c>
    </row>
  </sheetData>
  <autoFilter ref="A1:E297" xr:uid="{2F4B9D79-0E1C-F74F-B571-AE0B9736ECF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F4F8-421E-CF48-976C-748290AF068B}">
  <dimension ref="A1:J30"/>
  <sheetViews>
    <sheetView zoomScaleNormal="100" workbookViewId="0">
      <selection activeCell="G21" sqref="G21"/>
    </sheetView>
  </sheetViews>
  <sheetFormatPr baseColWidth="10" defaultRowHeight="16" x14ac:dyDescent="0.2"/>
  <cols>
    <col min="1" max="1" width="7.6640625" bestFit="1" customWidth="1"/>
    <col min="2" max="2" width="17" bestFit="1" customWidth="1"/>
    <col min="3" max="3" width="8" bestFit="1" customWidth="1"/>
    <col min="4" max="4" width="8.1640625" bestFit="1" customWidth="1"/>
    <col min="5" max="6" width="8.5" bestFit="1" customWidth="1"/>
    <col min="7" max="8" width="9" bestFit="1" customWidth="1"/>
    <col min="9" max="9" width="8" bestFit="1" customWidth="1"/>
    <col min="10" max="10" width="8.1640625" bestFit="1" customWidth="1"/>
  </cols>
  <sheetData>
    <row r="1" spans="1:10" x14ac:dyDescent="0.2">
      <c r="A1" s="14" t="s">
        <v>1</v>
      </c>
      <c r="B1" s="1" t="s">
        <v>343</v>
      </c>
    </row>
    <row r="2" spans="1:10" x14ac:dyDescent="0.2">
      <c r="A2" s="14" t="s">
        <v>3</v>
      </c>
      <c r="B2" s="1" t="s">
        <v>343</v>
      </c>
    </row>
    <row r="3" spans="1:10" ht="15" customHeight="1" x14ac:dyDescent="0.2">
      <c r="A3" s="14" t="s">
        <v>642</v>
      </c>
      <c r="B3" s="1" t="s">
        <v>343</v>
      </c>
    </row>
    <row r="4" spans="1:10" x14ac:dyDescent="0.2">
      <c r="A4" s="14" t="s">
        <v>14</v>
      </c>
      <c r="B4" s="1" t="s">
        <v>645</v>
      </c>
    </row>
    <row r="5" spans="1:10" x14ac:dyDescent="0.2">
      <c r="A5" s="34" t="s">
        <v>640</v>
      </c>
      <c r="B5" s="34"/>
      <c r="C5" s="34"/>
      <c r="D5" s="34"/>
      <c r="E5" s="34"/>
      <c r="F5" s="34"/>
      <c r="G5" s="34"/>
      <c r="H5" s="34"/>
      <c r="I5" s="34"/>
      <c r="J5" s="34"/>
    </row>
    <row r="6" spans="1:10" ht="34" x14ac:dyDescent="0.2">
      <c r="A6" s="14" t="s">
        <v>0</v>
      </c>
      <c r="B6" s="15" t="s">
        <v>344</v>
      </c>
      <c r="C6" s="15" t="s">
        <v>336</v>
      </c>
      <c r="D6" s="15" t="s">
        <v>340</v>
      </c>
      <c r="E6" s="15" t="s">
        <v>337</v>
      </c>
      <c r="F6" s="15" t="s">
        <v>341</v>
      </c>
      <c r="G6" s="15" t="s">
        <v>338</v>
      </c>
      <c r="H6" s="15" t="s">
        <v>342</v>
      </c>
      <c r="I6" s="15" t="s">
        <v>643</v>
      </c>
      <c r="J6" s="15" t="s">
        <v>644</v>
      </c>
    </row>
    <row r="7" spans="1:10" x14ac:dyDescent="0.2">
      <c r="A7" s="12" t="s">
        <v>4</v>
      </c>
      <c r="B7" s="9">
        <v>4</v>
      </c>
      <c r="C7" s="13">
        <v>14.5</v>
      </c>
      <c r="D7" s="13">
        <v>2.0615528128088303</v>
      </c>
      <c r="E7" s="13">
        <v>233.75</v>
      </c>
      <c r="F7" s="13">
        <v>19.382659776202026</v>
      </c>
      <c r="G7" s="13">
        <v>838.25</v>
      </c>
      <c r="H7" s="13">
        <v>136.15317660635026</v>
      </c>
      <c r="I7" s="13">
        <v>450.25</v>
      </c>
      <c r="J7" s="13">
        <v>211.14731232009561</v>
      </c>
    </row>
    <row r="8" spans="1:10" x14ac:dyDescent="0.2">
      <c r="A8" s="12" t="s">
        <v>5</v>
      </c>
      <c r="B8" s="9">
        <v>5</v>
      </c>
      <c r="C8" s="13">
        <v>10.199999999999999</v>
      </c>
      <c r="D8" s="13">
        <v>0.4</v>
      </c>
      <c r="E8" s="13">
        <v>227</v>
      </c>
      <c r="F8" s="13">
        <v>12.280065146407001</v>
      </c>
      <c r="G8" s="13">
        <v>719</v>
      </c>
      <c r="H8" s="13">
        <v>59.211485372349848</v>
      </c>
      <c r="I8" s="13">
        <v>42.2</v>
      </c>
      <c r="J8" s="13">
        <v>32.064934118129734</v>
      </c>
    </row>
    <row r="9" spans="1:10" x14ac:dyDescent="0.2">
      <c r="A9" s="12" t="s">
        <v>6</v>
      </c>
      <c r="B9" s="9">
        <v>56</v>
      </c>
      <c r="C9" s="13">
        <v>18.732142857142858</v>
      </c>
      <c r="D9" s="13">
        <v>23.60727117968149</v>
      </c>
      <c r="E9" s="13">
        <v>241.01785714285714</v>
      </c>
      <c r="F9" s="13">
        <v>58.665666240213817</v>
      </c>
      <c r="G9" s="13">
        <v>843.60714285714289</v>
      </c>
      <c r="H9" s="13">
        <v>275.96290372927638</v>
      </c>
      <c r="I9" s="13">
        <v>897.53571428571433</v>
      </c>
      <c r="J9" s="13">
        <v>2083.7611852839373</v>
      </c>
    </row>
    <row r="10" spans="1:10" x14ac:dyDescent="0.2">
      <c r="A10" s="12" t="s">
        <v>7</v>
      </c>
      <c r="B10" s="9">
        <v>13</v>
      </c>
      <c r="C10" s="13">
        <v>13.846153846153847</v>
      </c>
      <c r="D10" s="13">
        <v>3.5267364265685077</v>
      </c>
      <c r="E10" s="13">
        <v>233.53846153846155</v>
      </c>
      <c r="F10" s="13">
        <v>21.91106283492914</v>
      </c>
      <c r="G10" s="13">
        <v>764.30769230769226</v>
      </c>
      <c r="H10" s="13">
        <v>78.726776419740361</v>
      </c>
      <c r="I10" s="13">
        <v>256.92307692307691</v>
      </c>
      <c r="J10" s="13">
        <v>243.74339013947923</v>
      </c>
    </row>
    <row r="11" spans="1:10" x14ac:dyDescent="0.2">
      <c r="A11" s="12" t="s">
        <v>8</v>
      </c>
      <c r="B11" s="9">
        <v>17</v>
      </c>
      <c r="C11" s="13">
        <v>11.294117647058824</v>
      </c>
      <c r="D11" s="13">
        <v>2.1629148601000279</v>
      </c>
      <c r="E11" s="13">
        <v>242.29411764705881</v>
      </c>
      <c r="F11" s="13">
        <v>82.496177954876373</v>
      </c>
      <c r="G11" s="13">
        <v>744.52941176470586</v>
      </c>
      <c r="H11" s="13">
        <v>77.799983099241189</v>
      </c>
      <c r="I11" s="13">
        <v>160.29411764705881</v>
      </c>
      <c r="J11" s="13">
        <v>263.81650590690367</v>
      </c>
    </row>
    <row r="12" spans="1:10" x14ac:dyDescent="0.2">
      <c r="A12" s="12" t="s">
        <v>9</v>
      </c>
      <c r="B12" s="9">
        <v>57</v>
      </c>
      <c r="C12" s="13">
        <v>22.07017543859649</v>
      </c>
      <c r="D12" s="13">
        <v>21.187433919886857</v>
      </c>
      <c r="E12" s="13">
        <v>258.75438596491227</v>
      </c>
      <c r="F12" s="13">
        <v>66.050029072002943</v>
      </c>
      <c r="G12" s="13">
        <v>936.28070175438597</v>
      </c>
      <c r="H12" s="13">
        <v>363.3004534158182</v>
      </c>
      <c r="I12" s="13">
        <v>1498.719298245614</v>
      </c>
      <c r="J12" s="13">
        <v>2514.5851721254526</v>
      </c>
    </row>
    <row r="13" spans="1:10" x14ac:dyDescent="0.2">
      <c r="A13" s="12" t="s">
        <v>10</v>
      </c>
      <c r="B13" s="9">
        <v>4</v>
      </c>
      <c r="C13" s="13">
        <v>10.5</v>
      </c>
      <c r="D13" s="13">
        <v>0.5</v>
      </c>
      <c r="E13" s="13">
        <v>237.5</v>
      </c>
      <c r="F13" s="13">
        <v>11.521718621802913</v>
      </c>
      <c r="G13" s="13">
        <v>852</v>
      </c>
      <c r="H13" s="13">
        <v>168.02827143073276</v>
      </c>
      <c r="I13" s="13">
        <v>72.25</v>
      </c>
      <c r="J13" s="13">
        <v>30.285103598964294</v>
      </c>
    </row>
    <row r="14" spans="1:10" x14ac:dyDescent="0.2">
      <c r="A14" s="12" t="s">
        <v>11</v>
      </c>
      <c r="B14" s="9">
        <v>1</v>
      </c>
      <c r="C14" s="13">
        <v>10</v>
      </c>
      <c r="D14" s="13">
        <v>0</v>
      </c>
      <c r="E14" s="13">
        <v>236</v>
      </c>
      <c r="F14" s="13">
        <v>0</v>
      </c>
      <c r="G14" s="13">
        <v>669</v>
      </c>
      <c r="H14" s="13">
        <v>0</v>
      </c>
      <c r="I14" s="13">
        <v>19</v>
      </c>
      <c r="J14" s="13">
        <v>0</v>
      </c>
    </row>
    <row r="15" spans="1:10" x14ac:dyDescent="0.2">
      <c r="A15" s="12" t="s">
        <v>12</v>
      </c>
      <c r="B15" s="9">
        <v>101</v>
      </c>
      <c r="C15" s="13">
        <v>20.405940594059405</v>
      </c>
      <c r="D15" s="13">
        <v>31.271464934741829</v>
      </c>
      <c r="E15" s="13">
        <v>262.02970297029702</v>
      </c>
      <c r="F15" s="13">
        <v>126.05887791778876</v>
      </c>
      <c r="G15" s="13">
        <v>825.91089108910887</v>
      </c>
      <c r="H15" s="13">
        <v>237.06063472210971</v>
      </c>
      <c r="I15" s="13">
        <v>604.31683168316829</v>
      </c>
      <c r="J15" s="13">
        <v>1452.2240091958993</v>
      </c>
    </row>
    <row r="16" spans="1:10" x14ac:dyDescent="0.2">
      <c r="A16" s="12" t="s">
        <v>13</v>
      </c>
      <c r="B16" s="9">
        <v>10</v>
      </c>
      <c r="C16" s="13">
        <v>51.4</v>
      </c>
      <c r="D16" s="13">
        <v>85.426225481405879</v>
      </c>
      <c r="E16" s="13">
        <v>363.7</v>
      </c>
      <c r="F16" s="13">
        <v>237.35839989349441</v>
      </c>
      <c r="G16" s="13">
        <v>1343.8</v>
      </c>
      <c r="H16" s="13">
        <v>1356.6441537853616</v>
      </c>
      <c r="I16" s="13">
        <v>1380</v>
      </c>
      <c r="J16" s="13">
        <v>2446.1520394284571</v>
      </c>
    </row>
    <row r="17" spans="1:10" x14ac:dyDescent="0.2">
      <c r="A17" s="12" t="s">
        <v>327</v>
      </c>
      <c r="B17" s="9">
        <v>268</v>
      </c>
      <c r="C17" s="13">
        <v>20.205223880597014</v>
      </c>
      <c r="D17" s="13">
        <v>30.040005209879357</v>
      </c>
      <c r="E17" s="13">
        <v>256.56343283582089</v>
      </c>
      <c r="F17" s="13">
        <v>103.75020089248292</v>
      </c>
      <c r="G17" s="13">
        <v>862.25</v>
      </c>
      <c r="H17" s="13">
        <v>384.12514601169687</v>
      </c>
      <c r="I17" s="13">
        <v>816.82835820895525</v>
      </c>
      <c r="J17" s="13">
        <v>1863.7890371543415</v>
      </c>
    </row>
    <row r="18" spans="1:10" x14ac:dyDescent="0.2">
      <c r="A18" s="24"/>
      <c r="B18" s="25"/>
      <c r="C18" s="23"/>
      <c r="D18" s="23"/>
      <c r="E18" s="23"/>
      <c r="F18" s="23"/>
      <c r="G18" s="23"/>
      <c r="H18" s="23"/>
      <c r="I18" s="23"/>
      <c r="J18" s="23"/>
    </row>
    <row r="19" spans="1:10" x14ac:dyDescent="0.2">
      <c r="A19" s="35" t="s">
        <v>345</v>
      </c>
      <c r="B19" s="36"/>
      <c r="C19" s="36"/>
      <c r="D19" s="36"/>
      <c r="E19" s="37"/>
      <c r="G19" s="33" t="s">
        <v>339</v>
      </c>
      <c r="H19" s="33"/>
      <c r="I19" s="33"/>
      <c r="J19" s="33"/>
    </row>
    <row r="20" spans="1:10" x14ac:dyDescent="0.2">
      <c r="A20" s="1"/>
      <c r="B20" s="1" t="s">
        <v>1</v>
      </c>
      <c r="C20" s="1" t="s">
        <v>2</v>
      </c>
      <c r="D20" s="1" t="s">
        <v>3</v>
      </c>
      <c r="E20" s="22" t="s">
        <v>642</v>
      </c>
      <c r="G20" s="1" t="s">
        <v>1</v>
      </c>
      <c r="H20" s="1" t="s">
        <v>2</v>
      </c>
      <c r="I20" s="1" t="s">
        <v>3</v>
      </c>
      <c r="J20" s="22" t="s">
        <v>642</v>
      </c>
    </row>
    <row r="21" spans="1:10" x14ac:dyDescent="0.2">
      <c r="A21" s="12" t="s">
        <v>4</v>
      </c>
      <c r="B21" s="13">
        <f t="shared" ref="B21:B27" si="0">_xlfn.CONFIDENCE.NORM(0.05,GETPIVOTDATA("StdDevp of AMPL",$A$4,"Type",$A21), GETPIVOTDATA("Count of Model",$A$4,"Type",$A21))</f>
        <v>2.0202846326662751</v>
      </c>
      <c r="C21" s="13">
        <f t="shared" ref="C21:C27" si="1">_xlfn.CONFIDENCE.NORM(0.05,GETPIVOTDATA("StdDevp of GAMS",$A$4,"Type",$A21), GETPIVOTDATA("Count of Model",$A$4,"Type",$A21))</f>
        <v>18.994657542974572</v>
      </c>
      <c r="D21" s="13">
        <f t="shared" ref="D21:D27" si="2">_xlfn.CONFIDENCE.NORM(0.05,GETPIVOTDATA("StdDevp of Pyomo",$A$4,"Type",$A21), GETPIVOTDATA("Count of Model",$A$4,"Type",$A21))</f>
        <v>133.42766126458392</v>
      </c>
      <c r="E21" s="13">
        <f t="shared" ref="E21:E27" si="3">_xlfn.CONFIDENCE.NORM(0.05,GETPIVOTDATA("StdDevp of JuMP",$A$4,"Type",$A21), GETPIVOTDATA("Count of Model",$A$4,"Type",$A21))</f>
        <v>206.92056378990887</v>
      </c>
      <c r="G21" s="1">
        <f>COUNTIF('Loading time benchmark'!C:C, "model error")</f>
        <v>11</v>
      </c>
      <c r="H21" s="1">
        <f>COUNTIF('Loading time benchmark'!D:D, "model error")</f>
        <v>0</v>
      </c>
      <c r="I21" s="1">
        <f>COUNTIF('Loading time benchmark'!E:E, "model error")</f>
        <v>28</v>
      </c>
      <c r="J21" s="1">
        <f>COUNTIF('Loading time benchmark'!F:F, "model error")</f>
        <v>11</v>
      </c>
    </row>
    <row r="22" spans="1:10" x14ac:dyDescent="0.2">
      <c r="A22" s="12" t="s">
        <v>5</v>
      </c>
      <c r="B22" s="13">
        <f t="shared" si="0"/>
        <v>0.35060901623063256</v>
      </c>
      <c r="C22" s="13">
        <f t="shared" si="1"/>
        <v>10.763753900574592</v>
      </c>
      <c r="D22" s="13">
        <f t="shared" si="2"/>
        <v>51.900201589885171</v>
      </c>
      <c r="E22" s="13">
        <f t="shared" si="3"/>
        <v>28.105637516643778</v>
      </c>
    </row>
    <row r="23" spans="1:10" x14ac:dyDescent="0.2">
      <c r="A23" s="12" t="s">
        <v>6</v>
      </c>
      <c r="B23" s="13">
        <f t="shared" si="0"/>
        <v>6.1830088250463255</v>
      </c>
      <c r="C23" s="13">
        <f t="shared" si="1"/>
        <v>15.365195296382337</v>
      </c>
      <c r="D23" s="13">
        <f t="shared" si="2"/>
        <v>72.277776459487711</v>
      </c>
      <c r="E23" s="13">
        <f t="shared" si="3"/>
        <v>545.76040152360406</v>
      </c>
    </row>
    <row r="24" spans="1:10" x14ac:dyDescent="0.2">
      <c r="A24" s="12" t="s">
        <v>7</v>
      </c>
      <c r="B24" s="13">
        <f t="shared" si="0"/>
        <v>1.9171205319081863</v>
      </c>
      <c r="C24" s="13">
        <f t="shared" si="1"/>
        <v>11.910770569731733</v>
      </c>
      <c r="D24" s="13">
        <f t="shared" si="2"/>
        <v>42.795576768429562</v>
      </c>
      <c r="E24" s="13">
        <f t="shared" si="3"/>
        <v>132.49798148595099</v>
      </c>
    </row>
    <row r="25" spans="1:10" x14ac:dyDescent="0.2">
      <c r="A25" s="12" t="s">
        <v>8</v>
      </c>
      <c r="B25" s="13">
        <f t="shared" si="0"/>
        <v>1.0281655655589677</v>
      </c>
      <c r="C25" s="13">
        <f t="shared" si="1"/>
        <v>39.215473076691552</v>
      </c>
      <c r="D25" s="13">
        <f t="shared" si="2"/>
        <v>36.983084771080684</v>
      </c>
      <c r="E25" s="13">
        <f t="shared" si="3"/>
        <v>125.40810181821861</v>
      </c>
    </row>
    <row r="26" spans="1:10" x14ac:dyDescent="0.2">
      <c r="A26" s="12" t="s">
        <v>9</v>
      </c>
      <c r="B26" s="13">
        <f t="shared" si="0"/>
        <v>5.5003335190768743</v>
      </c>
      <c r="C26" s="13">
        <f t="shared" si="1"/>
        <v>17.146823452732679</v>
      </c>
      <c r="D26" s="13">
        <f t="shared" si="2"/>
        <v>94.314095278109178</v>
      </c>
      <c r="E26" s="13">
        <f t="shared" si="3"/>
        <v>652.79529182782596</v>
      </c>
    </row>
    <row r="27" spans="1:10" x14ac:dyDescent="0.2">
      <c r="A27" s="12" t="s">
        <v>10</v>
      </c>
      <c r="B27" s="13">
        <f t="shared" si="0"/>
        <v>0.4899909961350134</v>
      </c>
      <c r="C27" s="13">
        <f t="shared" si="1"/>
        <v>11.291076769369086</v>
      </c>
      <c r="D27" s="13">
        <f t="shared" si="2"/>
        <v>164.66468019437832</v>
      </c>
      <c r="E27" s="13">
        <f t="shared" si="3"/>
        <v>29.678856161017187</v>
      </c>
    </row>
    <row r="28" spans="1:10" x14ac:dyDescent="0.2">
      <c r="A28" s="12" t="s">
        <v>11</v>
      </c>
      <c r="B28" s="13">
        <v>0</v>
      </c>
      <c r="C28" s="13">
        <v>0</v>
      </c>
      <c r="D28" s="13">
        <v>0</v>
      </c>
      <c r="E28" s="13">
        <v>0</v>
      </c>
    </row>
    <row r="29" spans="1:10" x14ac:dyDescent="0.2">
      <c r="A29" s="12" t="s">
        <v>12</v>
      </c>
      <c r="B29" s="13">
        <f>_xlfn.CONFIDENCE.NORM(0.05,GETPIVOTDATA("StdDevp of AMPL",$A$4,"Type",$A29), GETPIVOTDATA("Count of Model",$A$4,"Type",$A29))</f>
        <v>6.098676971393723</v>
      </c>
      <c r="C29" s="13">
        <f>_xlfn.CONFIDENCE.NORM(0.05,GETPIVOTDATA("StdDevp of GAMS",$A$4,"Type",$A29), GETPIVOTDATA("Count of Model",$A$4,"Type",$A29))</f>
        <v>24.584469496433524</v>
      </c>
      <c r="D29" s="13">
        <f>_xlfn.CONFIDENCE.NORM(0.05,GETPIVOTDATA("StdDevp of Pyomo",$A$4,"Type",$A29), GETPIVOTDATA("Count of Model",$A$4,"Type",$A29))</f>
        <v>46.232443437515784</v>
      </c>
      <c r="E29" s="13">
        <f>_xlfn.CONFIDENCE.NORM(0.05,GETPIVOTDATA("StdDevp of JuMP",$A$4,"Type",$A29), GETPIVOTDATA("Count of Model",$A$4,"Type",$A29))</f>
        <v>283.21810764767156</v>
      </c>
    </row>
    <row r="30" spans="1:10" x14ac:dyDescent="0.2">
      <c r="A30" s="12" t="s">
        <v>13</v>
      </c>
      <c r="B30" s="13">
        <f>_xlfn.CONFIDENCE.NORM(0.05,GETPIVOTDATA("StdDevp of AMPL",$A$4,"Type",$A30), GETPIVOTDATA("Count of Model",$A$4,"Type",$A30))</f>
        <v>52.946750181904704</v>
      </c>
      <c r="C30" s="13">
        <f>_xlfn.CONFIDENCE.NORM(0.05,GETPIVOTDATA("StdDevp of GAMS",$A$4,"Type",$A30), GETPIVOTDATA("Count of Model",$A$4,"Type",$A30))</f>
        <v>147.11355712974736</v>
      </c>
      <c r="D30" s="13">
        <f>_xlfn.CONFIDENCE.NORM(0.05,GETPIVOTDATA("StdDevp of Pyomo",$A$4,"Type",$A30), GETPIVOTDATA("Count of Model",$A$4,"Type",$A30))</f>
        <v>840.84130712119259</v>
      </c>
      <c r="E30" s="13">
        <f>_xlfn.CONFIDENCE.NORM(0.05,GETPIVOTDATA("StdDevp of JuMP",$A$4,"Type",$A30), GETPIVOTDATA("Count of Model",$A$4,"Type",$A30))</f>
        <v>1516.1128822994294</v>
      </c>
    </row>
  </sheetData>
  <mergeCells count="3">
    <mergeCell ref="G19:J19"/>
    <mergeCell ref="A5:J5"/>
    <mergeCell ref="A19:E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33DE-F9A4-064E-BAAC-ACBE77806471}">
  <dimension ref="A1:S45"/>
  <sheetViews>
    <sheetView workbookViewId="0">
      <selection activeCell="H28" sqref="H28"/>
    </sheetView>
  </sheetViews>
  <sheetFormatPr baseColWidth="10" defaultRowHeight="16" x14ac:dyDescent="0.2"/>
  <sheetData>
    <row r="1" spans="1:19" x14ac:dyDescent="0.2">
      <c r="A1" s="39" t="s">
        <v>640</v>
      </c>
      <c r="B1" s="39"/>
      <c r="C1" s="39"/>
      <c r="D1" s="39"/>
      <c r="E1" s="39"/>
      <c r="F1" s="39"/>
      <c r="G1" s="39"/>
      <c r="H1" s="39"/>
      <c r="I1" s="39"/>
      <c r="K1" s="39" t="s">
        <v>641</v>
      </c>
      <c r="L1" s="39"/>
      <c r="M1" s="39"/>
      <c r="N1" s="39"/>
      <c r="O1" s="39"/>
      <c r="P1" s="39"/>
      <c r="Q1" s="39"/>
      <c r="R1" s="39"/>
      <c r="S1" s="39"/>
    </row>
    <row r="22" spans="1:19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19" x14ac:dyDescent="0.2">
      <c r="A23" s="20" t="s">
        <v>0</v>
      </c>
      <c r="B23" s="20" t="s">
        <v>1</v>
      </c>
      <c r="C23" s="20" t="s">
        <v>2</v>
      </c>
      <c r="D23" s="20" t="s">
        <v>3</v>
      </c>
      <c r="E23" s="20" t="s">
        <v>642</v>
      </c>
      <c r="F23" s="20"/>
      <c r="G23" s="20"/>
      <c r="H23" s="20"/>
      <c r="I23" s="20"/>
      <c r="J23" s="20"/>
      <c r="K23" s="20" t="s">
        <v>0</v>
      </c>
      <c r="L23" s="20" t="s">
        <v>1</v>
      </c>
      <c r="M23" s="20" t="s">
        <v>2</v>
      </c>
      <c r="N23" s="20" t="s">
        <v>3</v>
      </c>
      <c r="O23" s="20" t="s">
        <v>642</v>
      </c>
      <c r="P23" s="20"/>
      <c r="Q23" s="20"/>
      <c r="R23" s="20"/>
      <c r="S23" s="20"/>
    </row>
    <row r="24" spans="1:19" x14ac:dyDescent="0.2">
      <c r="A24" s="20" t="s">
        <v>4</v>
      </c>
      <c r="B24" s="21">
        <v>14.5</v>
      </c>
      <c r="C24" s="21">
        <v>233.75</v>
      </c>
      <c r="D24" s="21">
        <v>838.25</v>
      </c>
      <c r="E24" s="21">
        <v>450.25</v>
      </c>
      <c r="F24" s="20"/>
      <c r="G24" s="20"/>
      <c r="H24" s="20"/>
      <c r="I24" s="20"/>
      <c r="J24" s="20"/>
      <c r="K24" s="20" t="s">
        <v>6</v>
      </c>
      <c r="L24" s="21">
        <v>24.333333333333332</v>
      </c>
      <c r="M24" s="21">
        <v>273</v>
      </c>
      <c r="N24" s="21">
        <v>926</v>
      </c>
      <c r="O24" s="21">
        <v>1879.6666666666667</v>
      </c>
      <c r="P24" s="20"/>
      <c r="Q24" s="20"/>
      <c r="R24" s="20"/>
      <c r="S24" s="20"/>
    </row>
    <row r="25" spans="1:19" x14ac:dyDescent="0.2">
      <c r="A25" s="20" t="s">
        <v>5</v>
      </c>
      <c r="B25" s="21">
        <v>10.199999999999999</v>
      </c>
      <c r="C25" s="21">
        <v>227</v>
      </c>
      <c r="D25" s="21">
        <v>719</v>
      </c>
      <c r="E25" s="21">
        <v>42.2</v>
      </c>
      <c r="F25" s="20"/>
      <c r="G25" s="20"/>
      <c r="H25" s="20"/>
      <c r="I25" s="20"/>
      <c r="J25" s="20"/>
      <c r="K25" s="20" t="s">
        <v>8</v>
      </c>
      <c r="L25" s="21">
        <v>17</v>
      </c>
      <c r="M25" s="21">
        <v>254</v>
      </c>
      <c r="N25" s="21">
        <v>886</v>
      </c>
      <c r="O25" s="21">
        <v>1185</v>
      </c>
      <c r="P25" s="20"/>
      <c r="Q25" s="20"/>
      <c r="R25" s="20"/>
      <c r="S25" s="20"/>
    </row>
    <row r="26" spans="1:19" x14ac:dyDescent="0.2">
      <c r="A26" s="20" t="s">
        <v>6</v>
      </c>
      <c r="B26" s="21">
        <v>18.578947368421051</v>
      </c>
      <c r="C26" s="21">
        <v>240.07017543859649</v>
      </c>
      <c r="D26" s="21">
        <v>841.45614035087715</v>
      </c>
      <c r="E26" s="21">
        <v>897.53571428571433</v>
      </c>
      <c r="F26" s="20"/>
      <c r="G26" s="20"/>
      <c r="H26" s="20"/>
      <c r="I26" s="20"/>
      <c r="J26" s="20"/>
      <c r="K26" s="20" t="s">
        <v>9</v>
      </c>
      <c r="L26" s="21">
        <v>30</v>
      </c>
      <c r="M26" s="21">
        <v>291.66666666666669</v>
      </c>
      <c r="N26" s="21">
        <v>1014</v>
      </c>
      <c r="O26" s="21">
        <v>2477.6666666666665</v>
      </c>
      <c r="P26" s="20"/>
      <c r="Q26" s="20"/>
      <c r="R26" s="20"/>
      <c r="S26" s="20"/>
    </row>
    <row r="27" spans="1:19" x14ac:dyDescent="0.2">
      <c r="A27" s="20" t="s">
        <v>7</v>
      </c>
      <c r="B27" s="21">
        <v>13.846153846153847</v>
      </c>
      <c r="C27" s="21">
        <v>233.53846153846155</v>
      </c>
      <c r="D27" s="21">
        <v>764.30769230769226</v>
      </c>
      <c r="E27" s="21">
        <v>256.92307692307691</v>
      </c>
      <c r="F27" s="20"/>
      <c r="G27" s="20"/>
      <c r="H27" s="20"/>
      <c r="I27" s="20"/>
      <c r="J27" s="20"/>
      <c r="K27" s="20" t="s">
        <v>12</v>
      </c>
      <c r="L27" s="21">
        <v>21</v>
      </c>
      <c r="M27" s="21">
        <v>270</v>
      </c>
      <c r="N27" s="21">
        <v>880</v>
      </c>
      <c r="O27" s="21">
        <v>861</v>
      </c>
      <c r="P27" s="20"/>
      <c r="Q27" s="20"/>
      <c r="R27" s="20"/>
      <c r="S27" s="20"/>
    </row>
    <row r="28" spans="1:19" x14ac:dyDescent="0.2">
      <c r="A28" s="20" t="s">
        <v>8</v>
      </c>
      <c r="B28" s="21">
        <v>11.294117647058824</v>
      </c>
      <c r="C28" s="21">
        <v>242.29411764705881</v>
      </c>
      <c r="D28" s="21">
        <v>744.52941176470586</v>
      </c>
      <c r="E28" s="21">
        <v>160.29411764705881</v>
      </c>
      <c r="F28" s="20"/>
      <c r="G28" s="20"/>
      <c r="H28" s="20"/>
      <c r="I28" s="20"/>
      <c r="J28" s="20"/>
      <c r="K28" s="38" t="s">
        <v>346</v>
      </c>
      <c r="L28" s="38"/>
      <c r="M28" s="38"/>
      <c r="N28" s="38"/>
      <c r="O28" s="20"/>
      <c r="P28" s="20"/>
      <c r="Q28" s="20"/>
      <c r="R28" s="20"/>
      <c r="S28" s="20"/>
    </row>
    <row r="29" spans="1:19" x14ac:dyDescent="0.2">
      <c r="A29" s="20" t="s">
        <v>9</v>
      </c>
      <c r="B29" s="21">
        <v>22.07017543859649</v>
      </c>
      <c r="C29" s="21">
        <v>258.75438596491227</v>
      </c>
      <c r="D29" s="21">
        <v>936.28070175438597</v>
      </c>
      <c r="E29" s="21">
        <v>1498.719298245614</v>
      </c>
      <c r="F29" s="20"/>
      <c r="G29" s="20"/>
      <c r="H29" s="20"/>
      <c r="I29" s="20"/>
      <c r="J29" s="20"/>
      <c r="K29" s="20" t="s">
        <v>0</v>
      </c>
      <c r="L29" s="20" t="s">
        <v>1</v>
      </c>
      <c r="M29" s="20" t="s">
        <v>2</v>
      </c>
      <c r="N29" s="20" t="s">
        <v>3</v>
      </c>
      <c r="O29" s="20" t="s">
        <v>642</v>
      </c>
      <c r="P29" s="20"/>
      <c r="Q29" s="20"/>
      <c r="R29" s="20"/>
      <c r="S29" s="20"/>
    </row>
    <row r="30" spans="1:19" x14ac:dyDescent="0.2">
      <c r="A30" s="20" t="s">
        <v>10</v>
      </c>
      <c r="B30" s="21">
        <v>10.5</v>
      </c>
      <c r="C30" s="21">
        <v>237.5</v>
      </c>
      <c r="D30" s="21">
        <v>852</v>
      </c>
      <c r="E30" s="21">
        <v>72.25</v>
      </c>
      <c r="F30" s="20"/>
      <c r="G30" s="20"/>
      <c r="H30" s="20"/>
      <c r="I30" s="20"/>
      <c r="J30" s="20"/>
      <c r="K30" s="20" t="s">
        <v>6</v>
      </c>
      <c r="L30" s="21">
        <v>6.1518682687837227</v>
      </c>
      <c r="M30" s="21">
        <v>24.075577940455716</v>
      </c>
      <c r="N30" s="21">
        <v>68.837873802908305</v>
      </c>
      <c r="O30" s="21">
        <v>944.03966489172944</v>
      </c>
      <c r="P30" s="20"/>
      <c r="Q30" s="20"/>
      <c r="R30" s="20"/>
      <c r="S30" s="20"/>
    </row>
    <row r="31" spans="1:19" x14ac:dyDescent="0.2">
      <c r="A31" s="20" t="s">
        <v>11</v>
      </c>
      <c r="B31" s="21">
        <v>10</v>
      </c>
      <c r="C31" s="21">
        <v>236</v>
      </c>
      <c r="D31" s="21">
        <v>669</v>
      </c>
      <c r="E31" s="21">
        <v>19</v>
      </c>
      <c r="F31" s="20"/>
      <c r="G31" s="20"/>
      <c r="H31" s="20"/>
      <c r="I31" s="20"/>
      <c r="J31" s="20"/>
      <c r="K31" s="20" t="s">
        <v>8</v>
      </c>
      <c r="L31" s="21">
        <v>0</v>
      </c>
      <c r="M31" s="21">
        <v>0</v>
      </c>
      <c r="N31" s="21">
        <v>0</v>
      </c>
      <c r="O31" s="21">
        <v>0</v>
      </c>
      <c r="P31" s="20"/>
      <c r="Q31" s="20"/>
      <c r="R31" s="20"/>
      <c r="S31" s="20"/>
    </row>
    <row r="32" spans="1:19" x14ac:dyDescent="0.2">
      <c r="A32" s="20" t="s">
        <v>12</v>
      </c>
      <c r="B32" s="21">
        <v>20.405940594059405</v>
      </c>
      <c r="C32" s="21">
        <v>262.02970297029702</v>
      </c>
      <c r="D32" s="21">
        <v>825.91089108910887</v>
      </c>
      <c r="E32" s="21">
        <v>604.31683168316829</v>
      </c>
      <c r="F32" s="20"/>
      <c r="G32" s="20"/>
      <c r="H32" s="20"/>
      <c r="I32" s="20"/>
      <c r="J32" s="20"/>
      <c r="K32" s="20" t="s">
        <v>9</v>
      </c>
      <c r="L32" s="20">
        <v>0</v>
      </c>
      <c r="M32" s="21">
        <v>7.8579827968978524</v>
      </c>
      <c r="N32" s="21">
        <v>150.98367560605564</v>
      </c>
      <c r="O32" s="21">
        <v>227.81034997461276</v>
      </c>
      <c r="P32" s="20"/>
      <c r="Q32" s="20"/>
      <c r="R32" s="20"/>
      <c r="S32" s="20"/>
    </row>
    <row r="33" spans="1:19" x14ac:dyDescent="0.2">
      <c r="A33" s="20" t="s">
        <v>13</v>
      </c>
      <c r="B33" s="21">
        <v>51.4</v>
      </c>
      <c r="C33" s="21">
        <v>363.7</v>
      </c>
      <c r="D33" s="21">
        <v>1343.8</v>
      </c>
      <c r="E33" s="21">
        <v>1380</v>
      </c>
      <c r="F33" s="20"/>
      <c r="G33" s="20"/>
      <c r="H33" s="20"/>
      <c r="I33" s="20"/>
      <c r="J33" s="20"/>
      <c r="K33" s="20" t="s">
        <v>12</v>
      </c>
      <c r="L33" s="20">
        <v>0</v>
      </c>
      <c r="M33" s="21">
        <v>0</v>
      </c>
      <c r="N33" s="21">
        <v>0</v>
      </c>
      <c r="O33" s="21">
        <v>0</v>
      </c>
      <c r="P33" s="20"/>
      <c r="Q33" s="20"/>
      <c r="R33" s="20"/>
      <c r="S33" s="20"/>
    </row>
    <row r="34" spans="1:19" x14ac:dyDescent="0.2">
      <c r="A34" s="38" t="s">
        <v>346</v>
      </c>
      <c r="B34" s="38"/>
      <c r="C34" s="38"/>
      <c r="D34" s="3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 spans="1:19" x14ac:dyDescent="0.2">
      <c r="A35" s="20" t="s">
        <v>0</v>
      </c>
      <c r="B35" s="20" t="s">
        <v>1</v>
      </c>
      <c r="C35" s="20" t="s">
        <v>2</v>
      </c>
      <c r="D35" s="20" t="s">
        <v>3</v>
      </c>
      <c r="E35" s="20" t="s">
        <v>642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19" x14ac:dyDescent="0.2">
      <c r="A36" s="20" t="s">
        <v>4</v>
      </c>
      <c r="B36" s="21">
        <v>2.0202846326662751</v>
      </c>
      <c r="C36" s="21">
        <v>18.994657542974572</v>
      </c>
      <c r="D36" s="21">
        <v>133.42766126458392</v>
      </c>
      <c r="E36" s="21">
        <v>206.92056378990887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 x14ac:dyDescent="0.2">
      <c r="A37" s="20" t="s">
        <v>5</v>
      </c>
      <c r="B37" s="21">
        <v>0.35060901623063256</v>
      </c>
      <c r="C37" s="21">
        <v>10.763753900574592</v>
      </c>
      <c r="D37" s="21">
        <v>51.900201589885171</v>
      </c>
      <c r="E37" s="21">
        <v>28.105637516643778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 x14ac:dyDescent="0.2">
      <c r="A38" s="20" t="s">
        <v>6</v>
      </c>
      <c r="B38" s="21">
        <v>6.0818211323910587</v>
      </c>
      <c r="C38" s="21">
        <v>15.207483325628658</v>
      </c>
      <c r="D38" s="21">
        <v>71.132593191615868</v>
      </c>
      <c r="E38" s="21">
        <v>545.76040152360406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1:19" x14ac:dyDescent="0.2">
      <c r="A39" s="20" t="s">
        <v>7</v>
      </c>
      <c r="B39" s="21">
        <v>1.9171205319081863</v>
      </c>
      <c r="C39" s="21">
        <v>11.910770569731733</v>
      </c>
      <c r="D39" s="21">
        <v>42.795576768429562</v>
      </c>
      <c r="E39" s="21">
        <v>132.49798148595099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19" x14ac:dyDescent="0.2">
      <c r="A40" s="20" t="s">
        <v>8</v>
      </c>
      <c r="B40" s="21">
        <v>1.0281655655589677</v>
      </c>
      <c r="C40" s="21">
        <v>39.215473076691552</v>
      </c>
      <c r="D40" s="21">
        <v>36.983084771080684</v>
      </c>
      <c r="E40" s="21">
        <v>125.40810181821861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 spans="1:19" x14ac:dyDescent="0.2">
      <c r="A41" s="20" t="s">
        <v>9</v>
      </c>
      <c r="B41" s="21">
        <v>5.5003335190768743</v>
      </c>
      <c r="C41" s="21">
        <v>17.146823452732679</v>
      </c>
      <c r="D41" s="21">
        <v>94.314095278109178</v>
      </c>
      <c r="E41" s="21">
        <v>652.79529182782596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 spans="1:19" x14ac:dyDescent="0.2">
      <c r="A42" s="20" t="s">
        <v>10</v>
      </c>
      <c r="B42" s="21">
        <v>0.4899909961350134</v>
      </c>
      <c r="C42" s="21">
        <v>11.291076769369086</v>
      </c>
      <c r="D42" s="21">
        <v>164.66468019437832</v>
      </c>
      <c r="E42" s="21">
        <v>29.678856161017187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spans="1:19" x14ac:dyDescent="0.2">
      <c r="A43" s="20" t="s">
        <v>11</v>
      </c>
      <c r="B43" s="21">
        <v>0</v>
      </c>
      <c r="C43" s="21">
        <v>0</v>
      </c>
      <c r="D43" s="21">
        <v>0</v>
      </c>
      <c r="E43" s="21">
        <v>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19" x14ac:dyDescent="0.2">
      <c r="A44" s="20" t="s">
        <v>12</v>
      </c>
      <c r="B44" s="21">
        <v>6.098676971393723</v>
      </c>
      <c r="C44" s="21">
        <v>24.584469496433524</v>
      </c>
      <c r="D44" s="21">
        <v>46.232443437515784</v>
      </c>
      <c r="E44" s="21">
        <v>283.21810764767156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</row>
    <row r="45" spans="1:19" x14ac:dyDescent="0.2">
      <c r="A45" s="20" t="s">
        <v>13</v>
      </c>
      <c r="B45" s="21">
        <v>50</v>
      </c>
      <c r="C45" s="21">
        <v>147.11355712974736</v>
      </c>
      <c r="D45" s="21">
        <v>840.84130712119259</v>
      </c>
      <c r="E45" s="21">
        <v>1516.1128822994294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</row>
  </sheetData>
  <mergeCells count="4">
    <mergeCell ref="A34:D34"/>
    <mergeCell ref="K28:N28"/>
    <mergeCell ref="A1:I1"/>
    <mergeCell ref="K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3C74-53F2-9541-BC24-368D0EECA5BC}">
  <dimension ref="A1:L10"/>
  <sheetViews>
    <sheetView tabSelected="1" workbookViewId="0">
      <selection activeCell="O20" sqref="O20"/>
    </sheetView>
  </sheetViews>
  <sheetFormatPr baseColWidth="10" defaultRowHeight="16" x14ac:dyDescent="0.2"/>
  <cols>
    <col min="5" max="5" width="12" bestFit="1" customWidth="1"/>
    <col min="6" max="7" width="11" customWidth="1"/>
  </cols>
  <sheetData>
    <row r="1" spans="1:12" x14ac:dyDescent="0.2">
      <c r="A1" s="42" t="s">
        <v>654</v>
      </c>
      <c r="B1" s="42"/>
      <c r="C1" s="42"/>
      <c r="D1" s="42"/>
      <c r="E1" s="42"/>
      <c r="F1" s="42"/>
      <c r="H1" s="40" t="s">
        <v>657</v>
      </c>
      <c r="I1" s="41"/>
      <c r="J1" s="41"/>
      <c r="K1" s="41"/>
      <c r="L1" s="41"/>
    </row>
    <row r="2" spans="1:12" x14ac:dyDescent="0.2">
      <c r="A2" s="6" t="s">
        <v>14</v>
      </c>
      <c r="B2" s="6" t="s">
        <v>1</v>
      </c>
      <c r="C2" s="6" t="s">
        <v>2</v>
      </c>
      <c r="D2" s="6" t="s">
        <v>3</v>
      </c>
      <c r="E2" s="6" t="s">
        <v>655</v>
      </c>
      <c r="F2" s="17" t="s">
        <v>656</v>
      </c>
      <c r="G2" s="30"/>
      <c r="H2" s="6" t="s">
        <v>14</v>
      </c>
      <c r="I2" s="6" t="s">
        <v>1</v>
      </c>
      <c r="J2" s="6" t="s">
        <v>2</v>
      </c>
      <c r="K2" s="6" t="s">
        <v>3</v>
      </c>
      <c r="L2" s="6" t="s">
        <v>656</v>
      </c>
    </row>
    <row r="3" spans="1:12" ht="17" x14ac:dyDescent="0.2">
      <c r="A3" s="15" t="s">
        <v>646</v>
      </c>
      <c r="B3" s="1">
        <v>2093</v>
      </c>
      <c r="C3" s="1">
        <v>2271</v>
      </c>
      <c r="D3" s="1">
        <v>17000</v>
      </c>
      <c r="E3" s="1">
        <v>17388</v>
      </c>
      <c r="F3" s="1">
        <v>37317</v>
      </c>
      <c r="H3" s="15" t="s">
        <v>646</v>
      </c>
      <c r="I3" s="1">
        <v>2716</v>
      </c>
      <c r="J3" s="1">
        <v>3265</v>
      </c>
      <c r="K3" s="1">
        <v>39988</v>
      </c>
      <c r="L3" s="1">
        <v>20424</v>
      </c>
    </row>
    <row r="4" spans="1:12" ht="17" x14ac:dyDescent="0.2">
      <c r="A4" s="15" t="s">
        <v>647</v>
      </c>
      <c r="B4" s="1">
        <v>8075</v>
      </c>
      <c r="C4" s="1">
        <v>11995</v>
      </c>
      <c r="D4" s="1">
        <v>139201</v>
      </c>
      <c r="E4" s="1">
        <v>24590</v>
      </c>
      <c r="F4" s="22">
        <v>44575</v>
      </c>
      <c r="G4" s="31"/>
      <c r="H4" s="15" t="s">
        <v>647</v>
      </c>
      <c r="I4" s="1">
        <v>10503</v>
      </c>
      <c r="J4" s="1">
        <v>14394</v>
      </c>
      <c r="K4" s="1">
        <v>161404</v>
      </c>
      <c r="L4" s="1">
        <v>80578</v>
      </c>
    </row>
    <row r="5" spans="1:12" ht="17" x14ac:dyDescent="0.2">
      <c r="A5" s="15" t="s">
        <v>652</v>
      </c>
      <c r="B5" s="1">
        <v>18222</v>
      </c>
      <c r="C5" s="1">
        <v>38813</v>
      </c>
      <c r="D5" s="1">
        <v>322604</v>
      </c>
      <c r="E5" s="1">
        <v>39370</v>
      </c>
      <c r="F5" s="22">
        <v>66566</v>
      </c>
      <c r="G5" s="31"/>
      <c r="H5" s="15" t="s">
        <v>652</v>
      </c>
      <c r="I5" s="1">
        <v>25402</v>
      </c>
      <c r="J5" s="1">
        <v>49822</v>
      </c>
      <c r="K5" s="1">
        <v>307121</v>
      </c>
      <c r="L5" s="1">
        <v>483268</v>
      </c>
    </row>
    <row r="6" spans="1:12" ht="18" thickBot="1" x14ac:dyDescent="0.25">
      <c r="A6" s="29" t="s">
        <v>653</v>
      </c>
      <c r="B6" s="28">
        <v>32615</v>
      </c>
      <c r="C6" s="28">
        <v>93586</v>
      </c>
      <c r="D6" s="28">
        <v>575406</v>
      </c>
      <c r="E6" s="28">
        <v>57597</v>
      </c>
      <c r="F6" s="28">
        <v>88833</v>
      </c>
      <c r="H6" s="29" t="s">
        <v>653</v>
      </c>
      <c r="I6" s="28">
        <v>42780</v>
      </c>
      <c r="J6" s="28">
        <v>125564</v>
      </c>
      <c r="K6" s="32" t="s">
        <v>658</v>
      </c>
      <c r="L6" s="32" t="s">
        <v>658</v>
      </c>
    </row>
    <row r="7" spans="1:12" ht="18" thickTop="1" x14ac:dyDescent="0.2">
      <c r="A7" s="26" t="s">
        <v>648</v>
      </c>
      <c r="B7" s="27">
        <v>407</v>
      </c>
      <c r="C7" s="27">
        <v>480</v>
      </c>
      <c r="D7" s="27">
        <v>7442</v>
      </c>
      <c r="E7" s="27">
        <v>17517</v>
      </c>
      <c r="F7" s="27">
        <v>39245</v>
      </c>
      <c r="H7" s="26" t="s">
        <v>648</v>
      </c>
      <c r="I7" s="27">
        <v>409</v>
      </c>
      <c r="J7" s="27">
        <v>502</v>
      </c>
      <c r="K7" s="27">
        <v>9420</v>
      </c>
      <c r="L7" s="27">
        <v>8163</v>
      </c>
    </row>
    <row r="8" spans="1:12" ht="17" x14ac:dyDescent="0.2">
      <c r="A8" s="15" t="s">
        <v>649</v>
      </c>
      <c r="B8" s="1">
        <v>2732</v>
      </c>
      <c r="C8" s="1">
        <v>2884</v>
      </c>
      <c r="D8" s="1">
        <v>43106</v>
      </c>
      <c r="E8" s="1">
        <v>21331</v>
      </c>
      <c r="F8" s="1">
        <v>47735</v>
      </c>
      <c r="H8" s="15" t="s">
        <v>649</v>
      </c>
      <c r="I8" s="1">
        <v>2837</v>
      </c>
      <c r="J8" s="1">
        <v>2993</v>
      </c>
      <c r="K8" s="1">
        <v>43087</v>
      </c>
      <c r="L8" s="1">
        <v>31799</v>
      </c>
    </row>
    <row r="9" spans="1:12" ht="17" x14ac:dyDescent="0.2">
      <c r="A9" s="15" t="s">
        <v>651</v>
      </c>
      <c r="B9" s="1">
        <v>9052</v>
      </c>
      <c r="C9" s="1">
        <v>12422</v>
      </c>
      <c r="D9" s="1">
        <v>150550</v>
      </c>
      <c r="E9" s="1">
        <v>31582</v>
      </c>
      <c r="F9" s="1">
        <v>57432</v>
      </c>
      <c r="H9" s="15" t="s">
        <v>651</v>
      </c>
      <c r="I9" s="1">
        <v>10879</v>
      </c>
      <c r="J9" s="1">
        <v>13457</v>
      </c>
      <c r="K9" s="1">
        <v>143286</v>
      </c>
      <c r="L9" s="1">
        <v>219548</v>
      </c>
    </row>
    <row r="10" spans="1:12" ht="17" x14ac:dyDescent="0.2">
      <c r="A10" s="15" t="s">
        <v>650</v>
      </c>
      <c r="B10" s="1">
        <v>20998</v>
      </c>
      <c r="C10" s="1">
        <v>29144</v>
      </c>
      <c r="D10" s="1">
        <v>393200</v>
      </c>
      <c r="E10" s="1">
        <v>61326</v>
      </c>
      <c r="F10" s="1">
        <v>93129</v>
      </c>
      <c r="H10" s="15" t="s">
        <v>650</v>
      </c>
      <c r="I10" s="1">
        <v>23474</v>
      </c>
      <c r="J10" s="1">
        <v>32128</v>
      </c>
      <c r="K10" s="1">
        <v>328170</v>
      </c>
      <c r="L10" s="43" t="s">
        <v>659</v>
      </c>
    </row>
  </sheetData>
  <mergeCells count="2">
    <mergeCell ref="H1:L1"/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7D40-78F4-8146-B301-9A0FDF9112CD}">
  <dimension ref="A1:M288"/>
  <sheetViews>
    <sheetView workbookViewId="0">
      <selection activeCell="M25" sqref="M25"/>
    </sheetView>
  </sheetViews>
  <sheetFormatPr baseColWidth="10" defaultRowHeight="16" x14ac:dyDescent="0.2"/>
  <cols>
    <col min="1" max="1" width="10.5" bestFit="1" customWidth="1"/>
    <col min="2" max="2" width="7.83203125" bestFit="1" customWidth="1"/>
    <col min="3" max="3" width="11.5" style="7" bestFit="1" customWidth="1"/>
    <col min="4" max="4" width="12.83203125" bestFit="1" customWidth="1"/>
    <col min="5" max="5" width="11.33203125" bestFit="1" customWidth="1"/>
    <col min="6" max="6" width="12.6640625" bestFit="1" customWidth="1"/>
    <col min="7" max="7" width="11" bestFit="1" customWidth="1"/>
    <col min="9" max="9" width="12.1640625" bestFit="1" customWidth="1"/>
    <col min="10" max="10" width="11.33203125" bestFit="1" customWidth="1"/>
  </cols>
  <sheetData>
    <row r="1" spans="1:13" ht="51" x14ac:dyDescent="0.2">
      <c r="A1" s="4" t="s">
        <v>14</v>
      </c>
      <c r="B1" s="4" t="s">
        <v>0</v>
      </c>
      <c r="C1" s="8" t="s">
        <v>314</v>
      </c>
      <c r="D1" s="5" t="s">
        <v>315</v>
      </c>
      <c r="E1" s="5" t="s">
        <v>316</v>
      </c>
      <c r="F1" s="5" t="s">
        <v>317</v>
      </c>
      <c r="G1" s="5" t="s">
        <v>318</v>
      </c>
      <c r="H1" s="5" t="s">
        <v>319</v>
      </c>
      <c r="I1" s="5" t="s">
        <v>320</v>
      </c>
      <c r="J1" s="5" t="s">
        <v>321</v>
      </c>
      <c r="K1" s="10" t="s">
        <v>330</v>
      </c>
      <c r="L1" s="10" t="s">
        <v>329</v>
      </c>
      <c r="M1" s="10" t="s">
        <v>334</v>
      </c>
    </row>
    <row r="2" spans="1:13" x14ac:dyDescent="0.2">
      <c r="A2" s="1" t="s">
        <v>15</v>
      </c>
      <c r="B2" s="1" t="s">
        <v>12</v>
      </c>
      <c r="C2" s="9" t="s">
        <v>322</v>
      </c>
      <c r="D2" s="1">
        <v>0</v>
      </c>
      <c r="E2" s="1">
        <v>2</v>
      </c>
      <c r="F2" s="1">
        <v>14</v>
      </c>
      <c r="G2" s="1">
        <v>28</v>
      </c>
      <c r="H2" s="1" t="s">
        <v>323</v>
      </c>
      <c r="I2" s="3">
        <f>IF(AND(C2="Yes", H2="-"), IFERROR(D2/(D2+F2), "N/A"),"N/A")</f>
        <v>0</v>
      </c>
      <c r="J2" s="3">
        <f>IF(AND(C2="Yes",H2="-"),IFERROR(E2/(E2+G2), "N/A"),"N/A")</f>
        <v>6.6666666666666666E-2</v>
      </c>
      <c r="K2" s="11">
        <f>IF(C2="Yes",1,0)</f>
        <v>1</v>
      </c>
      <c r="L2" s="11">
        <f>IF(H2="not feasible",1,0)</f>
        <v>0</v>
      </c>
      <c r="M2" s="11">
        <v>1</v>
      </c>
    </row>
    <row r="3" spans="1:13" x14ac:dyDescent="0.2">
      <c r="A3" s="1" t="s">
        <v>16</v>
      </c>
      <c r="B3" s="1" t="s">
        <v>9</v>
      </c>
      <c r="C3" s="9" t="s">
        <v>324</v>
      </c>
      <c r="D3" s="1">
        <v>0</v>
      </c>
      <c r="E3" s="1">
        <v>0</v>
      </c>
      <c r="F3" s="1">
        <v>0</v>
      </c>
      <c r="G3" s="1">
        <v>0</v>
      </c>
      <c r="H3" s="1" t="s">
        <v>323</v>
      </c>
      <c r="I3" s="3" t="str">
        <f t="shared" ref="I3:I66" si="0">IF(AND(C3="Yes", H3="-"), IFERROR(D3/(D3+F3), "N/A"),"N/A")</f>
        <v>N/A</v>
      </c>
      <c r="J3" s="3" t="str">
        <f t="shared" ref="J3:J66" si="1">IF(AND(C3="Yes",H3="-"),IFERROR(E3/(E3+G3), "N/A"),"N/A")</f>
        <v>N/A</v>
      </c>
      <c r="K3" s="11">
        <f t="shared" ref="K3:K66" si="2">IF(C3="Yes",1,0)</f>
        <v>0</v>
      </c>
      <c r="L3" s="11">
        <f t="shared" ref="L3:L66" si="3">IF(H3="not feasible",1,0)</f>
        <v>0</v>
      </c>
      <c r="M3" s="11">
        <v>1</v>
      </c>
    </row>
    <row r="4" spans="1:13" x14ac:dyDescent="0.2">
      <c r="A4" s="1" t="s">
        <v>17</v>
      </c>
      <c r="B4" s="1" t="s">
        <v>6</v>
      </c>
      <c r="C4" s="9" t="s">
        <v>324</v>
      </c>
      <c r="D4" s="1">
        <v>0</v>
      </c>
      <c r="E4" s="1">
        <v>0</v>
      </c>
      <c r="F4" s="1">
        <v>0</v>
      </c>
      <c r="G4" s="1">
        <v>0</v>
      </c>
      <c r="H4" s="1" t="s">
        <v>323</v>
      </c>
      <c r="I4" s="3" t="str">
        <f t="shared" si="0"/>
        <v>N/A</v>
      </c>
      <c r="J4" s="3" t="str">
        <f t="shared" si="1"/>
        <v>N/A</v>
      </c>
      <c r="K4" s="11">
        <f t="shared" si="2"/>
        <v>0</v>
      </c>
      <c r="L4" s="11">
        <f t="shared" si="3"/>
        <v>0</v>
      </c>
      <c r="M4" s="11">
        <v>1</v>
      </c>
    </row>
    <row r="5" spans="1:13" x14ac:dyDescent="0.2">
      <c r="A5" s="1" t="s">
        <v>18</v>
      </c>
      <c r="B5" s="1" t="s">
        <v>6</v>
      </c>
      <c r="C5" s="9" t="s">
        <v>322</v>
      </c>
      <c r="D5" s="1">
        <v>10</v>
      </c>
      <c r="E5" s="1">
        <v>10</v>
      </c>
      <c r="F5" s="1">
        <v>46</v>
      </c>
      <c r="G5" s="1">
        <v>62</v>
      </c>
      <c r="H5" s="1" t="s">
        <v>323</v>
      </c>
      <c r="I5" s="3">
        <f t="shared" si="0"/>
        <v>0.17857142857142858</v>
      </c>
      <c r="J5" s="3">
        <f t="shared" si="1"/>
        <v>0.1388888888888889</v>
      </c>
      <c r="K5" s="11">
        <f t="shared" si="2"/>
        <v>1</v>
      </c>
      <c r="L5" s="11">
        <f t="shared" si="3"/>
        <v>0</v>
      </c>
      <c r="M5" s="11">
        <v>1</v>
      </c>
    </row>
    <row r="6" spans="1:13" x14ac:dyDescent="0.2">
      <c r="A6" s="1" t="s">
        <v>19</v>
      </c>
      <c r="B6" s="1" t="s">
        <v>6</v>
      </c>
      <c r="C6" s="9" t="s">
        <v>324</v>
      </c>
      <c r="D6" s="1">
        <v>0</v>
      </c>
      <c r="E6" s="1">
        <v>0</v>
      </c>
      <c r="F6" s="1">
        <v>0</v>
      </c>
      <c r="G6" s="1">
        <v>0</v>
      </c>
      <c r="H6" s="1" t="s">
        <v>323</v>
      </c>
      <c r="I6" s="3" t="str">
        <f t="shared" si="0"/>
        <v>N/A</v>
      </c>
      <c r="J6" s="3" t="str">
        <f t="shared" si="1"/>
        <v>N/A</v>
      </c>
      <c r="K6" s="11">
        <f t="shared" si="2"/>
        <v>0</v>
      </c>
      <c r="L6" s="11">
        <f t="shared" si="3"/>
        <v>0</v>
      </c>
      <c r="M6" s="11">
        <v>1</v>
      </c>
    </row>
    <row r="7" spans="1:13" x14ac:dyDescent="0.2">
      <c r="A7" s="1" t="s">
        <v>20</v>
      </c>
      <c r="B7" s="1" t="s">
        <v>6</v>
      </c>
      <c r="C7" s="9" t="s">
        <v>324</v>
      </c>
      <c r="D7" s="1">
        <v>0</v>
      </c>
      <c r="E7" s="1">
        <v>0</v>
      </c>
      <c r="F7" s="1">
        <v>0</v>
      </c>
      <c r="G7" s="1">
        <v>0</v>
      </c>
      <c r="H7" s="1" t="s">
        <v>323</v>
      </c>
      <c r="I7" s="3" t="str">
        <f t="shared" si="0"/>
        <v>N/A</v>
      </c>
      <c r="J7" s="3" t="str">
        <f t="shared" si="1"/>
        <v>N/A</v>
      </c>
      <c r="K7" s="11">
        <f t="shared" si="2"/>
        <v>0</v>
      </c>
      <c r="L7" s="11">
        <f t="shared" si="3"/>
        <v>0</v>
      </c>
      <c r="M7" s="11">
        <v>1</v>
      </c>
    </row>
    <row r="8" spans="1:13" x14ac:dyDescent="0.2">
      <c r="A8" s="1" t="s">
        <v>21</v>
      </c>
      <c r="B8" s="1" t="s">
        <v>6</v>
      </c>
      <c r="C8" s="9" t="s">
        <v>324</v>
      </c>
      <c r="D8" s="1">
        <v>0</v>
      </c>
      <c r="E8" s="1">
        <v>0</v>
      </c>
      <c r="F8" s="1">
        <v>0</v>
      </c>
      <c r="G8" s="1">
        <v>0</v>
      </c>
      <c r="H8" s="1" t="s">
        <v>323</v>
      </c>
      <c r="I8" s="3" t="str">
        <f t="shared" si="0"/>
        <v>N/A</v>
      </c>
      <c r="J8" s="3" t="str">
        <f t="shared" si="1"/>
        <v>N/A</v>
      </c>
      <c r="K8" s="11">
        <f t="shared" si="2"/>
        <v>0</v>
      </c>
      <c r="L8" s="11">
        <f t="shared" si="3"/>
        <v>0</v>
      </c>
      <c r="M8" s="11">
        <v>1</v>
      </c>
    </row>
    <row r="9" spans="1:13" x14ac:dyDescent="0.2">
      <c r="A9" s="1" t="s">
        <v>22</v>
      </c>
      <c r="B9" s="1" t="s">
        <v>12</v>
      </c>
      <c r="C9" s="9" t="s">
        <v>324</v>
      </c>
      <c r="D9" s="1">
        <v>0</v>
      </c>
      <c r="E9" s="1">
        <v>0</v>
      </c>
      <c r="F9" s="1">
        <v>0</v>
      </c>
      <c r="G9" s="1">
        <v>0</v>
      </c>
      <c r="H9" s="1" t="s">
        <v>323</v>
      </c>
      <c r="I9" s="3" t="str">
        <f t="shared" si="0"/>
        <v>N/A</v>
      </c>
      <c r="J9" s="3" t="str">
        <f t="shared" si="1"/>
        <v>N/A</v>
      </c>
      <c r="K9" s="11">
        <f t="shared" si="2"/>
        <v>0</v>
      </c>
      <c r="L9" s="11">
        <f t="shared" si="3"/>
        <v>0</v>
      </c>
      <c r="M9" s="11">
        <v>1</v>
      </c>
    </row>
    <row r="10" spans="1:13" x14ac:dyDescent="0.2">
      <c r="A10" s="1" t="s">
        <v>23</v>
      </c>
      <c r="B10" s="1" t="s">
        <v>9</v>
      </c>
      <c r="C10" s="9" t="s">
        <v>322</v>
      </c>
      <c r="D10" s="1">
        <v>3</v>
      </c>
      <c r="E10" s="1">
        <v>2</v>
      </c>
      <c r="F10" s="1">
        <v>38</v>
      </c>
      <c r="G10" s="1">
        <v>115</v>
      </c>
      <c r="H10" s="1" t="s">
        <v>323</v>
      </c>
      <c r="I10" s="3">
        <f t="shared" si="0"/>
        <v>7.3170731707317069E-2</v>
      </c>
      <c r="J10" s="3">
        <f t="shared" si="1"/>
        <v>1.7094017094017096E-2</v>
      </c>
      <c r="K10" s="11">
        <f t="shared" si="2"/>
        <v>1</v>
      </c>
      <c r="L10" s="11">
        <f t="shared" si="3"/>
        <v>0</v>
      </c>
      <c r="M10" s="11">
        <v>1</v>
      </c>
    </row>
    <row r="11" spans="1:13" x14ac:dyDescent="0.2">
      <c r="A11" s="1" t="s">
        <v>24</v>
      </c>
      <c r="B11" s="1" t="s">
        <v>6</v>
      </c>
      <c r="C11" s="9" t="s">
        <v>322</v>
      </c>
      <c r="D11" s="1">
        <v>4</v>
      </c>
      <c r="E11" s="1">
        <v>0</v>
      </c>
      <c r="F11" s="1">
        <v>8</v>
      </c>
      <c r="G11" s="1">
        <v>22</v>
      </c>
      <c r="H11" s="1" t="s">
        <v>323</v>
      </c>
      <c r="I11" s="3">
        <f t="shared" si="0"/>
        <v>0.33333333333333331</v>
      </c>
      <c r="J11" s="3">
        <f t="shared" si="1"/>
        <v>0</v>
      </c>
      <c r="K11" s="11">
        <f t="shared" si="2"/>
        <v>1</v>
      </c>
      <c r="L11" s="11">
        <f t="shared" si="3"/>
        <v>0</v>
      </c>
      <c r="M11" s="11">
        <v>1</v>
      </c>
    </row>
    <row r="12" spans="1:13" x14ac:dyDescent="0.2">
      <c r="A12" s="1" t="s">
        <v>25</v>
      </c>
      <c r="B12" s="1" t="s">
        <v>9</v>
      </c>
      <c r="C12" s="9" t="s">
        <v>322</v>
      </c>
      <c r="D12" s="1">
        <v>272</v>
      </c>
      <c r="E12" s="1">
        <v>279</v>
      </c>
      <c r="F12" s="1">
        <v>1452</v>
      </c>
      <c r="G12" s="1">
        <v>4617</v>
      </c>
      <c r="H12" s="1" t="s">
        <v>323</v>
      </c>
      <c r="I12" s="3">
        <f t="shared" si="0"/>
        <v>0.15777262180974477</v>
      </c>
      <c r="J12" s="3">
        <f t="shared" si="1"/>
        <v>5.6985294117647058E-2</v>
      </c>
      <c r="K12" s="11">
        <f t="shared" si="2"/>
        <v>1</v>
      </c>
      <c r="L12" s="11">
        <f t="shared" si="3"/>
        <v>0</v>
      </c>
      <c r="M12" s="11">
        <v>1</v>
      </c>
    </row>
    <row r="13" spans="1:13" x14ac:dyDescent="0.2">
      <c r="A13" s="1" t="s">
        <v>26</v>
      </c>
      <c r="B13" s="1" t="s">
        <v>10</v>
      </c>
      <c r="C13" s="9" t="s">
        <v>324</v>
      </c>
      <c r="D13" s="1">
        <v>0</v>
      </c>
      <c r="E13" s="1">
        <v>0</v>
      </c>
      <c r="F13" s="1">
        <v>0</v>
      </c>
      <c r="G13" s="1">
        <v>0</v>
      </c>
      <c r="H13" s="1" t="s">
        <v>323</v>
      </c>
      <c r="I13" s="3" t="str">
        <f t="shared" si="0"/>
        <v>N/A</v>
      </c>
      <c r="J13" s="3" t="str">
        <f t="shared" si="1"/>
        <v>N/A</v>
      </c>
      <c r="K13" s="11">
        <f t="shared" si="2"/>
        <v>0</v>
      </c>
      <c r="L13" s="11">
        <f t="shared" si="3"/>
        <v>0</v>
      </c>
      <c r="M13" s="11">
        <v>1</v>
      </c>
    </row>
    <row r="14" spans="1:13" x14ac:dyDescent="0.2">
      <c r="A14" s="1" t="s">
        <v>28</v>
      </c>
      <c r="B14" s="1" t="s">
        <v>8</v>
      </c>
      <c r="C14" s="9" t="s">
        <v>322</v>
      </c>
      <c r="D14" s="1">
        <v>2</v>
      </c>
      <c r="E14" s="1">
        <v>0</v>
      </c>
      <c r="F14" s="1">
        <v>18</v>
      </c>
      <c r="G14" s="1">
        <v>20</v>
      </c>
      <c r="H14" s="1" t="s">
        <v>323</v>
      </c>
      <c r="I14" s="3">
        <f t="shared" si="0"/>
        <v>0.1</v>
      </c>
      <c r="J14" s="3">
        <f t="shared" si="1"/>
        <v>0</v>
      </c>
      <c r="K14" s="11">
        <f t="shared" si="2"/>
        <v>1</v>
      </c>
      <c r="L14" s="11">
        <f t="shared" si="3"/>
        <v>0</v>
      </c>
      <c r="M14" s="11">
        <v>1</v>
      </c>
    </row>
    <row r="15" spans="1:13" x14ac:dyDescent="0.2">
      <c r="A15" s="1" t="s">
        <v>29</v>
      </c>
      <c r="B15" s="1" t="s">
        <v>12</v>
      </c>
      <c r="C15" s="9" t="s">
        <v>324</v>
      </c>
      <c r="D15" s="1">
        <v>0</v>
      </c>
      <c r="E15" s="1">
        <v>0</v>
      </c>
      <c r="F15" s="1">
        <v>0</v>
      </c>
      <c r="G15" s="1">
        <v>0</v>
      </c>
      <c r="H15" s="1" t="s">
        <v>323</v>
      </c>
      <c r="I15" s="3" t="str">
        <f t="shared" si="0"/>
        <v>N/A</v>
      </c>
      <c r="J15" s="3" t="str">
        <f t="shared" si="1"/>
        <v>N/A</v>
      </c>
      <c r="K15" s="11">
        <f t="shared" si="2"/>
        <v>0</v>
      </c>
      <c r="L15" s="11">
        <f t="shared" si="3"/>
        <v>0</v>
      </c>
      <c r="M15" s="11">
        <v>1</v>
      </c>
    </row>
    <row r="16" spans="1:13" x14ac:dyDescent="0.2">
      <c r="A16" s="1" t="s">
        <v>30</v>
      </c>
      <c r="B16" s="1" t="s">
        <v>9</v>
      </c>
      <c r="C16" s="9" t="s">
        <v>322</v>
      </c>
      <c r="D16" s="1">
        <v>7</v>
      </c>
      <c r="E16" s="1">
        <v>0</v>
      </c>
      <c r="F16" s="1">
        <v>17</v>
      </c>
      <c r="G16" s="1">
        <v>18</v>
      </c>
      <c r="H16" s="1" t="s">
        <v>323</v>
      </c>
      <c r="I16" s="3">
        <f t="shared" si="0"/>
        <v>0.29166666666666669</v>
      </c>
      <c r="J16" s="3">
        <f t="shared" si="1"/>
        <v>0</v>
      </c>
      <c r="K16" s="11">
        <f t="shared" si="2"/>
        <v>1</v>
      </c>
      <c r="L16" s="11">
        <f t="shared" si="3"/>
        <v>0</v>
      </c>
      <c r="M16" s="11">
        <v>1</v>
      </c>
    </row>
    <row r="17" spans="1:13" x14ac:dyDescent="0.2">
      <c r="A17" s="1" t="s">
        <v>31</v>
      </c>
      <c r="B17" s="1" t="s">
        <v>9</v>
      </c>
      <c r="C17" s="9" t="s">
        <v>322</v>
      </c>
      <c r="D17" s="1">
        <v>5</v>
      </c>
      <c r="E17" s="1">
        <v>5</v>
      </c>
      <c r="F17" s="1">
        <v>25</v>
      </c>
      <c r="G17" s="1">
        <v>33</v>
      </c>
      <c r="H17" s="1" t="s">
        <v>323</v>
      </c>
      <c r="I17" s="3">
        <f t="shared" si="0"/>
        <v>0.16666666666666666</v>
      </c>
      <c r="J17" s="3">
        <f t="shared" si="1"/>
        <v>0.13157894736842105</v>
      </c>
      <c r="K17" s="11">
        <f t="shared" si="2"/>
        <v>1</v>
      </c>
      <c r="L17" s="11">
        <f t="shared" si="3"/>
        <v>0</v>
      </c>
      <c r="M17" s="11">
        <v>1</v>
      </c>
    </row>
    <row r="18" spans="1:13" x14ac:dyDescent="0.2">
      <c r="A18" s="1" t="s">
        <v>32</v>
      </c>
      <c r="B18" s="1" t="s">
        <v>9</v>
      </c>
      <c r="C18" s="9" t="s">
        <v>324</v>
      </c>
      <c r="D18" s="1">
        <v>0</v>
      </c>
      <c r="E18" s="1">
        <v>0</v>
      </c>
      <c r="F18" s="1">
        <v>0</v>
      </c>
      <c r="G18" s="1">
        <v>0</v>
      </c>
      <c r="H18" s="1" t="s">
        <v>323</v>
      </c>
      <c r="I18" s="3" t="str">
        <f t="shared" si="0"/>
        <v>N/A</v>
      </c>
      <c r="J18" s="3" t="str">
        <f t="shared" si="1"/>
        <v>N/A</v>
      </c>
      <c r="K18" s="11">
        <f t="shared" si="2"/>
        <v>0</v>
      </c>
      <c r="L18" s="11">
        <f t="shared" si="3"/>
        <v>0</v>
      </c>
      <c r="M18" s="11">
        <v>1</v>
      </c>
    </row>
    <row r="19" spans="1:13" x14ac:dyDescent="0.2">
      <c r="A19" s="1" t="s">
        <v>33</v>
      </c>
      <c r="B19" s="1" t="s">
        <v>8</v>
      </c>
      <c r="C19" s="9" t="s">
        <v>324</v>
      </c>
      <c r="D19" s="1">
        <v>0</v>
      </c>
      <c r="E19" s="1">
        <v>0</v>
      </c>
      <c r="F19" s="1">
        <v>0</v>
      </c>
      <c r="G19" s="1">
        <v>0</v>
      </c>
      <c r="H19" s="1" t="s">
        <v>323</v>
      </c>
      <c r="I19" s="3" t="str">
        <f t="shared" si="0"/>
        <v>N/A</v>
      </c>
      <c r="J19" s="3" t="str">
        <f t="shared" si="1"/>
        <v>N/A</v>
      </c>
      <c r="K19" s="11">
        <f t="shared" si="2"/>
        <v>0</v>
      </c>
      <c r="L19" s="11">
        <f t="shared" si="3"/>
        <v>0</v>
      </c>
      <c r="M19" s="11">
        <v>1</v>
      </c>
    </row>
    <row r="20" spans="1:13" x14ac:dyDescent="0.2">
      <c r="A20" s="1" t="s">
        <v>34</v>
      </c>
      <c r="B20" s="1" t="s">
        <v>6</v>
      </c>
      <c r="C20" s="9" t="s">
        <v>324</v>
      </c>
      <c r="D20" s="1">
        <v>0</v>
      </c>
      <c r="E20" s="1">
        <v>0</v>
      </c>
      <c r="F20" s="1">
        <v>0</v>
      </c>
      <c r="G20" s="1">
        <v>0</v>
      </c>
      <c r="H20" s="1" t="s">
        <v>323</v>
      </c>
      <c r="I20" s="3" t="str">
        <f t="shared" si="0"/>
        <v>N/A</v>
      </c>
      <c r="J20" s="3" t="str">
        <f t="shared" si="1"/>
        <v>N/A</v>
      </c>
      <c r="K20" s="11">
        <f t="shared" si="2"/>
        <v>0</v>
      </c>
      <c r="L20" s="11">
        <f t="shared" si="3"/>
        <v>0</v>
      </c>
      <c r="M20" s="11">
        <v>1</v>
      </c>
    </row>
    <row r="21" spans="1:13" x14ac:dyDescent="0.2">
      <c r="A21" s="1" t="s">
        <v>35</v>
      </c>
      <c r="B21" s="1" t="s">
        <v>12</v>
      </c>
      <c r="C21" s="9" t="s">
        <v>322</v>
      </c>
      <c r="D21" s="1">
        <v>33</v>
      </c>
      <c r="E21" s="1">
        <v>70</v>
      </c>
      <c r="F21" s="1">
        <v>209</v>
      </c>
      <c r="G21" s="1">
        <v>209</v>
      </c>
      <c r="H21" s="1" t="s">
        <v>323</v>
      </c>
      <c r="I21" s="3">
        <f t="shared" si="0"/>
        <v>0.13636363636363635</v>
      </c>
      <c r="J21" s="3">
        <f t="shared" si="1"/>
        <v>0.25089605734767023</v>
      </c>
      <c r="K21" s="11">
        <f t="shared" si="2"/>
        <v>1</v>
      </c>
      <c r="L21" s="11">
        <f t="shared" si="3"/>
        <v>0</v>
      </c>
      <c r="M21" s="11">
        <v>1</v>
      </c>
    </row>
    <row r="22" spans="1:13" x14ac:dyDescent="0.2">
      <c r="A22" s="1" t="s">
        <v>36</v>
      </c>
      <c r="B22" s="1" t="s">
        <v>4</v>
      </c>
      <c r="C22" s="9" t="s">
        <v>322</v>
      </c>
      <c r="D22" s="1">
        <v>33</v>
      </c>
      <c r="E22" s="1">
        <v>70</v>
      </c>
      <c r="F22" s="1">
        <v>210</v>
      </c>
      <c r="G22" s="1">
        <v>210</v>
      </c>
      <c r="H22" s="1" t="s">
        <v>323</v>
      </c>
      <c r="I22" s="3">
        <f t="shared" si="0"/>
        <v>0.13580246913580246</v>
      </c>
      <c r="J22" s="3">
        <f t="shared" si="1"/>
        <v>0.25</v>
      </c>
      <c r="K22" s="11">
        <f t="shared" si="2"/>
        <v>1</v>
      </c>
      <c r="L22" s="11">
        <f t="shared" si="3"/>
        <v>0</v>
      </c>
      <c r="M22" s="11">
        <v>1</v>
      </c>
    </row>
    <row r="23" spans="1:13" x14ac:dyDescent="0.2">
      <c r="A23" s="1" t="s">
        <v>37</v>
      </c>
      <c r="B23" s="1" t="s">
        <v>7</v>
      </c>
      <c r="C23" s="9" t="s">
        <v>322</v>
      </c>
      <c r="D23" s="1">
        <v>246</v>
      </c>
      <c r="E23" s="1">
        <v>40</v>
      </c>
      <c r="F23" s="1">
        <v>240</v>
      </c>
      <c r="G23" s="1">
        <v>240</v>
      </c>
      <c r="H23" s="1" t="s">
        <v>323</v>
      </c>
      <c r="I23" s="3">
        <f t="shared" si="0"/>
        <v>0.50617283950617287</v>
      </c>
      <c r="J23" s="3">
        <f t="shared" si="1"/>
        <v>0.14285714285714285</v>
      </c>
      <c r="K23" s="11">
        <f t="shared" si="2"/>
        <v>1</v>
      </c>
      <c r="L23" s="11">
        <f t="shared" si="3"/>
        <v>0</v>
      </c>
      <c r="M23" s="11">
        <v>1</v>
      </c>
    </row>
    <row r="24" spans="1:13" x14ac:dyDescent="0.2">
      <c r="A24" s="1" t="s">
        <v>38</v>
      </c>
      <c r="B24" s="1" t="s">
        <v>12</v>
      </c>
      <c r="C24" s="9" t="s">
        <v>324</v>
      </c>
      <c r="D24" s="1">
        <v>0</v>
      </c>
      <c r="E24" s="1">
        <v>0</v>
      </c>
      <c r="F24" s="1">
        <v>0</v>
      </c>
      <c r="G24" s="1">
        <v>0</v>
      </c>
      <c r="H24" s="1" t="s">
        <v>323</v>
      </c>
      <c r="I24" s="3" t="str">
        <f t="shared" si="0"/>
        <v>N/A</v>
      </c>
      <c r="J24" s="3" t="str">
        <f t="shared" si="1"/>
        <v>N/A</v>
      </c>
      <c r="K24" s="11">
        <f t="shared" si="2"/>
        <v>0</v>
      </c>
      <c r="L24" s="11">
        <f t="shared" si="3"/>
        <v>0</v>
      </c>
      <c r="M24" s="11">
        <v>1</v>
      </c>
    </row>
    <row r="25" spans="1:13" x14ac:dyDescent="0.2">
      <c r="A25" s="1" t="s">
        <v>40</v>
      </c>
      <c r="B25" s="1" t="s">
        <v>12</v>
      </c>
      <c r="C25" s="9" t="s">
        <v>322</v>
      </c>
      <c r="D25" s="1">
        <v>0</v>
      </c>
      <c r="E25" s="1">
        <v>2</v>
      </c>
      <c r="F25" s="1">
        <v>200</v>
      </c>
      <c r="G25" s="1">
        <v>301</v>
      </c>
      <c r="H25" s="1" t="s">
        <v>323</v>
      </c>
      <c r="I25" s="3">
        <f t="shared" si="0"/>
        <v>0</v>
      </c>
      <c r="J25" s="3">
        <f t="shared" si="1"/>
        <v>6.6006600660066007E-3</v>
      </c>
      <c r="K25" s="11">
        <f t="shared" si="2"/>
        <v>1</v>
      </c>
      <c r="L25" s="11">
        <f t="shared" si="3"/>
        <v>0</v>
      </c>
      <c r="M25" s="11">
        <v>1</v>
      </c>
    </row>
    <row r="26" spans="1:13" x14ac:dyDescent="0.2">
      <c r="A26" s="1" t="s">
        <v>41</v>
      </c>
      <c r="B26" s="1" t="s">
        <v>12</v>
      </c>
      <c r="C26" s="9" t="s">
        <v>322</v>
      </c>
      <c r="D26" s="1">
        <v>2</v>
      </c>
      <c r="E26" s="1">
        <v>4</v>
      </c>
      <c r="F26" s="1">
        <v>28</v>
      </c>
      <c r="G26" s="1">
        <v>56</v>
      </c>
      <c r="H26" s="1" t="s">
        <v>323</v>
      </c>
      <c r="I26" s="3">
        <f t="shared" si="0"/>
        <v>6.6666666666666666E-2</v>
      </c>
      <c r="J26" s="3">
        <f t="shared" si="1"/>
        <v>6.6666666666666666E-2</v>
      </c>
      <c r="K26" s="11">
        <f t="shared" si="2"/>
        <v>1</v>
      </c>
      <c r="L26" s="11">
        <f t="shared" si="3"/>
        <v>0</v>
      </c>
      <c r="M26" s="11">
        <v>1</v>
      </c>
    </row>
    <row r="27" spans="1:13" x14ac:dyDescent="0.2">
      <c r="A27" s="1" t="s">
        <v>42</v>
      </c>
      <c r="B27" s="1" t="s">
        <v>7</v>
      </c>
      <c r="C27" s="9" t="s">
        <v>322</v>
      </c>
      <c r="D27" s="1">
        <v>337</v>
      </c>
      <c r="E27" s="1">
        <v>66</v>
      </c>
      <c r="F27" s="1">
        <v>205</v>
      </c>
      <c r="G27" s="1">
        <v>205</v>
      </c>
      <c r="H27" s="1" t="s">
        <v>323</v>
      </c>
      <c r="I27" s="3">
        <f t="shared" si="0"/>
        <v>0.62177121771217714</v>
      </c>
      <c r="J27" s="3">
        <f t="shared" si="1"/>
        <v>0.24354243542435425</v>
      </c>
      <c r="K27" s="11">
        <f t="shared" si="2"/>
        <v>1</v>
      </c>
      <c r="L27" s="11">
        <f t="shared" si="3"/>
        <v>0</v>
      </c>
      <c r="M27" s="11">
        <v>1</v>
      </c>
    </row>
    <row r="28" spans="1:13" x14ac:dyDescent="0.2">
      <c r="A28" s="1" t="s">
        <v>44</v>
      </c>
      <c r="B28" s="1" t="s">
        <v>12</v>
      </c>
      <c r="C28" s="9" t="s">
        <v>322</v>
      </c>
      <c r="D28" s="1">
        <v>0</v>
      </c>
      <c r="E28" s="1">
        <v>2</v>
      </c>
      <c r="F28" s="1">
        <v>51</v>
      </c>
      <c r="G28" s="1">
        <v>100</v>
      </c>
      <c r="H28" s="1" t="s">
        <v>323</v>
      </c>
      <c r="I28" s="3">
        <f t="shared" si="0"/>
        <v>0</v>
      </c>
      <c r="J28" s="3">
        <f t="shared" si="1"/>
        <v>1.9607843137254902E-2</v>
      </c>
      <c r="K28" s="11">
        <f t="shared" si="2"/>
        <v>1</v>
      </c>
      <c r="L28" s="11">
        <f t="shared" si="3"/>
        <v>0</v>
      </c>
      <c r="M28" s="11">
        <v>1</v>
      </c>
    </row>
    <row r="29" spans="1:13" x14ac:dyDescent="0.2">
      <c r="A29" s="1" t="s">
        <v>45</v>
      </c>
      <c r="B29" s="1" t="s">
        <v>12</v>
      </c>
      <c r="C29" s="9" t="s">
        <v>322</v>
      </c>
      <c r="D29" s="1">
        <v>0</v>
      </c>
      <c r="E29" s="1">
        <v>2</v>
      </c>
      <c r="F29" s="1">
        <v>41</v>
      </c>
      <c r="G29" s="1">
        <v>60</v>
      </c>
      <c r="H29" s="1" t="s">
        <v>323</v>
      </c>
      <c r="I29" s="3">
        <f t="shared" si="0"/>
        <v>0</v>
      </c>
      <c r="J29" s="3">
        <f t="shared" si="1"/>
        <v>3.2258064516129031E-2</v>
      </c>
      <c r="K29" s="11">
        <f t="shared" si="2"/>
        <v>1</v>
      </c>
      <c r="L29" s="11">
        <f t="shared" si="3"/>
        <v>0</v>
      </c>
      <c r="M29" s="11">
        <v>1</v>
      </c>
    </row>
    <row r="30" spans="1:13" x14ac:dyDescent="0.2">
      <c r="A30" s="1" t="s">
        <v>46</v>
      </c>
      <c r="B30" s="1" t="s">
        <v>12</v>
      </c>
      <c r="C30" s="9" t="s">
        <v>324</v>
      </c>
      <c r="D30" s="1">
        <v>0</v>
      </c>
      <c r="E30" s="1">
        <v>0</v>
      </c>
      <c r="F30" s="1">
        <v>0</v>
      </c>
      <c r="G30" s="1">
        <v>0</v>
      </c>
      <c r="H30" s="1" t="s">
        <v>323</v>
      </c>
      <c r="I30" s="3" t="str">
        <f t="shared" si="0"/>
        <v>N/A</v>
      </c>
      <c r="J30" s="3" t="str">
        <f t="shared" si="1"/>
        <v>N/A</v>
      </c>
      <c r="K30" s="11">
        <f t="shared" si="2"/>
        <v>0</v>
      </c>
      <c r="L30" s="11">
        <f t="shared" si="3"/>
        <v>0</v>
      </c>
      <c r="M30" s="11">
        <v>1</v>
      </c>
    </row>
    <row r="31" spans="1:13" x14ac:dyDescent="0.2">
      <c r="A31" s="1" t="s">
        <v>47</v>
      </c>
      <c r="B31" s="1" t="s">
        <v>12</v>
      </c>
      <c r="C31" s="9" t="s">
        <v>324</v>
      </c>
      <c r="D31" s="1">
        <v>0</v>
      </c>
      <c r="E31" s="1">
        <v>0</v>
      </c>
      <c r="F31" s="1">
        <v>0</v>
      </c>
      <c r="G31" s="1">
        <v>0</v>
      </c>
      <c r="H31" s="1" t="s">
        <v>323</v>
      </c>
      <c r="I31" s="3" t="str">
        <f t="shared" si="0"/>
        <v>N/A</v>
      </c>
      <c r="J31" s="3" t="str">
        <f t="shared" si="1"/>
        <v>N/A</v>
      </c>
      <c r="K31" s="11">
        <f t="shared" si="2"/>
        <v>0</v>
      </c>
      <c r="L31" s="11">
        <f t="shared" si="3"/>
        <v>0</v>
      </c>
      <c r="M31" s="11">
        <v>1</v>
      </c>
    </row>
    <row r="32" spans="1:13" x14ac:dyDescent="0.2">
      <c r="A32" s="1" t="s">
        <v>48</v>
      </c>
      <c r="B32" s="1" t="s">
        <v>12</v>
      </c>
      <c r="C32" s="9" t="s">
        <v>324</v>
      </c>
      <c r="D32" s="1">
        <v>0</v>
      </c>
      <c r="E32" s="1">
        <v>0</v>
      </c>
      <c r="F32" s="1">
        <v>0</v>
      </c>
      <c r="G32" s="1">
        <v>0</v>
      </c>
      <c r="H32" s="1" t="s">
        <v>323</v>
      </c>
      <c r="I32" s="3" t="str">
        <f t="shared" si="0"/>
        <v>N/A</v>
      </c>
      <c r="J32" s="3" t="str">
        <f t="shared" si="1"/>
        <v>N/A</v>
      </c>
      <c r="K32" s="11">
        <f t="shared" si="2"/>
        <v>0</v>
      </c>
      <c r="L32" s="11">
        <f t="shared" si="3"/>
        <v>0</v>
      </c>
      <c r="M32" s="11">
        <v>1</v>
      </c>
    </row>
    <row r="33" spans="1:13" x14ac:dyDescent="0.2">
      <c r="A33" s="1" t="s">
        <v>49</v>
      </c>
      <c r="B33" s="1" t="s">
        <v>6</v>
      </c>
      <c r="C33" s="9" t="s">
        <v>324</v>
      </c>
      <c r="D33" s="1">
        <v>0</v>
      </c>
      <c r="E33" s="1">
        <v>0</v>
      </c>
      <c r="F33" s="1">
        <v>0</v>
      </c>
      <c r="G33" s="1">
        <v>0</v>
      </c>
      <c r="H33" s="1" t="s">
        <v>323</v>
      </c>
      <c r="I33" s="3" t="str">
        <f t="shared" si="0"/>
        <v>N/A</v>
      </c>
      <c r="J33" s="3" t="str">
        <f t="shared" si="1"/>
        <v>N/A</v>
      </c>
      <c r="K33" s="11">
        <f t="shared" si="2"/>
        <v>0</v>
      </c>
      <c r="L33" s="11">
        <f t="shared" si="3"/>
        <v>0</v>
      </c>
      <c r="M33" s="11">
        <v>1</v>
      </c>
    </row>
    <row r="34" spans="1:13" x14ac:dyDescent="0.2">
      <c r="A34" s="1" t="s">
        <v>50</v>
      </c>
      <c r="B34" s="1" t="s">
        <v>12</v>
      </c>
      <c r="C34" s="9" t="s">
        <v>324</v>
      </c>
      <c r="D34" s="1">
        <v>0</v>
      </c>
      <c r="E34" s="1">
        <v>0</v>
      </c>
      <c r="F34" s="1">
        <v>0</v>
      </c>
      <c r="G34" s="1">
        <v>0</v>
      </c>
      <c r="H34" s="1" t="s">
        <v>323</v>
      </c>
      <c r="I34" s="3" t="str">
        <f t="shared" si="0"/>
        <v>N/A</v>
      </c>
      <c r="J34" s="3" t="str">
        <f t="shared" si="1"/>
        <v>N/A</v>
      </c>
      <c r="K34" s="11">
        <f t="shared" si="2"/>
        <v>0</v>
      </c>
      <c r="L34" s="11">
        <f t="shared" si="3"/>
        <v>0</v>
      </c>
      <c r="M34" s="11">
        <v>1</v>
      </c>
    </row>
    <row r="35" spans="1:13" x14ac:dyDescent="0.2">
      <c r="A35" s="1" t="s">
        <v>51</v>
      </c>
      <c r="B35" s="1" t="s">
        <v>9</v>
      </c>
      <c r="C35" s="9" t="s">
        <v>322</v>
      </c>
      <c r="D35" s="1">
        <v>601</v>
      </c>
      <c r="E35" s="1">
        <v>0</v>
      </c>
      <c r="F35" s="1">
        <v>2404</v>
      </c>
      <c r="G35" s="1">
        <v>2408</v>
      </c>
      <c r="H35" s="1" t="s">
        <v>323</v>
      </c>
      <c r="I35" s="3">
        <f t="shared" si="0"/>
        <v>0.2</v>
      </c>
      <c r="J35" s="3">
        <f t="shared" si="1"/>
        <v>0</v>
      </c>
      <c r="K35" s="11">
        <f t="shared" si="2"/>
        <v>1</v>
      </c>
      <c r="L35" s="11">
        <f t="shared" si="3"/>
        <v>0</v>
      </c>
      <c r="M35" s="11">
        <v>1</v>
      </c>
    </row>
    <row r="36" spans="1:13" x14ac:dyDescent="0.2">
      <c r="A36" s="1" t="s">
        <v>52</v>
      </c>
      <c r="B36" s="1" t="s">
        <v>6</v>
      </c>
      <c r="C36" s="9" t="s">
        <v>322</v>
      </c>
      <c r="D36" s="1">
        <v>0</v>
      </c>
      <c r="E36" s="1">
        <v>1</v>
      </c>
      <c r="F36" s="1">
        <v>22</v>
      </c>
      <c r="G36" s="1">
        <v>90</v>
      </c>
      <c r="H36" s="1" t="s">
        <v>323</v>
      </c>
      <c r="I36" s="3">
        <f t="shared" si="0"/>
        <v>0</v>
      </c>
      <c r="J36" s="3">
        <f t="shared" si="1"/>
        <v>1.098901098901099E-2</v>
      </c>
      <c r="K36" s="11">
        <f t="shared" si="2"/>
        <v>1</v>
      </c>
      <c r="L36" s="11">
        <f t="shared" si="3"/>
        <v>0</v>
      </c>
      <c r="M36" s="11">
        <v>1</v>
      </c>
    </row>
    <row r="37" spans="1:13" x14ac:dyDescent="0.2">
      <c r="A37" s="1" t="s">
        <v>53</v>
      </c>
      <c r="B37" s="1" t="s">
        <v>9</v>
      </c>
      <c r="C37" s="9" t="s">
        <v>322</v>
      </c>
      <c r="D37" s="1">
        <v>6</v>
      </c>
      <c r="E37" s="1">
        <v>8</v>
      </c>
      <c r="F37" s="1">
        <v>321</v>
      </c>
      <c r="G37" s="1">
        <v>284</v>
      </c>
      <c r="H37" s="1" t="s">
        <v>323</v>
      </c>
      <c r="I37" s="3">
        <f t="shared" si="0"/>
        <v>1.834862385321101E-2</v>
      </c>
      <c r="J37" s="3">
        <f t="shared" si="1"/>
        <v>2.7397260273972601E-2</v>
      </c>
      <c r="K37" s="11">
        <f t="shared" si="2"/>
        <v>1</v>
      </c>
      <c r="L37" s="11">
        <f t="shared" si="3"/>
        <v>0</v>
      </c>
      <c r="M37" s="11">
        <v>1</v>
      </c>
    </row>
    <row r="38" spans="1:13" x14ac:dyDescent="0.2">
      <c r="A38" s="1" t="s">
        <v>54</v>
      </c>
      <c r="B38" s="1" t="s">
        <v>9</v>
      </c>
      <c r="C38" s="9" t="s">
        <v>324</v>
      </c>
      <c r="D38" s="1">
        <v>0</v>
      </c>
      <c r="E38" s="1">
        <v>0</v>
      </c>
      <c r="F38" s="1">
        <v>0</v>
      </c>
      <c r="G38" s="1">
        <v>0</v>
      </c>
      <c r="H38" s="1" t="s">
        <v>323</v>
      </c>
      <c r="I38" s="3" t="str">
        <f t="shared" si="0"/>
        <v>N/A</v>
      </c>
      <c r="J38" s="3" t="str">
        <f t="shared" si="1"/>
        <v>N/A</v>
      </c>
      <c r="K38" s="11">
        <f t="shared" si="2"/>
        <v>0</v>
      </c>
      <c r="L38" s="11">
        <f t="shared" si="3"/>
        <v>0</v>
      </c>
      <c r="M38" s="11">
        <v>1</v>
      </c>
    </row>
    <row r="39" spans="1:13" x14ac:dyDescent="0.2">
      <c r="A39" s="1" t="s">
        <v>55</v>
      </c>
      <c r="B39" s="1" t="s">
        <v>9</v>
      </c>
      <c r="C39" s="9" t="s">
        <v>322</v>
      </c>
      <c r="D39" s="1">
        <v>111</v>
      </c>
      <c r="E39" s="1">
        <v>17</v>
      </c>
      <c r="F39" s="1">
        <v>131</v>
      </c>
      <c r="G39" s="1">
        <v>58</v>
      </c>
      <c r="H39" s="1" t="s">
        <v>323</v>
      </c>
      <c r="I39" s="3">
        <f t="shared" si="0"/>
        <v>0.45867768595041325</v>
      </c>
      <c r="J39" s="3">
        <f t="shared" si="1"/>
        <v>0.22666666666666666</v>
      </c>
      <c r="K39" s="11">
        <f t="shared" si="2"/>
        <v>1</v>
      </c>
      <c r="L39" s="11">
        <f t="shared" si="3"/>
        <v>0</v>
      </c>
      <c r="M39" s="11">
        <v>1</v>
      </c>
    </row>
    <row r="40" spans="1:13" x14ac:dyDescent="0.2">
      <c r="A40" s="1" t="s">
        <v>56</v>
      </c>
      <c r="B40" s="1" t="s">
        <v>9</v>
      </c>
      <c r="C40" s="9" t="s">
        <v>322</v>
      </c>
      <c r="D40" s="1">
        <v>41</v>
      </c>
      <c r="E40" s="1">
        <v>44</v>
      </c>
      <c r="F40" s="1">
        <v>434</v>
      </c>
      <c r="G40" s="1">
        <v>1748</v>
      </c>
      <c r="H40" s="1" t="s">
        <v>323</v>
      </c>
      <c r="I40" s="3">
        <f t="shared" si="0"/>
        <v>8.6315789473684207E-2</v>
      </c>
      <c r="J40" s="3">
        <f t="shared" si="1"/>
        <v>2.4553571428571428E-2</v>
      </c>
      <c r="K40" s="11">
        <f t="shared" si="2"/>
        <v>1</v>
      </c>
      <c r="L40" s="11">
        <f t="shared" si="3"/>
        <v>0</v>
      </c>
      <c r="M40" s="11">
        <v>1</v>
      </c>
    </row>
    <row r="41" spans="1:13" x14ac:dyDescent="0.2">
      <c r="A41" s="1" t="s">
        <v>57</v>
      </c>
      <c r="B41" s="1" t="s">
        <v>13</v>
      </c>
      <c r="C41" s="9" t="s">
        <v>324</v>
      </c>
      <c r="D41" s="1">
        <v>0</v>
      </c>
      <c r="E41" s="1">
        <v>0</v>
      </c>
      <c r="F41" s="1">
        <v>0</v>
      </c>
      <c r="G41" s="1">
        <v>0</v>
      </c>
      <c r="H41" s="1" t="s">
        <v>323</v>
      </c>
      <c r="I41" s="3" t="str">
        <f t="shared" si="0"/>
        <v>N/A</v>
      </c>
      <c r="J41" s="3" t="str">
        <f t="shared" si="1"/>
        <v>N/A</v>
      </c>
      <c r="K41" s="11">
        <f t="shared" si="2"/>
        <v>0</v>
      </c>
      <c r="L41" s="11">
        <f t="shared" si="3"/>
        <v>0</v>
      </c>
      <c r="M41" s="11">
        <v>1</v>
      </c>
    </row>
    <row r="42" spans="1:13" x14ac:dyDescent="0.2">
      <c r="A42" s="1" t="s">
        <v>58</v>
      </c>
      <c r="B42" s="1" t="s">
        <v>9</v>
      </c>
      <c r="C42" s="9" t="s">
        <v>322</v>
      </c>
      <c r="D42" s="1">
        <v>5</v>
      </c>
      <c r="E42" s="1">
        <v>4</v>
      </c>
      <c r="F42" s="1">
        <v>81</v>
      </c>
      <c r="G42" s="1">
        <v>63</v>
      </c>
      <c r="H42" s="1" t="s">
        <v>323</v>
      </c>
      <c r="I42" s="3">
        <f t="shared" si="0"/>
        <v>5.8139534883720929E-2</v>
      </c>
      <c r="J42" s="3">
        <f t="shared" si="1"/>
        <v>5.9701492537313432E-2</v>
      </c>
      <c r="K42" s="11">
        <f t="shared" si="2"/>
        <v>1</v>
      </c>
      <c r="L42" s="11">
        <f t="shared" si="3"/>
        <v>0</v>
      </c>
      <c r="M42" s="11">
        <v>1</v>
      </c>
    </row>
    <row r="43" spans="1:13" x14ac:dyDescent="0.2">
      <c r="A43" s="1" t="s">
        <v>59</v>
      </c>
      <c r="B43" s="1" t="s">
        <v>8</v>
      </c>
      <c r="C43" s="9" t="s">
        <v>322</v>
      </c>
      <c r="D43" s="1">
        <v>6</v>
      </c>
      <c r="E43" s="1">
        <v>3</v>
      </c>
      <c r="F43" s="1">
        <v>17</v>
      </c>
      <c r="G43" s="1">
        <v>74</v>
      </c>
      <c r="H43" s="1" t="s">
        <v>323</v>
      </c>
      <c r="I43" s="3">
        <f t="shared" si="0"/>
        <v>0.2608695652173913</v>
      </c>
      <c r="J43" s="3">
        <f t="shared" si="1"/>
        <v>3.896103896103896E-2</v>
      </c>
      <c r="K43" s="11">
        <f t="shared" si="2"/>
        <v>1</v>
      </c>
      <c r="L43" s="11">
        <f t="shared" si="3"/>
        <v>0</v>
      </c>
      <c r="M43" s="11">
        <v>1</v>
      </c>
    </row>
    <row r="44" spans="1:13" x14ac:dyDescent="0.2">
      <c r="A44" s="1" t="s">
        <v>60</v>
      </c>
      <c r="B44" s="1" t="s">
        <v>9</v>
      </c>
      <c r="C44" s="9" t="s">
        <v>324</v>
      </c>
      <c r="D44" s="1">
        <v>0</v>
      </c>
      <c r="E44" s="1">
        <v>0</v>
      </c>
      <c r="F44" s="1">
        <v>0</v>
      </c>
      <c r="G44" s="1">
        <v>0</v>
      </c>
      <c r="H44" s="1" t="s">
        <v>323</v>
      </c>
      <c r="I44" s="3" t="str">
        <f t="shared" si="0"/>
        <v>N/A</v>
      </c>
      <c r="J44" s="3" t="str">
        <f t="shared" si="1"/>
        <v>N/A</v>
      </c>
      <c r="K44" s="11">
        <f t="shared" si="2"/>
        <v>0</v>
      </c>
      <c r="L44" s="11">
        <f t="shared" si="3"/>
        <v>0</v>
      </c>
      <c r="M44" s="11">
        <v>1</v>
      </c>
    </row>
    <row r="45" spans="1:13" x14ac:dyDescent="0.2">
      <c r="A45" s="1" t="s">
        <v>61</v>
      </c>
      <c r="B45" s="1" t="s">
        <v>9</v>
      </c>
      <c r="C45" s="9" t="s">
        <v>324</v>
      </c>
      <c r="D45" s="1">
        <v>0</v>
      </c>
      <c r="E45" s="1">
        <v>0</v>
      </c>
      <c r="F45" s="1">
        <v>0</v>
      </c>
      <c r="G45" s="1">
        <v>0</v>
      </c>
      <c r="H45" s="1" t="s">
        <v>323</v>
      </c>
      <c r="I45" s="3" t="str">
        <f t="shared" si="0"/>
        <v>N/A</v>
      </c>
      <c r="J45" s="3" t="str">
        <f t="shared" si="1"/>
        <v>N/A</v>
      </c>
      <c r="K45" s="11">
        <f t="shared" si="2"/>
        <v>0</v>
      </c>
      <c r="L45" s="11">
        <f t="shared" si="3"/>
        <v>0</v>
      </c>
      <c r="M45" s="11">
        <v>1</v>
      </c>
    </row>
    <row r="46" spans="1:13" x14ac:dyDescent="0.2">
      <c r="A46" s="1" t="s">
        <v>62</v>
      </c>
      <c r="B46" s="1" t="s">
        <v>9</v>
      </c>
      <c r="C46" s="9" t="s">
        <v>324</v>
      </c>
      <c r="D46" s="1">
        <v>0</v>
      </c>
      <c r="E46" s="1">
        <v>0</v>
      </c>
      <c r="F46" s="1">
        <v>0</v>
      </c>
      <c r="G46" s="1">
        <v>0</v>
      </c>
      <c r="H46" s="1" t="s">
        <v>323</v>
      </c>
      <c r="I46" s="3" t="str">
        <f t="shared" si="0"/>
        <v>N/A</v>
      </c>
      <c r="J46" s="3" t="str">
        <f t="shared" si="1"/>
        <v>N/A</v>
      </c>
      <c r="K46" s="11">
        <f t="shared" si="2"/>
        <v>0</v>
      </c>
      <c r="L46" s="11">
        <f t="shared" si="3"/>
        <v>0</v>
      </c>
      <c r="M46" s="11">
        <v>1</v>
      </c>
    </row>
    <row r="47" spans="1:13" x14ac:dyDescent="0.2">
      <c r="A47" s="1" t="s">
        <v>63</v>
      </c>
      <c r="B47" s="1" t="s">
        <v>9</v>
      </c>
      <c r="C47" s="9" t="s">
        <v>322</v>
      </c>
      <c r="D47" s="1">
        <v>4</v>
      </c>
      <c r="E47" s="1">
        <v>0</v>
      </c>
      <c r="F47" s="1">
        <v>0</v>
      </c>
      <c r="G47" s="1">
        <v>4</v>
      </c>
      <c r="H47" s="1" t="s">
        <v>323</v>
      </c>
      <c r="I47" s="3">
        <f t="shared" si="0"/>
        <v>1</v>
      </c>
      <c r="J47" s="3">
        <f t="shared" si="1"/>
        <v>0</v>
      </c>
      <c r="K47" s="11">
        <f t="shared" si="2"/>
        <v>1</v>
      </c>
      <c r="L47" s="11">
        <f t="shared" si="3"/>
        <v>0</v>
      </c>
      <c r="M47" s="11">
        <v>1</v>
      </c>
    </row>
    <row r="48" spans="1:13" x14ac:dyDescent="0.2">
      <c r="A48" s="1" t="s">
        <v>64</v>
      </c>
      <c r="B48" s="1" t="s">
        <v>6</v>
      </c>
      <c r="C48" s="9" t="s">
        <v>324</v>
      </c>
      <c r="D48" s="1">
        <v>0</v>
      </c>
      <c r="E48" s="1">
        <v>0</v>
      </c>
      <c r="F48" s="1">
        <v>0</v>
      </c>
      <c r="G48" s="1">
        <v>0</v>
      </c>
      <c r="H48" s="1" t="s">
        <v>323</v>
      </c>
      <c r="I48" s="3" t="str">
        <f t="shared" si="0"/>
        <v>N/A</v>
      </c>
      <c r="J48" s="3" t="str">
        <f t="shared" si="1"/>
        <v>N/A</v>
      </c>
      <c r="K48" s="11">
        <f t="shared" si="2"/>
        <v>0</v>
      </c>
      <c r="L48" s="11">
        <f t="shared" si="3"/>
        <v>0</v>
      </c>
      <c r="M48" s="11">
        <v>1</v>
      </c>
    </row>
    <row r="49" spans="1:13" x14ac:dyDescent="0.2">
      <c r="A49" s="1" t="s">
        <v>65</v>
      </c>
      <c r="B49" s="1" t="s">
        <v>6</v>
      </c>
      <c r="C49" s="9" t="s">
        <v>324</v>
      </c>
      <c r="D49" s="1">
        <v>0</v>
      </c>
      <c r="E49" s="1">
        <v>0</v>
      </c>
      <c r="F49" s="1">
        <v>0</v>
      </c>
      <c r="G49" s="1">
        <v>0</v>
      </c>
      <c r="H49" s="1" t="s">
        <v>323</v>
      </c>
      <c r="I49" s="3" t="str">
        <f t="shared" si="0"/>
        <v>N/A</v>
      </c>
      <c r="J49" s="3" t="str">
        <f t="shared" si="1"/>
        <v>N/A</v>
      </c>
      <c r="K49" s="11">
        <f t="shared" si="2"/>
        <v>0</v>
      </c>
      <c r="L49" s="11">
        <f t="shared" si="3"/>
        <v>0</v>
      </c>
      <c r="M49" s="11">
        <v>1</v>
      </c>
    </row>
    <row r="50" spans="1:13" x14ac:dyDescent="0.2">
      <c r="A50" s="1" t="s">
        <v>66</v>
      </c>
      <c r="B50" s="1" t="s">
        <v>12</v>
      </c>
      <c r="C50" s="9" t="s">
        <v>324</v>
      </c>
      <c r="D50" s="1">
        <v>0</v>
      </c>
      <c r="E50" s="1">
        <v>0</v>
      </c>
      <c r="F50" s="1">
        <v>0</v>
      </c>
      <c r="G50" s="1">
        <v>0</v>
      </c>
      <c r="H50" s="1" t="s">
        <v>323</v>
      </c>
      <c r="I50" s="3" t="str">
        <f t="shared" si="0"/>
        <v>N/A</v>
      </c>
      <c r="J50" s="3" t="str">
        <f t="shared" si="1"/>
        <v>N/A</v>
      </c>
      <c r="K50" s="11">
        <f t="shared" si="2"/>
        <v>0</v>
      </c>
      <c r="L50" s="11">
        <f t="shared" si="3"/>
        <v>0</v>
      </c>
      <c r="M50" s="11">
        <v>1</v>
      </c>
    </row>
    <row r="51" spans="1:13" x14ac:dyDescent="0.2">
      <c r="A51" s="1" t="s">
        <v>67</v>
      </c>
      <c r="B51" s="1" t="s">
        <v>9</v>
      </c>
      <c r="C51" s="9" t="s">
        <v>322</v>
      </c>
      <c r="D51" s="1">
        <v>12</v>
      </c>
      <c r="E51" s="1">
        <v>7</v>
      </c>
      <c r="F51" s="1">
        <v>114</v>
      </c>
      <c r="G51" s="1">
        <v>120</v>
      </c>
      <c r="H51" s="1" t="s">
        <v>323</v>
      </c>
      <c r="I51" s="3">
        <f t="shared" si="0"/>
        <v>9.5238095238095233E-2</v>
      </c>
      <c r="J51" s="3">
        <f t="shared" si="1"/>
        <v>5.5118110236220472E-2</v>
      </c>
      <c r="K51" s="11">
        <f t="shared" si="2"/>
        <v>1</v>
      </c>
      <c r="L51" s="11">
        <f t="shared" si="3"/>
        <v>0</v>
      </c>
      <c r="M51" s="11">
        <v>1</v>
      </c>
    </row>
    <row r="52" spans="1:13" x14ac:dyDescent="0.2">
      <c r="A52" s="1" t="s">
        <v>68</v>
      </c>
      <c r="B52" s="1" t="s">
        <v>9</v>
      </c>
      <c r="C52" s="9" t="s">
        <v>322</v>
      </c>
      <c r="D52" s="1">
        <v>12</v>
      </c>
      <c r="E52" s="1">
        <v>28</v>
      </c>
      <c r="F52" s="1">
        <v>150</v>
      </c>
      <c r="G52" s="1">
        <v>423</v>
      </c>
      <c r="H52" s="1" t="s">
        <v>323</v>
      </c>
      <c r="I52" s="3">
        <f t="shared" si="0"/>
        <v>7.407407407407407E-2</v>
      </c>
      <c r="J52" s="3">
        <f t="shared" si="1"/>
        <v>6.2084257206208429E-2</v>
      </c>
      <c r="K52" s="11">
        <f t="shared" si="2"/>
        <v>1</v>
      </c>
      <c r="L52" s="11">
        <f t="shared" si="3"/>
        <v>0</v>
      </c>
      <c r="M52" s="11">
        <v>1</v>
      </c>
    </row>
    <row r="53" spans="1:13" x14ac:dyDescent="0.2">
      <c r="A53" s="1" t="s">
        <v>69</v>
      </c>
      <c r="B53" s="1" t="s">
        <v>6</v>
      </c>
      <c r="C53" s="9" t="s">
        <v>324</v>
      </c>
      <c r="D53" s="1">
        <v>0</v>
      </c>
      <c r="E53" s="1">
        <v>0</v>
      </c>
      <c r="F53" s="1">
        <v>0</v>
      </c>
      <c r="G53" s="1">
        <v>0</v>
      </c>
      <c r="H53" s="1" t="s">
        <v>323</v>
      </c>
      <c r="I53" s="3" t="str">
        <f t="shared" si="0"/>
        <v>N/A</v>
      </c>
      <c r="J53" s="3" t="str">
        <f t="shared" si="1"/>
        <v>N/A</v>
      </c>
      <c r="K53" s="11">
        <f t="shared" si="2"/>
        <v>0</v>
      </c>
      <c r="L53" s="11">
        <f t="shared" si="3"/>
        <v>0</v>
      </c>
      <c r="M53" s="11">
        <v>1</v>
      </c>
    </row>
    <row r="54" spans="1:13" x14ac:dyDescent="0.2">
      <c r="A54" s="1" t="s">
        <v>70</v>
      </c>
      <c r="B54" s="1" t="s">
        <v>12</v>
      </c>
      <c r="C54" s="9" t="s">
        <v>322</v>
      </c>
      <c r="D54" s="1">
        <v>0</v>
      </c>
      <c r="E54" s="1">
        <v>1</v>
      </c>
      <c r="F54" s="1">
        <v>2</v>
      </c>
      <c r="G54" s="1">
        <v>3</v>
      </c>
      <c r="H54" s="1" t="s">
        <v>323</v>
      </c>
      <c r="I54" s="3">
        <f t="shared" si="0"/>
        <v>0</v>
      </c>
      <c r="J54" s="3">
        <f t="shared" si="1"/>
        <v>0.25</v>
      </c>
      <c r="K54" s="11">
        <f t="shared" si="2"/>
        <v>1</v>
      </c>
      <c r="L54" s="11">
        <f t="shared" si="3"/>
        <v>0</v>
      </c>
      <c r="M54" s="11">
        <v>1</v>
      </c>
    </row>
    <row r="55" spans="1:13" x14ac:dyDescent="0.2">
      <c r="A55" s="1" t="s">
        <v>71</v>
      </c>
      <c r="B55" s="1" t="s">
        <v>12</v>
      </c>
      <c r="C55" s="9" t="s">
        <v>322</v>
      </c>
      <c r="D55" s="1">
        <v>8</v>
      </c>
      <c r="E55" s="1">
        <v>19</v>
      </c>
      <c r="F55" s="1">
        <v>107</v>
      </c>
      <c r="G55" s="1">
        <v>97</v>
      </c>
      <c r="H55" s="1" t="s">
        <v>323</v>
      </c>
      <c r="I55" s="3">
        <f t="shared" si="0"/>
        <v>6.9565217391304349E-2</v>
      </c>
      <c r="J55" s="3">
        <f t="shared" si="1"/>
        <v>0.16379310344827586</v>
      </c>
      <c r="K55" s="11">
        <f t="shared" si="2"/>
        <v>1</v>
      </c>
      <c r="L55" s="11">
        <f t="shared" si="3"/>
        <v>0</v>
      </c>
      <c r="M55" s="11">
        <v>1</v>
      </c>
    </row>
    <row r="56" spans="1:13" x14ac:dyDescent="0.2">
      <c r="A56" s="1" t="s">
        <v>72</v>
      </c>
      <c r="B56" s="1" t="s">
        <v>6</v>
      </c>
      <c r="C56" s="9" t="s">
        <v>322</v>
      </c>
      <c r="D56" s="1">
        <v>13</v>
      </c>
      <c r="E56" s="1">
        <v>47</v>
      </c>
      <c r="F56" s="1">
        <v>267</v>
      </c>
      <c r="G56" s="1">
        <v>570</v>
      </c>
      <c r="H56" s="1" t="s">
        <v>323</v>
      </c>
      <c r="I56" s="3">
        <f t="shared" si="0"/>
        <v>4.642857142857143E-2</v>
      </c>
      <c r="J56" s="3">
        <f t="shared" si="1"/>
        <v>7.6175040518638576E-2</v>
      </c>
      <c r="K56" s="11">
        <f t="shared" si="2"/>
        <v>1</v>
      </c>
      <c r="L56" s="11">
        <f t="shared" si="3"/>
        <v>0</v>
      </c>
      <c r="M56" s="11">
        <v>1</v>
      </c>
    </row>
    <row r="57" spans="1:13" x14ac:dyDescent="0.2">
      <c r="A57" s="1" t="s">
        <v>73</v>
      </c>
      <c r="B57" s="1" t="s">
        <v>12</v>
      </c>
      <c r="C57" s="9" t="s">
        <v>324</v>
      </c>
      <c r="D57" s="1">
        <v>0</v>
      </c>
      <c r="E57" s="1">
        <v>0</v>
      </c>
      <c r="F57" s="1">
        <v>0</v>
      </c>
      <c r="G57" s="1">
        <v>0</v>
      </c>
      <c r="H57" s="1" t="s">
        <v>323</v>
      </c>
      <c r="I57" s="3" t="str">
        <f t="shared" si="0"/>
        <v>N/A</v>
      </c>
      <c r="J57" s="3" t="str">
        <f t="shared" si="1"/>
        <v>N/A</v>
      </c>
      <c r="K57" s="11">
        <f t="shared" si="2"/>
        <v>0</v>
      </c>
      <c r="L57" s="11">
        <f t="shared" si="3"/>
        <v>0</v>
      </c>
      <c r="M57" s="11">
        <v>1</v>
      </c>
    </row>
    <row r="58" spans="1:13" x14ac:dyDescent="0.2">
      <c r="A58" s="1" t="s">
        <v>74</v>
      </c>
      <c r="B58" s="1" t="s">
        <v>13</v>
      </c>
      <c r="C58" s="9" t="s">
        <v>322</v>
      </c>
      <c r="D58" s="1">
        <v>50</v>
      </c>
      <c r="E58" s="1">
        <v>50</v>
      </c>
      <c r="F58" s="1">
        <v>16825</v>
      </c>
      <c r="G58" s="1">
        <v>16875</v>
      </c>
      <c r="H58" s="1" t="s">
        <v>323</v>
      </c>
      <c r="I58" s="3">
        <f t="shared" si="0"/>
        <v>2.9629629629629628E-3</v>
      </c>
      <c r="J58" s="3">
        <f t="shared" si="1"/>
        <v>2.9542097488921715E-3</v>
      </c>
      <c r="K58" s="11">
        <f t="shared" si="2"/>
        <v>1</v>
      </c>
      <c r="L58" s="11">
        <f t="shared" si="3"/>
        <v>0</v>
      </c>
      <c r="M58" s="11">
        <v>1</v>
      </c>
    </row>
    <row r="59" spans="1:13" x14ac:dyDescent="0.2">
      <c r="A59" s="1" t="s">
        <v>75</v>
      </c>
      <c r="B59" s="1" t="s">
        <v>7</v>
      </c>
      <c r="C59" s="9" t="s">
        <v>322</v>
      </c>
      <c r="D59" s="1">
        <v>17</v>
      </c>
      <c r="E59" s="1">
        <v>45</v>
      </c>
      <c r="F59" s="1">
        <v>215</v>
      </c>
      <c r="G59" s="1">
        <v>215</v>
      </c>
      <c r="H59" s="1" t="s">
        <v>323</v>
      </c>
      <c r="I59" s="3">
        <f t="shared" si="0"/>
        <v>7.3275862068965511E-2</v>
      </c>
      <c r="J59" s="3">
        <f t="shared" si="1"/>
        <v>0.17307692307692307</v>
      </c>
      <c r="K59" s="11">
        <f t="shared" si="2"/>
        <v>1</v>
      </c>
      <c r="L59" s="11">
        <f t="shared" si="3"/>
        <v>0</v>
      </c>
      <c r="M59" s="11">
        <v>1</v>
      </c>
    </row>
    <row r="60" spans="1:13" x14ac:dyDescent="0.2">
      <c r="A60" s="1" t="s">
        <v>76</v>
      </c>
      <c r="B60" s="1" t="s">
        <v>12</v>
      </c>
      <c r="C60" s="9" t="s">
        <v>322</v>
      </c>
      <c r="D60" s="1">
        <v>0</v>
      </c>
      <c r="E60" s="1">
        <v>1</v>
      </c>
      <c r="F60" s="1">
        <v>70</v>
      </c>
      <c r="G60" s="1">
        <v>96</v>
      </c>
      <c r="H60" s="1" t="s">
        <v>323</v>
      </c>
      <c r="I60" s="3">
        <f t="shared" si="0"/>
        <v>0</v>
      </c>
      <c r="J60" s="3">
        <f t="shared" si="1"/>
        <v>1.0309278350515464E-2</v>
      </c>
      <c r="K60" s="11">
        <f t="shared" si="2"/>
        <v>1</v>
      </c>
      <c r="L60" s="11">
        <f t="shared" si="3"/>
        <v>0</v>
      </c>
      <c r="M60" s="11">
        <v>1</v>
      </c>
    </row>
    <row r="61" spans="1:13" x14ac:dyDescent="0.2">
      <c r="A61" s="1" t="s">
        <v>77</v>
      </c>
      <c r="B61" s="1" t="s">
        <v>6</v>
      </c>
      <c r="C61" s="9" t="s">
        <v>324</v>
      </c>
      <c r="D61" s="1">
        <v>0</v>
      </c>
      <c r="E61" s="1">
        <v>0</v>
      </c>
      <c r="F61" s="1">
        <v>0</v>
      </c>
      <c r="G61" s="1">
        <v>0</v>
      </c>
      <c r="H61" s="1" t="s">
        <v>323</v>
      </c>
      <c r="I61" s="3" t="str">
        <f t="shared" si="0"/>
        <v>N/A</v>
      </c>
      <c r="J61" s="3" t="str">
        <f t="shared" si="1"/>
        <v>N/A</v>
      </c>
      <c r="K61" s="11">
        <f t="shared" si="2"/>
        <v>0</v>
      </c>
      <c r="L61" s="11">
        <f t="shared" si="3"/>
        <v>0</v>
      </c>
      <c r="M61" s="11">
        <v>1</v>
      </c>
    </row>
    <row r="62" spans="1:13" x14ac:dyDescent="0.2">
      <c r="A62" s="1" t="s">
        <v>79</v>
      </c>
      <c r="B62" s="1" t="s">
        <v>8</v>
      </c>
      <c r="C62" s="9" t="s">
        <v>322</v>
      </c>
      <c r="D62" s="1">
        <v>1</v>
      </c>
      <c r="E62" s="1">
        <v>0</v>
      </c>
      <c r="F62" s="1">
        <v>91</v>
      </c>
      <c r="G62" s="1">
        <v>98</v>
      </c>
      <c r="H62" s="1" t="s">
        <v>323</v>
      </c>
      <c r="I62" s="3">
        <f t="shared" si="0"/>
        <v>1.0869565217391304E-2</v>
      </c>
      <c r="J62" s="3">
        <f t="shared" si="1"/>
        <v>0</v>
      </c>
      <c r="K62" s="11">
        <f t="shared" si="2"/>
        <v>1</v>
      </c>
      <c r="L62" s="11">
        <f t="shared" si="3"/>
        <v>0</v>
      </c>
      <c r="M62" s="11">
        <v>1</v>
      </c>
    </row>
    <row r="63" spans="1:13" x14ac:dyDescent="0.2">
      <c r="A63" s="1" t="s">
        <v>80</v>
      </c>
      <c r="B63" s="1" t="s">
        <v>9</v>
      </c>
      <c r="C63" s="9" t="s">
        <v>322</v>
      </c>
      <c r="D63" s="1">
        <v>57</v>
      </c>
      <c r="E63" s="1">
        <v>5</v>
      </c>
      <c r="F63" s="1">
        <v>400</v>
      </c>
      <c r="G63" s="1">
        <v>2962</v>
      </c>
      <c r="H63" s="1" t="s">
        <v>323</v>
      </c>
      <c r="I63" s="3">
        <f t="shared" si="0"/>
        <v>0.12472647702407003</v>
      </c>
      <c r="J63" s="3">
        <f t="shared" si="1"/>
        <v>1.6852039096730705E-3</v>
      </c>
      <c r="K63" s="11">
        <f t="shared" si="2"/>
        <v>1</v>
      </c>
      <c r="L63" s="11">
        <f t="shared" si="3"/>
        <v>0</v>
      </c>
      <c r="M63" s="11">
        <v>1</v>
      </c>
    </row>
    <row r="64" spans="1:13" x14ac:dyDescent="0.2">
      <c r="A64" s="1" t="s">
        <v>81</v>
      </c>
      <c r="B64" s="1" t="s">
        <v>6</v>
      </c>
      <c r="C64" s="9" t="s">
        <v>322</v>
      </c>
      <c r="D64" s="1">
        <v>68</v>
      </c>
      <c r="E64" s="1">
        <v>11</v>
      </c>
      <c r="F64" s="1">
        <v>105</v>
      </c>
      <c r="G64" s="1">
        <v>349</v>
      </c>
      <c r="H64" s="1" t="s">
        <v>323</v>
      </c>
      <c r="I64" s="3">
        <f t="shared" si="0"/>
        <v>0.39306358381502893</v>
      </c>
      <c r="J64" s="3">
        <f t="shared" si="1"/>
        <v>3.0555555555555555E-2</v>
      </c>
      <c r="K64" s="11">
        <f t="shared" si="2"/>
        <v>1</v>
      </c>
      <c r="L64" s="11">
        <f t="shared" si="3"/>
        <v>0</v>
      </c>
      <c r="M64" s="11">
        <v>1</v>
      </c>
    </row>
    <row r="65" spans="1:13" x14ac:dyDescent="0.2">
      <c r="A65" s="1" t="s">
        <v>82</v>
      </c>
      <c r="B65" s="1" t="s">
        <v>12</v>
      </c>
      <c r="C65" s="9" t="s">
        <v>322</v>
      </c>
      <c r="D65" s="1">
        <v>0</v>
      </c>
      <c r="E65" s="1">
        <v>2</v>
      </c>
      <c r="F65" s="1">
        <v>1198</v>
      </c>
      <c r="G65" s="1">
        <v>1198</v>
      </c>
      <c r="H65" s="1" t="s">
        <v>323</v>
      </c>
      <c r="I65" s="3">
        <f t="shared" si="0"/>
        <v>0</v>
      </c>
      <c r="J65" s="3">
        <f t="shared" si="1"/>
        <v>1.6666666666666668E-3</v>
      </c>
      <c r="K65" s="11">
        <f t="shared" si="2"/>
        <v>1</v>
      </c>
      <c r="L65" s="11">
        <f t="shared" si="3"/>
        <v>0</v>
      </c>
      <c r="M65" s="11">
        <v>1</v>
      </c>
    </row>
    <row r="66" spans="1:13" x14ac:dyDescent="0.2">
      <c r="A66" s="1" t="s">
        <v>83</v>
      </c>
      <c r="B66" s="1" t="s">
        <v>9</v>
      </c>
      <c r="C66" s="9" t="s">
        <v>324</v>
      </c>
      <c r="D66" s="1">
        <v>0</v>
      </c>
      <c r="E66" s="1">
        <v>0</v>
      </c>
      <c r="F66" s="1">
        <v>0</v>
      </c>
      <c r="G66" s="1">
        <v>0</v>
      </c>
      <c r="H66" s="1" t="s">
        <v>323</v>
      </c>
      <c r="I66" s="3" t="str">
        <f t="shared" si="0"/>
        <v>N/A</v>
      </c>
      <c r="J66" s="3" t="str">
        <f t="shared" si="1"/>
        <v>N/A</v>
      </c>
      <c r="K66" s="11">
        <f t="shared" si="2"/>
        <v>0</v>
      </c>
      <c r="L66" s="11">
        <f t="shared" si="3"/>
        <v>0</v>
      </c>
      <c r="M66" s="11">
        <v>1</v>
      </c>
    </row>
    <row r="67" spans="1:13" x14ac:dyDescent="0.2">
      <c r="A67" s="1" t="s">
        <v>84</v>
      </c>
      <c r="B67" s="1" t="s">
        <v>9</v>
      </c>
      <c r="C67" s="9" t="s">
        <v>322</v>
      </c>
      <c r="D67" s="1">
        <v>0</v>
      </c>
      <c r="E67" s="1">
        <v>5</v>
      </c>
      <c r="F67" s="1">
        <v>132</v>
      </c>
      <c r="G67" s="1">
        <v>121</v>
      </c>
      <c r="H67" s="1" t="s">
        <v>323</v>
      </c>
      <c r="I67" s="3">
        <f t="shared" ref="I67:I130" si="4">IF(AND(C67="Yes", H67="-"), IFERROR(D67/(D67+F67), "N/A"),"N/A")</f>
        <v>0</v>
      </c>
      <c r="J67" s="3">
        <f t="shared" ref="J67:J130" si="5">IF(AND(C67="Yes",H67="-"),IFERROR(E67/(E67+G67), "N/A"),"N/A")</f>
        <v>3.968253968253968E-2</v>
      </c>
      <c r="K67" s="11">
        <f t="shared" ref="K67:K130" si="6">IF(C67="Yes",1,0)</f>
        <v>1</v>
      </c>
      <c r="L67" s="11">
        <f t="shared" ref="L67:L130" si="7">IF(H67="not feasible",1,0)</f>
        <v>0</v>
      </c>
      <c r="M67" s="11">
        <v>1</v>
      </c>
    </row>
    <row r="68" spans="1:13" x14ac:dyDescent="0.2">
      <c r="A68" s="1" t="s">
        <v>85</v>
      </c>
      <c r="B68" s="1" t="s">
        <v>8</v>
      </c>
      <c r="C68" s="9" t="s">
        <v>322</v>
      </c>
      <c r="D68" s="1">
        <v>2</v>
      </c>
      <c r="E68" s="1">
        <v>1</v>
      </c>
      <c r="F68" s="1">
        <v>13</v>
      </c>
      <c r="G68" s="1">
        <v>14</v>
      </c>
      <c r="H68" s="1" t="s">
        <v>323</v>
      </c>
      <c r="I68" s="3">
        <f t="shared" si="4"/>
        <v>0.13333333333333333</v>
      </c>
      <c r="J68" s="3">
        <f t="shared" si="5"/>
        <v>6.6666666666666666E-2</v>
      </c>
      <c r="K68" s="11">
        <f t="shared" si="6"/>
        <v>1</v>
      </c>
      <c r="L68" s="11">
        <f t="shared" si="7"/>
        <v>0</v>
      </c>
      <c r="M68" s="11">
        <v>1</v>
      </c>
    </row>
    <row r="69" spans="1:13" x14ac:dyDescent="0.2">
      <c r="A69" s="1" t="s">
        <v>86</v>
      </c>
      <c r="B69" s="1" t="s">
        <v>4</v>
      </c>
      <c r="C69" s="9" t="s">
        <v>322</v>
      </c>
      <c r="D69" s="1">
        <v>37</v>
      </c>
      <c r="E69" s="1">
        <v>120</v>
      </c>
      <c r="F69" s="1">
        <v>237</v>
      </c>
      <c r="G69" s="1">
        <v>237</v>
      </c>
      <c r="H69" s="1" t="s">
        <v>323</v>
      </c>
      <c r="I69" s="3">
        <f t="shared" si="4"/>
        <v>0.13503649635036497</v>
      </c>
      <c r="J69" s="3">
        <f t="shared" si="5"/>
        <v>0.33613445378151263</v>
      </c>
      <c r="K69" s="11">
        <f t="shared" si="6"/>
        <v>1</v>
      </c>
      <c r="L69" s="11">
        <f t="shared" si="7"/>
        <v>0</v>
      </c>
      <c r="M69" s="11">
        <v>1</v>
      </c>
    </row>
    <row r="70" spans="1:13" x14ac:dyDescent="0.2">
      <c r="A70" s="1" t="s">
        <v>87</v>
      </c>
      <c r="B70" s="1" t="s">
        <v>4</v>
      </c>
      <c r="C70" s="9" t="s">
        <v>322</v>
      </c>
      <c r="D70" s="1">
        <v>37</v>
      </c>
      <c r="E70" s="1">
        <v>120</v>
      </c>
      <c r="F70" s="1">
        <v>237</v>
      </c>
      <c r="G70" s="1">
        <v>237</v>
      </c>
      <c r="H70" s="1" t="s">
        <v>323</v>
      </c>
      <c r="I70" s="3">
        <f t="shared" si="4"/>
        <v>0.13503649635036497</v>
      </c>
      <c r="J70" s="3">
        <f t="shared" si="5"/>
        <v>0.33613445378151263</v>
      </c>
      <c r="K70" s="11">
        <f t="shared" si="6"/>
        <v>1</v>
      </c>
      <c r="L70" s="11">
        <f t="shared" si="7"/>
        <v>0</v>
      </c>
      <c r="M70" s="11">
        <v>1</v>
      </c>
    </row>
    <row r="71" spans="1:13" x14ac:dyDescent="0.2">
      <c r="A71" s="1" t="s">
        <v>88</v>
      </c>
      <c r="B71" s="1" t="s">
        <v>12</v>
      </c>
      <c r="C71" s="9" t="s">
        <v>322</v>
      </c>
      <c r="D71" s="1">
        <v>37</v>
      </c>
      <c r="E71" s="1">
        <v>120</v>
      </c>
      <c r="F71" s="1">
        <v>236</v>
      </c>
      <c r="G71" s="1">
        <v>236</v>
      </c>
      <c r="H71" s="1" t="s">
        <v>323</v>
      </c>
      <c r="I71" s="3">
        <f t="shared" si="4"/>
        <v>0.13553113553113552</v>
      </c>
      <c r="J71" s="3">
        <f t="shared" si="5"/>
        <v>0.33707865168539325</v>
      </c>
      <c r="K71" s="11">
        <f t="shared" si="6"/>
        <v>1</v>
      </c>
      <c r="L71" s="11">
        <f t="shared" si="7"/>
        <v>0</v>
      </c>
      <c r="M71" s="11">
        <v>1</v>
      </c>
    </row>
    <row r="72" spans="1:13" x14ac:dyDescent="0.2">
      <c r="A72" s="1" t="s">
        <v>89</v>
      </c>
      <c r="B72" s="1" t="s">
        <v>12</v>
      </c>
      <c r="C72" s="9" t="s">
        <v>322</v>
      </c>
      <c r="D72" s="1">
        <v>37</v>
      </c>
      <c r="E72" s="1">
        <v>120</v>
      </c>
      <c r="F72" s="1">
        <v>236</v>
      </c>
      <c r="G72" s="1">
        <v>236</v>
      </c>
      <c r="H72" s="1" t="s">
        <v>323</v>
      </c>
      <c r="I72" s="3">
        <f t="shared" si="4"/>
        <v>0.13553113553113552</v>
      </c>
      <c r="J72" s="3">
        <f t="shared" si="5"/>
        <v>0.33707865168539325</v>
      </c>
      <c r="K72" s="11">
        <f t="shared" si="6"/>
        <v>1</v>
      </c>
      <c r="L72" s="11">
        <f t="shared" si="7"/>
        <v>0</v>
      </c>
      <c r="M72" s="11">
        <v>1</v>
      </c>
    </row>
    <row r="73" spans="1:13" x14ac:dyDescent="0.2">
      <c r="A73" s="1" t="s">
        <v>90</v>
      </c>
      <c r="B73" s="1" t="s">
        <v>8</v>
      </c>
      <c r="C73" s="9" t="s">
        <v>322</v>
      </c>
      <c r="D73" s="1">
        <v>2</v>
      </c>
      <c r="E73" s="1">
        <v>4</v>
      </c>
      <c r="F73" s="1">
        <v>67</v>
      </c>
      <c r="G73" s="1">
        <v>86</v>
      </c>
      <c r="H73" s="1" t="s">
        <v>323</v>
      </c>
      <c r="I73" s="3">
        <f t="shared" si="4"/>
        <v>2.8985507246376812E-2</v>
      </c>
      <c r="J73" s="3">
        <f t="shared" si="5"/>
        <v>4.4444444444444446E-2</v>
      </c>
      <c r="K73" s="11">
        <f t="shared" si="6"/>
        <v>1</v>
      </c>
      <c r="L73" s="11">
        <f t="shared" si="7"/>
        <v>0</v>
      </c>
      <c r="M73" s="11">
        <v>1</v>
      </c>
    </row>
    <row r="74" spans="1:13" x14ac:dyDescent="0.2">
      <c r="A74" s="1" t="s">
        <v>91</v>
      </c>
      <c r="B74" s="1" t="s">
        <v>12</v>
      </c>
      <c r="C74" s="9" t="s">
        <v>322</v>
      </c>
      <c r="D74" s="1">
        <v>0</v>
      </c>
      <c r="E74" s="1">
        <v>2</v>
      </c>
      <c r="F74" s="1">
        <v>1298</v>
      </c>
      <c r="G74" s="1">
        <v>1301</v>
      </c>
      <c r="H74" s="1" t="s">
        <v>323</v>
      </c>
      <c r="I74" s="3">
        <f t="shared" si="4"/>
        <v>0</v>
      </c>
      <c r="J74" s="3">
        <f t="shared" si="5"/>
        <v>1.5349194167306216E-3</v>
      </c>
      <c r="K74" s="11">
        <f t="shared" si="6"/>
        <v>1</v>
      </c>
      <c r="L74" s="11">
        <f t="shared" si="7"/>
        <v>0</v>
      </c>
      <c r="M74" s="11">
        <v>1</v>
      </c>
    </row>
    <row r="75" spans="1:13" x14ac:dyDescent="0.2">
      <c r="A75" s="1" t="s">
        <v>93</v>
      </c>
      <c r="B75" s="1" t="s">
        <v>8</v>
      </c>
      <c r="C75" s="9" t="s">
        <v>324</v>
      </c>
      <c r="D75" s="1">
        <v>0</v>
      </c>
      <c r="E75" s="1">
        <v>0</v>
      </c>
      <c r="F75" s="1">
        <v>0</v>
      </c>
      <c r="G75" s="1">
        <v>0</v>
      </c>
      <c r="H75" s="1" t="s">
        <v>323</v>
      </c>
      <c r="I75" s="3" t="str">
        <f t="shared" si="4"/>
        <v>N/A</v>
      </c>
      <c r="J75" s="3" t="str">
        <f t="shared" si="5"/>
        <v>N/A</v>
      </c>
      <c r="K75" s="11">
        <f t="shared" si="6"/>
        <v>0</v>
      </c>
      <c r="L75" s="11">
        <f t="shared" si="7"/>
        <v>0</v>
      </c>
      <c r="M75" s="11">
        <v>1</v>
      </c>
    </row>
    <row r="76" spans="1:13" x14ac:dyDescent="0.2">
      <c r="A76" s="1" t="s">
        <v>94</v>
      </c>
      <c r="B76" s="1" t="s">
        <v>7</v>
      </c>
      <c r="C76" s="9" t="s">
        <v>322</v>
      </c>
      <c r="D76" s="1">
        <v>267</v>
      </c>
      <c r="E76" s="1">
        <v>6</v>
      </c>
      <c r="F76" s="1">
        <v>261</v>
      </c>
      <c r="G76" s="1">
        <v>261</v>
      </c>
      <c r="H76" s="1" t="s">
        <v>323</v>
      </c>
      <c r="I76" s="3">
        <f t="shared" si="4"/>
        <v>0.50568181818181823</v>
      </c>
      <c r="J76" s="3">
        <f t="shared" si="5"/>
        <v>2.247191011235955E-2</v>
      </c>
      <c r="K76" s="11">
        <f t="shared" si="6"/>
        <v>1</v>
      </c>
      <c r="L76" s="11">
        <f t="shared" si="7"/>
        <v>0</v>
      </c>
      <c r="M76" s="11">
        <v>1</v>
      </c>
    </row>
    <row r="77" spans="1:13" x14ac:dyDescent="0.2">
      <c r="A77" s="1" t="s">
        <v>95</v>
      </c>
      <c r="B77" s="1" t="s">
        <v>12</v>
      </c>
      <c r="C77" s="9" t="s">
        <v>322</v>
      </c>
      <c r="D77" s="1">
        <v>4</v>
      </c>
      <c r="E77" s="1">
        <v>11</v>
      </c>
      <c r="F77" s="1">
        <v>605</v>
      </c>
      <c r="G77" s="1">
        <v>654</v>
      </c>
      <c r="H77" s="1" t="s">
        <v>323</v>
      </c>
      <c r="I77" s="3">
        <f t="shared" si="4"/>
        <v>6.5681444991789817E-3</v>
      </c>
      <c r="J77" s="3">
        <f t="shared" si="5"/>
        <v>1.6541353383458645E-2</v>
      </c>
      <c r="K77" s="11">
        <f t="shared" si="6"/>
        <v>1</v>
      </c>
      <c r="L77" s="11">
        <f t="shared" si="7"/>
        <v>0</v>
      </c>
      <c r="M77" s="11">
        <v>1</v>
      </c>
    </row>
    <row r="78" spans="1:13" x14ac:dyDescent="0.2">
      <c r="A78" s="1" t="s">
        <v>96</v>
      </c>
      <c r="B78" s="1" t="s">
        <v>97</v>
      </c>
      <c r="C78" s="9" t="s">
        <v>324</v>
      </c>
      <c r="D78" s="1">
        <v>0</v>
      </c>
      <c r="E78" s="1">
        <v>0</v>
      </c>
      <c r="F78" s="1">
        <v>0</v>
      </c>
      <c r="G78" s="1">
        <v>0</v>
      </c>
      <c r="H78" s="1" t="s">
        <v>323</v>
      </c>
      <c r="I78" s="3" t="str">
        <f t="shared" si="4"/>
        <v>N/A</v>
      </c>
      <c r="J78" s="3" t="str">
        <f t="shared" si="5"/>
        <v>N/A</v>
      </c>
      <c r="K78" s="11">
        <f t="shared" si="6"/>
        <v>0</v>
      </c>
      <c r="L78" s="11">
        <f t="shared" si="7"/>
        <v>0</v>
      </c>
      <c r="M78" s="11">
        <v>1</v>
      </c>
    </row>
    <row r="79" spans="1:13" x14ac:dyDescent="0.2">
      <c r="A79" s="1" t="s">
        <v>98</v>
      </c>
      <c r="B79" s="1" t="s">
        <v>12</v>
      </c>
      <c r="C79" s="9" t="s">
        <v>322</v>
      </c>
      <c r="D79" s="1">
        <v>4</v>
      </c>
      <c r="E79" s="1">
        <v>4</v>
      </c>
      <c r="F79" s="1">
        <v>20</v>
      </c>
      <c r="G79" s="1">
        <v>59</v>
      </c>
      <c r="H79" s="1" t="s">
        <v>323</v>
      </c>
      <c r="I79" s="3">
        <f t="shared" si="4"/>
        <v>0.16666666666666666</v>
      </c>
      <c r="J79" s="3">
        <f t="shared" si="5"/>
        <v>6.3492063492063489E-2</v>
      </c>
      <c r="K79" s="11">
        <f t="shared" si="6"/>
        <v>1</v>
      </c>
      <c r="L79" s="11">
        <f t="shared" si="7"/>
        <v>0</v>
      </c>
      <c r="M79" s="11">
        <v>1</v>
      </c>
    </row>
    <row r="80" spans="1:13" x14ac:dyDescent="0.2">
      <c r="A80" s="1" t="s">
        <v>99</v>
      </c>
      <c r="B80" s="1" t="s">
        <v>7</v>
      </c>
      <c r="C80" s="9" t="s">
        <v>322</v>
      </c>
      <c r="D80" s="1">
        <v>45</v>
      </c>
      <c r="E80" s="1">
        <v>1</v>
      </c>
      <c r="F80" s="1">
        <v>43</v>
      </c>
      <c r="G80" s="1">
        <v>43</v>
      </c>
      <c r="H80" s="1" t="s">
        <v>323</v>
      </c>
      <c r="I80" s="3">
        <f t="shared" si="4"/>
        <v>0.51136363636363635</v>
      </c>
      <c r="J80" s="3">
        <f t="shared" si="5"/>
        <v>2.2727272727272728E-2</v>
      </c>
      <c r="K80" s="11">
        <f t="shared" si="6"/>
        <v>1</v>
      </c>
      <c r="L80" s="11">
        <f t="shared" si="7"/>
        <v>0</v>
      </c>
      <c r="M80" s="11">
        <v>1</v>
      </c>
    </row>
    <row r="81" spans="1:13" x14ac:dyDescent="0.2">
      <c r="A81" s="1" t="s">
        <v>100</v>
      </c>
      <c r="B81" s="1" t="s">
        <v>12</v>
      </c>
      <c r="C81" s="9" t="s">
        <v>324</v>
      </c>
      <c r="D81" s="1">
        <v>0</v>
      </c>
      <c r="E81" s="1">
        <v>0</v>
      </c>
      <c r="F81" s="1">
        <v>0</v>
      </c>
      <c r="G81" s="1">
        <v>0</v>
      </c>
      <c r="H81" s="1" t="s">
        <v>323</v>
      </c>
      <c r="I81" s="3" t="str">
        <f t="shared" si="4"/>
        <v>N/A</v>
      </c>
      <c r="J81" s="3" t="str">
        <f t="shared" si="5"/>
        <v>N/A</v>
      </c>
      <c r="K81" s="11">
        <f t="shared" si="6"/>
        <v>0</v>
      </c>
      <c r="L81" s="11">
        <f t="shared" si="7"/>
        <v>0</v>
      </c>
      <c r="M81" s="11">
        <v>1</v>
      </c>
    </row>
    <row r="82" spans="1:13" x14ac:dyDescent="0.2">
      <c r="A82" s="1" t="s">
        <v>101</v>
      </c>
      <c r="B82" s="1" t="s">
        <v>7</v>
      </c>
      <c r="C82" s="9" t="s">
        <v>322</v>
      </c>
      <c r="D82" s="1">
        <v>92</v>
      </c>
      <c r="E82" s="1">
        <v>0</v>
      </c>
      <c r="F82" s="1">
        <v>92</v>
      </c>
      <c r="G82" s="1">
        <v>92</v>
      </c>
      <c r="H82" s="1" t="s">
        <v>323</v>
      </c>
      <c r="I82" s="3">
        <f t="shared" si="4"/>
        <v>0.5</v>
      </c>
      <c r="J82" s="3">
        <f t="shared" si="5"/>
        <v>0</v>
      </c>
      <c r="K82" s="11">
        <f t="shared" si="6"/>
        <v>1</v>
      </c>
      <c r="L82" s="11">
        <f t="shared" si="7"/>
        <v>0</v>
      </c>
      <c r="M82" s="11">
        <v>1</v>
      </c>
    </row>
    <row r="83" spans="1:13" x14ac:dyDescent="0.2">
      <c r="A83" s="1" t="s">
        <v>102</v>
      </c>
      <c r="B83" s="1" t="s">
        <v>12</v>
      </c>
      <c r="C83" s="9" t="s">
        <v>324</v>
      </c>
      <c r="D83" s="1">
        <v>0</v>
      </c>
      <c r="E83" s="1">
        <v>0</v>
      </c>
      <c r="F83" s="1">
        <v>0</v>
      </c>
      <c r="G83" s="1">
        <v>0</v>
      </c>
      <c r="H83" s="1" t="s">
        <v>323</v>
      </c>
      <c r="I83" s="3" t="str">
        <f t="shared" si="4"/>
        <v>N/A</v>
      </c>
      <c r="J83" s="3" t="str">
        <f t="shared" si="5"/>
        <v>N/A</v>
      </c>
      <c r="K83" s="11">
        <f t="shared" si="6"/>
        <v>0</v>
      </c>
      <c r="L83" s="11">
        <f t="shared" si="7"/>
        <v>0</v>
      </c>
      <c r="M83" s="11">
        <v>1</v>
      </c>
    </row>
    <row r="84" spans="1:13" x14ac:dyDescent="0.2">
      <c r="A84" s="1" t="s">
        <v>103</v>
      </c>
      <c r="B84" s="1" t="s">
        <v>8</v>
      </c>
      <c r="C84" s="9" t="s">
        <v>322</v>
      </c>
      <c r="D84" s="1">
        <v>0</v>
      </c>
      <c r="E84" s="1">
        <v>0</v>
      </c>
      <c r="F84" s="1">
        <v>0</v>
      </c>
      <c r="G84" s="1">
        <v>0</v>
      </c>
      <c r="H84" s="1" t="s">
        <v>325</v>
      </c>
      <c r="I84" s="3" t="str">
        <f t="shared" si="4"/>
        <v>N/A</v>
      </c>
      <c r="J84" s="3" t="str">
        <f t="shared" si="5"/>
        <v>N/A</v>
      </c>
      <c r="K84" s="11">
        <f t="shared" si="6"/>
        <v>1</v>
      </c>
      <c r="L84" s="11">
        <f t="shared" si="7"/>
        <v>1</v>
      </c>
      <c r="M84" s="11">
        <v>1</v>
      </c>
    </row>
    <row r="85" spans="1:13" x14ac:dyDescent="0.2">
      <c r="A85" s="1" t="s">
        <v>104</v>
      </c>
      <c r="B85" s="1" t="s">
        <v>12</v>
      </c>
      <c r="C85" s="9" t="s">
        <v>322</v>
      </c>
      <c r="D85" s="1">
        <v>0</v>
      </c>
      <c r="E85" s="1">
        <v>2</v>
      </c>
      <c r="F85" s="1">
        <v>25</v>
      </c>
      <c r="G85" s="1">
        <v>27</v>
      </c>
      <c r="H85" s="1" t="s">
        <v>323</v>
      </c>
      <c r="I85" s="3">
        <f t="shared" si="4"/>
        <v>0</v>
      </c>
      <c r="J85" s="3">
        <f t="shared" si="5"/>
        <v>6.8965517241379309E-2</v>
      </c>
      <c r="K85" s="11">
        <f t="shared" si="6"/>
        <v>1</v>
      </c>
      <c r="L85" s="11">
        <f t="shared" si="7"/>
        <v>0</v>
      </c>
      <c r="M85" s="11">
        <v>1</v>
      </c>
    </row>
    <row r="86" spans="1:13" x14ac:dyDescent="0.2">
      <c r="A86" s="1" t="s">
        <v>105</v>
      </c>
      <c r="B86" s="1" t="s">
        <v>12</v>
      </c>
      <c r="C86" s="9" t="s">
        <v>322</v>
      </c>
      <c r="D86" s="1">
        <v>2</v>
      </c>
      <c r="E86" s="1">
        <v>2</v>
      </c>
      <c r="F86" s="1">
        <v>0</v>
      </c>
      <c r="G86" s="1">
        <v>0</v>
      </c>
      <c r="H86" s="1" t="s">
        <v>323</v>
      </c>
      <c r="I86" s="3">
        <f t="shared" si="4"/>
        <v>1</v>
      </c>
      <c r="J86" s="3">
        <f t="shared" si="5"/>
        <v>1</v>
      </c>
      <c r="K86" s="11">
        <f t="shared" si="6"/>
        <v>1</v>
      </c>
      <c r="L86" s="11">
        <f t="shared" si="7"/>
        <v>0</v>
      </c>
      <c r="M86" s="11">
        <v>1</v>
      </c>
    </row>
    <row r="87" spans="1:13" x14ac:dyDescent="0.2">
      <c r="A87" s="1" t="s">
        <v>106</v>
      </c>
      <c r="B87" s="1" t="s">
        <v>13</v>
      </c>
      <c r="C87" s="9" t="s">
        <v>322</v>
      </c>
      <c r="D87" s="1">
        <v>1</v>
      </c>
      <c r="E87" s="1">
        <v>0</v>
      </c>
      <c r="F87" s="1">
        <v>3</v>
      </c>
      <c r="G87" s="1">
        <v>9</v>
      </c>
      <c r="H87" s="1" t="s">
        <v>323</v>
      </c>
      <c r="I87" s="3">
        <f t="shared" si="4"/>
        <v>0.25</v>
      </c>
      <c r="J87" s="3">
        <f t="shared" si="5"/>
        <v>0</v>
      </c>
      <c r="K87" s="11">
        <f t="shared" si="6"/>
        <v>1</v>
      </c>
      <c r="L87" s="11">
        <f t="shared" si="7"/>
        <v>0</v>
      </c>
      <c r="M87" s="11">
        <v>1</v>
      </c>
    </row>
    <row r="88" spans="1:13" x14ac:dyDescent="0.2">
      <c r="A88" s="1" t="s">
        <v>107</v>
      </c>
      <c r="B88" s="1" t="s">
        <v>12</v>
      </c>
      <c r="C88" s="9" t="s">
        <v>322</v>
      </c>
      <c r="D88" s="1">
        <v>2</v>
      </c>
      <c r="E88" s="1">
        <v>5</v>
      </c>
      <c r="F88" s="1">
        <v>19</v>
      </c>
      <c r="G88" s="1">
        <v>13</v>
      </c>
      <c r="H88" s="1" t="s">
        <v>323</v>
      </c>
      <c r="I88" s="3">
        <f t="shared" si="4"/>
        <v>9.5238095238095233E-2</v>
      </c>
      <c r="J88" s="3">
        <f t="shared" si="5"/>
        <v>0.27777777777777779</v>
      </c>
      <c r="K88" s="11">
        <f t="shared" si="6"/>
        <v>1</v>
      </c>
      <c r="L88" s="11">
        <f t="shared" si="7"/>
        <v>0</v>
      </c>
      <c r="M88" s="11">
        <v>1</v>
      </c>
    </row>
    <row r="89" spans="1:13" x14ac:dyDescent="0.2">
      <c r="A89" s="1" t="s">
        <v>108</v>
      </c>
      <c r="B89" s="1" t="s">
        <v>12</v>
      </c>
      <c r="C89" s="9" t="s">
        <v>324</v>
      </c>
      <c r="D89" s="1">
        <v>0</v>
      </c>
      <c r="E89" s="1">
        <v>0</v>
      </c>
      <c r="F89" s="1">
        <v>0</v>
      </c>
      <c r="G89" s="1">
        <v>0</v>
      </c>
      <c r="H89" s="1" t="s">
        <v>323</v>
      </c>
      <c r="I89" s="3" t="str">
        <f t="shared" si="4"/>
        <v>N/A</v>
      </c>
      <c r="J89" s="3" t="str">
        <f t="shared" si="5"/>
        <v>N/A</v>
      </c>
      <c r="K89" s="11">
        <f t="shared" si="6"/>
        <v>0</v>
      </c>
      <c r="L89" s="11">
        <f t="shared" si="7"/>
        <v>0</v>
      </c>
      <c r="M89" s="11">
        <v>1</v>
      </c>
    </row>
    <row r="90" spans="1:13" x14ac:dyDescent="0.2">
      <c r="A90" s="1" t="s">
        <v>109</v>
      </c>
      <c r="B90" s="1" t="s">
        <v>12</v>
      </c>
      <c r="C90" s="9" t="s">
        <v>324</v>
      </c>
      <c r="D90" s="1">
        <v>0</v>
      </c>
      <c r="E90" s="1">
        <v>0</v>
      </c>
      <c r="F90" s="1">
        <v>0</v>
      </c>
      <c r="G90" s="1">
        <v>0</v>
      </c>
      <c r="H90" s="1" t="s">
        <v>323</v>
      </c>
      <c r="I90" s="3" t="str">
        <f t="shared" si="4"/>
        <v>N/A</v>
      </c>
      <c r="J90" s="3" t="str">
        <f t="shared" si="5"/>
        <v>N/A</v>
      </c>
      <c r="K90" s="11">
        <f t="shared" si="6"/>
        <v>0</v>
      </c>
      <c r="L90" s="11">
        <f t="shared" si="7"/>
        <v>0</v>
      </c>
      <c r="M90" s="11">
        <v>1</v>
      </c>
    </row>
    <row r="91" spans="1:13" x14ac:dyDescent="0.2">
      <c r="A91" s="1" t="s">
        <v>110</v>
      </c>
      <c r="B91" s="1" t="s">
        <v>12</v>
      </c>
      <c r="C91" s="9" t="s">
        <v>322</v>
      </c>
      <c r="D91" s="1">
        <v>0</v>
      </c>
      <c r="E91" s="1">
        <v>1</v>
      </c>
      <c r="F91" s="1">
        <v>24</v>
      </c>
      <c r="G91" s="1">
        <v>30</v>
      </c>
      <c r="H91" s="1" t="s">
        <v>323</v>
      </c>
      <c r="I91" s="3">
        <f t="shared" si="4"/>
        <v>0</v>
      </c>
      <c r="J91" s="3">
        <f t="shared" si="5"/>
        <v>3.2258064516129031E-2</v>
      </c>
      <c r="K91" s="11">
        <f t="shared" si="6"/>
        <v>1</v>
      </c>
      <c r="L91" s="11">
        <f t="shared" si="7"/>
        <v>0</v>
      </c>
      <c r="M91" s="11">
        <v>1</v>
      </c>
    </row>
    <row r="92" spans="1:13" x14ac:dyDescent="0.2">
      <c r="A92" s="1" t="s">
        <v>111</v>
      </c>
      <c r="B92" s="1" t="s">
        <v>6</v>
      </c>
      <c r="C92" s="9" t="s">
        <v>324</v>
      </c>
      <c r="D92" s="1">
        <v>0</v>
      </c>
      <c r="E92" s="1">
        <v>0</v>
      </c>
      <c r="F92" s="1">
        <v>0</v>
      </c>
      <c r="G92" s="1">
        <v>0</v>
      </c>
      <c r="H92" s="1" t="s">
        <v>323</v>
      </c>
      <c r="I92" s="3" t="str">
        <f t="shared" si="4"/>
        <v>N/A</v>
      </c>
      <c r="J92" s="3" t="str">
        <f t="shared" si="5"/>
        <v>N/A</v>
      </c>
      <c r="K92" s="11">
        <f t="shared" si="6"/>
        <v>0</v>
      </c>
      <c r="L92" s="11">
        <f t="shared" si="7"/>
        <v>0</v>
      </c>
      <c r="M92" s="11">
        <v>1</v>
      </c>
    </row>
    <row r="93" spans="1:13" x14ac:dyDescent="0.2">
      <c r="A93" s="1" t="s">
        <v>112</v>
      </c>
      <c r="B93" s="1" t="s">
        <v>9</v>
      </c>
      <c r="C93" s="9" t="s">
        <v>322</v>
      </c>
      <c r="D93" s="1">
        <v>0</v>
      </c>
      <c r="E93" s="1">
        <v>1</v>
      </c>
      <c r="F93" s="1">
        <v>0</v>
      </c>
      <c r="G93" s="1">
        <v>3</v>
      </c>
      <c r="H93" s="1" t="s">
        <v>323</v>
      </c>
      <c r="I93" s="3" t="str">
        <f t="shared" si="4"/>
        <v>N/A</v>
      </c>
      <c r="J93" s="3">
        <f t="shared" si="5"/>
        <v>0.25</v>
      </c>
      <c r="K93" s="11">
        <f t="shared" si="6"/>
        <v>1</v>
      </c>
      <c r="L93" s="11">
        <f t="shared" si="7"/>
        <v>0</v>
      </c>
      <c r="M93" s="11">
        <v>1</v>
      </c>
    </row>
    <row r="94" spans="1:13" x14ac:dyDescent="0.2">
      <c r="A94" s="1" t="s">
        <v>113</v>
      </c>
      <c r="B94" s="1" t="s">
        <v>13</v>
      </c>
      <c r="C94" s="9" t="s">
        <v>322</v>
      </c>
      <c r="D94" s="1">
        <v>1</v>
      </c>
      <c r="E94" s="1">
        <v>2</v>
      </c>
      <c r="F94" s="1">
        <v>6</v>
      </c>
      <c r="G94" s="1">
        <v>19</v>
      </c>
      <c r="H94" s="1" t="s">
        <v>323</v>
      </c>
      <c r="I94" s="3">
        <f t="shared" si="4"/>
        <v>0.14285714285714285</v>
      </c>
      <c r="J94" s="3">
        <f t="shared" si="5"/>
        <v>9.5238095238095233E-2</v>
      </c>
      <c r="K94" s="11">
        <f t="shared" si="6"/>
        <v>1</v>
      </c>
      <c r="L94" s="11">
        <f t="shared" si="7"/>
        <v>0</v>
      </c>
      <c r="M94" s="11">
        <v>1</v>
      </c>
    </row>
    <row r="95" spans="1:13" x14ac:dyDescent="0.2">
      <c r="A95" s="1" t="s">
        <v>114</v>
      </c>
      <c r="B95" s="1" t="s">
        <v>6</v>
      </c>
      <c r="C95" s="9" t="s">
        <v>324</v>
      </c>
      <c r="D95" s="1">
        <v>0</v>
      </c>
      <c r="E95" s="1">
        <v>0</v>
      </c>
      <c r="F95" s="1">
        <v>0</v>
      </c>
      <c r="G95" s="1">
        <v>0</v>
      </c>
      <c r="H95" s="1" t="s">
        <v>323</v>
      </c>
      <c r="I95" s="3" t="str">
        <f t="shared" si="4"/>
        <v>N/A</v>
      </c>
      <c r="J95" s="3" t="str">
        <f t="shared" si="5"/>
        <v>N/A</v>
      </c>
      <c r="K95" s="11">
        <f t="shared" si="6"/>
        <v>0</v>
      </c>
      <c r="L95" s="11">
        <f t="shared" si="7"/>
        <v>0</v>
      </c>
      <c r="M95" s="11">
        <v>1</v>
      </c>
    </row>
    <row r="96" spans="1:13" x14ac:dyDescent="0.2">
      <c r="A96" s="1" t="s">
        <v>115</v>
      </c>
      <c r="B96" s="1" t="s">
        <v>6</v>
      </c>
      <c r="C96" s="9" t="s">
        <v>324</v>
      </c>
      <c r="D96" s="1">
        <v>0</v>
      </c>
      <c r="E96" s="1">
        <v>0</v>
      </c>
      <c r="F96" s="1">
        <v>0</v>
      </c>
      <c r="G96" s="1">
        <v>0</v>
      </c>
      <c r="H96" s="1" t="s">
        <v>323</v>
      </c>
      <c r="I96" s="3" t="str">
        <f t="shared" si="4"/>
        <v>N/A</v>
      </c>
      <c r="J96" s="3" t="str">
        <f t="shared" si="5"/>
        <v>N/A</v>
      </c>
      <c r="K96" s="11">
        <f t="shared" si="6"/>
        <v>0</v>
      </c>
      <c r="L96" s="11">
        <f t="shared" si="7"/>
        <v>0</v>
      </c>
      <c r="M96" s="11">
        <v>1</v>
      </c>
    </row>
    <row r="97" spans="1:13" x14ac:dyDescent="0.2">
      <c r="A97" s="1" t="s">
        <v>116</v>
      </c>
      <c r="B97" s="1" t="s">
        <v>6</v>
      </c>
      <c r="C97" s="9" t="s">
        <v>322</v>
      </c>
      <c r="D97" s="1">
        <v>209</v>
      </c>
      <c r="E97" s="1">
        <v>204</v>
      </c>
      <c r="F97" s="1">
        <v>2516</v>
      </c>
      <c r="G97" s="1">
        <v>6365</v>
      </c>
      <c r="H97" s="1" t="s">
        <v>323</v>
      </c>
      <c r="I97" s="3">
        <f t="shared" si="4"/>
        <v>7.6697247706422014E-2</v>
      </c>
      <c r="J97" s="3">
        <f t="shared" si="5"/>
        <v>3.1054955092099254E-2</v>
      </c>
      <c r="K97" s="11">
        <f t="shared" si="6"/>
        <v>1</v>
      </c>
      <c r="L97" s="11">
        <f t="shared" si="7"/>
        <v>0</v>
      </c>
      <c r="M97" s="11">
        <v>1</v>
      </c>
    </row>
    <row r="98" spans="1:13" x14ac:dyDescent="0.2">
      <c r="A98" s="1" t="s">
        <v>117</v>
      </c>
      <c r="B98" s="1" t="s">
        <v>12</v>
      </c>
      <c r="C98" s="9" t="s">
        <v>324</v>
      </c>
      <c r="D98" s="1">
        <v>0</v>
      </c>
      <c r="E98" s="1">
        <v>0</v>
      </c>
      <c r="F98" s="1">
        <v>0</v>
      </c>
      <c r="G98" s="1">
        <v>0</v>
      </c>
      <c r="H98" s="1" t="s">
        <v>323</v>
      </c>
      <c r="I98" s="3" t="str">
        <f t="shared" si="4"/>
        <v>N/A</v>
      </c>
      <c r="J98" s="3" t="str">
        <f t="shared" si="5"/>
        <v>N/A</v>
      </c>
      <c r="K98" s="11">
        <f t="shared" si="6"/>
        <v>0</v>
      </c>
      <c r="L98" s="11">
        <f t="shared" si="7"/>
        <v>0</v>
      </c>
      <c r="M98" s="11">
        <v>1</v>
      </c>
    </row>
    <row r="99" spans="1:13" x14ac:dyDescent="0.2">
      <c r="A99" s="1" t="s">
        <v>118</v>
      </c>
      <c r="B99" s="1" t="s">
        <v>12</v>
      </c>
      <c r="C99" s="9" t="s">
        <v>322</v>
      </c>
      <c r="D99" s="1">
        <v>2</v>
      </c>
      <c r="E99" s="1">
        <v>3</v>
      </c>
      <c r="F99" s="1">
        <v>46</v>
      </c>
      <c r="G99" s="1">
        <v>45</v>
      </c>
      <c r="H99" s="1" t="s">
        <v>323</v>
      </c>
      <c r="I99" s="3">
        <f t="shared" si="4"/>
        <v>4.1666666666666664E-2</v>
      </c>
      <c r="J99" s="3">
        <f t="shared" si="5"/>
        <v>6.25E-2</v>
      </c>
      <c r="K99" s="11">
        <f t="shared" si="6"/>
        <v>1</v>
      </c>
      <c r="L99" s="11">
        <f t="shared" si="7"/>
        <v>0</v>
      </c>
      <c r="M99" s="11">
        <v>1</v>
      </c>
    </row>
    <row r="100" spans="1:13" x14ac:dyDescent="0.2">
      <c r="A100" s="1" t="s">
        <v>119</v>
      </c>
      <c r="B100" s="1" t="s">
        <v>6</v>
      </c>
      <c r="C100" s="9" t="s">
        <v>322</v>
      </c>
      <c r="D100" s="1">
        <v>13</v>
      </c>
      <c r="E100" s="1">
        <v>17</v>
      </c>
      <c r="F100" s="1">
        <v>443</v>
      </c>
      <c r="G100" s="1">
        <v>1135</v>
      </c>
      <c r="H100" s="1" t="s">
        <v>323</v>
      </c>
      <c r="I100" s="3">
        <f t="shared" si="4"/>
        <v>2.850877192982456E-2</v>
      </c>
      <c r="J100" s="3">
        <f t="shared" si="5"/>
        <v>1.4756944444444444E-2</v>
      </c>
      <c r="K100" s="11">
        <f t="shared" si="6"/>
        <v>1</v>
      </c>
      <c r="L100" s="11">
        <f t="shared" si="7"/>
        <v>0</v>
      </c>
      <c r="M100" s="11">
        <v>1</v>
      </c>
    </row>
    <row r="101" spans="1:13" x14ac:dyDescent="0.2">
      <c r="A101" s="1" t="s">
        <v>120</v>
      </c>
      <c r="B101" s="1" t="s">
        <v>7</v>
      </c>
      <c r="C101" s="9" t="s">
        <v>324</v>
      </c>
      <c r="D101" s="1">
        <v>0</v>
      </c>
      <c r="E101" s="1">
        <v>0</v>
      </c>
      <c r="F101" s="1">
        <v>0</v>
      </c>
      <c r="G101" s="1">
        <v>0</v>
      </c>
      <c r="H101" s="1" t="s">
        <v>323</v>
      </c>
      <c r="I101" s="3" t="str">
        <f t="shared" si="4"/>
        <v>N/A</v>
      </c>
      <c r="J101" s="3" t="str">
        <f t="shared" si="5"/>
        <v>N/A</v>
      </c>
      <c r="K101" s="11">
        <f t="shared" si="6"/>
        <v>0</v>
      </c>
      <c r="L101" s="11">
        <f t="shared" si="7"/>
        <v>0</v>
      </c>
      <c r="M101" s="11">
        <v>1</v>
      </c>
    </row>
    <row r="102" spans="1:13" x14ac:dyDescent="0.2">
      <c r="A102" s="1" t="s">
        <v>121</v>
      </c>
      <c r="B102" s="1" t="s">
        <v>12</v>
      </c>
      <c r="C102" s="9" t="s">
        <v>322</v>
      </c>
      <c r="D102" s="1">
        <v>0</v>
      </c>
      <c r="E102" s="1">
        <v>204</v>
      </c>
      <c r="F102" s="1">
        <v>0</v>
      </c>
      <c r="G102" s="1">
        <v>2500</v>
      </c>
      <c r="H102" s="1" t="s">
        <v>323</v>
      </c>
      <c r="I102" s="3" t="str">
        <f t="shared" si="4"/>
        <v>N/A</v>
      </c>
      <c r="J102" s="3">
        <f t="shared" si="5"/>
        <v>7.5443786982248517E-2</v>
      </c>
      <c r="K102" s="11">
        <f t="shared" si="6"/>
        <v>1</v>
      </c>
      <c r="L102" s="11">
        <f t="shared" si="7"/>
        <v>0</v>
      </c>
      <c r="M102" s="11">
        <v>1</v>
      </c>
    </row>
    <row r="103" spans="1:13" x14ac:dyDescent="0.2">
      <c r="A103" s="1" t="s">
        <v>122</v>
      </c>
      <c r="B103" s="1" t="s">
        <v>8</v>
      </c>
      <c r="C103" s="9" t="s">
        <v>322</v>
      </c>
      <c r="D103" s="1">
        <v>1</v>
      </c>
      <c r="E103" s="1">
        <v>0</v>
      </c>
      <c r="F103" s="1">
        <v>31</v>
      </c>
      <c r="G103" s="1">
        <v>25</v>
      </c>
      <c r="H103" s="1" t="s">
        <v>323</v>
      </c>
      <c r="I103" s="3">
        <f t="shared" si="4"/>
        <v>3.125E-2</v>
      </c>
      <c r="J103" s="3">
        <f t="shared" si="5"/>
        <v>0</v>
      </c>
      <c r="K103" s="11">
        <f t="shared" si="6"/>
        <v>1</v>
      </c>
      <c r="L103" s="11">
        <f t="shared" si="7"/>
        <v>0</v>
      </c>
      <c r="M103" s="11">
        <v>1</v>
      </c>
    </row>
    <row r="104" spans="1:13" x14ac:dyDescent="0.2">
      <c r="A104" s="1" t="s">
        <v>123</v>
      </c>
      <c r="B104" s="1" t="s">
        <v>6</v>
      </c>
      <c r="C104" s="9" t="s">
        <v>324</v>
      </c>
      <c r="D104" s="1">
        <v>0</v>
      </c>
      <c r="E104" s="1">
        <v>0</v>
      </c>
      <c r="F104" s="1">
        <v>0</v>
      </c>
      <c r="G104" s="1">
        <v>0</v>
      </c>
      <c r="H104" s="1" t="s">
        <v>323</v>
      </c>
      <c r="I104" s="3" t="str">
        <f t="shared" si="4"/>
        <v>N/A</v>
      </c>
      <c r="J104" s="3" t="str">
        <f t="shared" si="5"/>
        <v>N/A</v>
      </c>
      <c r="K104" s="11">
        <f t="shared" si="6"/>
        <v>0</v>
      </c>
      <c r="L104" s="11">
        <f t="shared" si="7"/>
        <v>0</v>
      </c>
      <c r="M104" s="11">
        <v>1</v>
      </c>
    </row>
    <row r="105" spans="1:13" x14ac:dyDescent="0.2">
      <c r="A105" s="1" t="s">
        <v>124</v>
      </c>
      <c r="B105" s="1" t="s">
        <v>6</v>
      </c>
      <c r="C105" s="9" t="s">
        <v>324</v>
      </c>
      <c r="D105" s="1">
        <v>0</v>
      </c>
      <c r="E105" s="1">
        <v>0</v>
      </c>
      <c r="F105" s="1">
        <v>0</v>
      </c>
      <c r="G105" s="1">
        <v>0</v>
      </c>
      <c r="H105" s="1" t="s">
        <v>323</v>
      </c>
      <c r="I105" s="3" t="str">
        <f t="shared" si="4"/>
        <v>N/A</v>
      </c>
      <c r="J105" s="3" t="str">
        <f t="shared" si="5"/>
        <v>N/A</v>
      </c>
      <c r="K105" s="11">
        <f t="shared" si="6"/>
        <v>0</v>
      </c>
      <c r="L105" s="11">
        <f t="shared" si="7"/>
        <v>0</v>
      </c>
      <c r="M105" s="11">
        <v>1</v>
      </c>
    </row>
    <row r="106" spans="1:13" x14ac:dyDescent="0.2">
      <c r="A106" s="1" t="s">
        <v>125</v>
      </c>
      <c r="B106" s="1" t="s">
        <v>12</v>
      </c>
      <c r="C106" s="9" t="s">
        <v>324</v>
      </c>
      <c r="D106" s="1">
        <v>0</v>
      </c>
      <c r="E106" s="1">
        <v>0</v>
      </c>
      <c r="F106" s="1">
        <v>0</v>
      </c>
      <c r="G106" s="1">
        <v>0</v>
      </c>
      <c r="H106" s="1" t="s">
        <v>323</v>
      </c>
      <c r="I106" s="3" t="str">
        <f t="shared" si="4"/>
        <v>N/A</v>
      </c>
      <c r="J106" s="3" t="str">
        <f t="shared" si="5"/>
        <v>N/A</v>
      </c>
      <c r="K106" s="11">
        <f t="shared" si="6"/>
        <v>0</v>
      </c>
      <c r="L106" s="11">
        <f t="shared" si="7"/>
        <v>0</v>
      </c>
      <c r="M106" s="11">
        <v>1</v>
      </c>
    </row>
    <row r="107" spans="1:13" x14ac:dyDescent="0.2">
      <c r="A107" s="1" t="s">
        <v>126</v>
      </c>
      <c r="B107" s="1" t="s">
        <v>12</v>
      </c>
      <c r="C107" s="9" t="s">
        <v>322</v>
      </c>
      <c r="D107" s="1">
        <v>14</v>
      </c>
      <c r="E107" s="1">
        <v>32</v>
      </c>
      <c r="F107" s="1">
        <v>63</v>
      </c>
      <c r="G107" s="1">
        <v>63</v>
      </c>
      <c r="H107" s="1" t="s">
        <v>323</v>
      </c>
      <c r="I107" s="3">
        <f t="shared" si="4"/>
        <v>0.18181818181818182</v>
      </c>
      <c r="J107" s="3">
        <f t="shared" si="5"/>
        <v>0.33684210526315789</v>
      </c>
      <c r="K107" s="11">
        <f t="shared" si="6"/>
        <v>1</v>
      </c>
      <c r="L107" s="11">
        <f t="shared" si="7"/>
        <v>0</v>
      </c>
      <c r="M107" s="11">
        <v>1</v>
      </c>
    </row>
    <row r="108" spans="1:13" x14ac:dyDescent="0.2">
      <c r="A108" s="1" t="s">
        <v>127</v>
      </c>
      <c r="B108" s="1" t="s">
        <v>4</v>
      </c>
      <c r="C108" s="9" t="s">
        <v>322</v>
      </c>
      <c r="D108" s="1">
        <v>14</v>
      </c>
      <c r="E108" s="1">
        <v>32</v>
      </c>
      <c r="F108" s="1">
        <v>64</v>
      </c>
      <c r="G108" s="1">
        <v>64</v>
      </c>
      <c r="H108" s="1" t="s">
        <v>323</v>
      </c>
      <c r="I108" s="3">
        <f t="shared" si="4"/>
        <v>0.17948717948717949</v>
      </c>
      <c r="J108" s="3">
        <f t="shared" si="5"/>
        <v>0.33333333333333331</v>
      </c>
      <c r="K108" s="11">
        <f t="shared" si="6"/>
        <v>1</v>
      </c>
      <c r="L108" s="11">
        <f t="shared" si="7"/>
        <v>0</v>
      </c>
      <c r="M108" s="11">
        <v>1</v>
      </c>
    </row>
    <row r="109" spans="1:13" x14ac:dyDescent="0.2">
      <c r="A109" s="1" t="s">
        <v>128</v>
      </c>
      <c r="B109" s="1" t="s">
        <v>7</v>
      </c>
      <c r="C109" s="9" t="s">
        <v>322</v>
      </c>
      <c r="D109" s="1">
        <v>14</v>
      </c>
      <c r="E109" s="1">
        <v>32</v>
      </c>
      <c r="F109" s="1">
        <v>64</v>
      </c>
      <c r="G109" s="1">
        <v>64</v>
      </c>
      <c r="H109" s="1" t="s">
        <v>323</v>
      </c>
      <c r="I109" s="3">
        <f t="shared" si="4"/>
        <v>0.17948717948717949</v>
      </c>
      <c r="J109" s="3">
        <f t="shared" si="5"/>
        <v>0.33333333333333331</v>
      </c>
      <c r="K109" s="11">
        <f t="shared" si="6"/>
        <v>1</v>
      </c>
      <c r="L109" s="11">
        <f t="shared" si="7"/>
        <v>0</v>
      </c>
      <c r="M109" s="11">
        <v>1</v>
      </c>
    </row>
    <row r="110" spans="1:13" x14ac:dyDescent="0.2">
      <c r="A110" s="1" t="s">
        <v>129</v>
      </c>
      <c r="B110" s="1" t="s">
        <v>9</v>
      </c>
      <c r="C110" s="9" t="s">
        <v>322</v>
      </c>
      <c r="D110" s="1">
        <v>273</v>
      </c>
      <c r="E110" s="1">
        <v>79</v>
      </c>
      <c r="F110" s="1">
        <v>777</v>
      </c>
      <c r="G110" s="1">
        <v>1871</v>
      </c>
      <c r="H110" s="1" t="s">
        <v>323</v>
      </c>
      <c r="I110" s="3">
        <f t="shared" si="4"/>
        <v>0.26</v>
      </c>
      <c r="J110" s="3">
        <f t="shared" si="5"/>
        <v>4.0512820512820513E-2</v>
      </c>
      <c r="K110" s="11">
        <f t="shared" si="6"/>
        <v>1</v>
      </c>
      <c r="L110" s="11">
        <f t="shared" si="7"/>
        <v>0</v>
      </c>
      <c r="M110" s="11">
        <v>1</v>
      </c>
    </row>
    <row r="111" spans="1:13" x14ac:dyDescent="0.2">
      <c r="A111" s="1" t="s">
        <v>130</v>
      </c>
      <c r="B111" s="1" t="s">
        <v>8</v>
      </c>
      <c r="C111" s="9" t="s">
        <v>322</v>
      </c>
      <c r="D111" s="1">
        <v>5</v>
      </c>
      <c r="E111" s="1">
        <v>3</v>
      </c>
      <c r="F111" s="1">
        <v>22</v>
      </c>
      <c r="G111" s="1">
        <v>98</v>
      </c>
      <c r="H111" s="1" t="s">
        <v>323</v>
      </c>
      <c r="I111" s="3">
        <f t="shared" si="4"/>
        <v>0.18518518518518517</v>
      </c>
      <c r="J111" s="3">
        <f t="shared" si="5"/>
        <v>2.9702970297029702E-2</v>
      </c>
      <c r="K111" s="11">
        <f t="shared" si="6"/>
        <v>1</v>
      </c>
      <c r="L111" s="11">
        <f t="shared" si="7"/>
        <v>0</v>
      </c>
      <c r="M111" s="11">
        <v>1</v>
      </c>
    </row>
    <row r="112" spans="1:13" x14ac:dyDescent="0.2">
      <c r="A112" s="1" t="s">
        <v>131</v>
      </c>
      <c r="B112" s="1" t="s">
        <v>97</v>
      </c>
      <c r="C112" s="9" t="s">
        <v>324</v>
      </c>
      <c r="D112" s="1">
        <v>0</v>
      </c>
      <c r="E112" s="1">
        <v>0</v>
      </c>
      <c r="F112" s="1">
        <v>0</v>
      </c>
      <c r="G112" s="1">
        <v>0</v>
      </c>
      <c r="H112" s="1" t="s">
        <v>323</v>
      </c>
      <c r="I112" s="3" t="str">
        <f t="shared" si="4"/>
        <v>N/A</v>
      </c>
      <c r="J112" s="3" t="str">
        <f t="shared" si="5"/>
        <v>N/A</v>
      </c>
      <c r="K112" s="11">
        <f t="shared" si="6"/>
        <v>0</v>
      </c>
      <c r="L112" s="11">
        <f t="shared" si="7"/>
        <v>0</v>
      </c>
      <c r="M112" s="11">
        <v>1</v>
      </c>
    </row>
    <row r="113" spans="1:13" x14ac:dyDescent="0.2">
      <c r="A113" s="1" t="s">
        <v>132</v>
      </c>
      <c r="B113" s="1" t="s">
        <v>6</v>
      </c>
      <c r="C113" s="9" t="s">
        <v>324</v>
      </c>
      <c r="D113" s="1">
        <v>0</v>
      </c>
      <c r="E113" s="1">
        <v>0</v>
      </c>
      <c r="F113" s="1">
        <v>0</v>
      </c>
      <c r="G113" s="1">
        <v>0</v>
      </c>
      <c r="H113" s="1" t="s">
        <v>323</v>
      </c>
      <c r="I113" s="3" t="str">
        <f t="shared" si="4"/>
        <v>N/A</v>
      </c>
      <c r="J113" s="3" t="str">
        <f t="shared" si="5"/>
        <v>N/A</v>
      </c>
      <c r="K113" s="11">
        <f t="shared" si="6"/>
        <v>0</v>
      </c>
      <c r="L113" s="11">
        <f t="shared" si="7"/>
        <v>0</v>
      </c>
      <c r="M113" s="11">
        <v>1</v>
      </c>
    </row>
    <row r="114" spans="1:13" x14ac:dyDescent="0.2">
      <c r="A114" s="1" t="s">
        <v>133</v>
      </c>
      <c r="B114" s="1" t="s">
        <v>9</v>
      </c>
      <c r="C114" s="9" t="s">
        <v>322</v>
      </c>
      <c r="D114" s="1">
        <v>13</v>
      </c>
      <c r="E114" s="1">
        <v>11</v>
      </c>
      <c r="F114" s="1">
        <v>147</v>
      </c>
      <c r="G114" s="1">
        <v>117</v>
      </c>
      <c r="H114" s="1" t="s">
        <v>323</v>
      </c>
      <c r="I114" s="3">
        <f t="shared" si="4"/>
        <v>8.1250000000000003E-2</v>
      </c>
      <c r="J114" s="3">
        <f t="shared" si="5"/>
        <v>8.59375E-2</v>
      </c>
      <c r="K114" s="11">
        <f t="shared" si="6"/>
        <v>1</v>
      </c>
      <c r="L114" s="11">
        <f t="shared" si="7"/>
        <v>0</v>
      </c>
      <c r="M114" s="11">
        <v>1</v>
      </c>
    </row>
    <row r="115" spans="1:13" x14ac:dyDescent="0.2">
      <c r="A115" s="1" t="s">
        <v>134</v>
      </c>
      <c r="B115" s="1" t="s">
        <v>12</v>
      </c>
      <c r="C115" s="9" t="s">
        <v>324</v>
      </c>
      <c r="D115" s="1">
        <v>0</v>
      </c>
      <c r="E115" s="1">
        <v>0</v>
      </c>
      <c r="F115" s="1">
        <v>0</v>
      </c>
      <c r="G115" s="1">
        <v>0</v>
      </c>
      <c r="H115" s="1" t="s">
        <v>323</v>
      </c>
      <c r="I115" s="3" t="str">
        <f t="shared" si="4"/>
        <v>N/A</v>
      </c>
      <c r="J115" s="3" t="str">
        <f t="shared" si="5"/>
        <v>N/A</v>
      </c>
      <c r="K115" s="11">
        <f t="shared" si="6"/>
        <v>0</v>
      </c>
      <c r="L115" s="11">
        <f t="shared" si="7"/>
        <v>0</v>
      </c>
      <c r="M115" s="11">
        <v>1</v>
      </c>
    </row>
    <row r="116" spans="1:13" x14ac:dyDescent="0.2">
      <c r="A116" s="1" t="s">
        <v>135</v>
      </c>
      <c r="B116" s="1" t="s">
        <v>12</v>
      </c>
      <c r="C116" s="9" t="s">
        <v>324</v>
      </c>
      <c r="D116" s="1">
        <v>0</v>
      </c>
      <c r="E116" s="1">
        <v>0</v>
      </c>
      <c r="F116" s="1">
        <v>0</v>
      </c>
      <c r="G116" s="1">
        <v>0</v>
      </c>
      <c r="H116" s="1" t="s">
        <v>323</v>
      </c>
      <c r="I116" s="3" t="str">
        <f t="shared" si="4"/>
        <v>N/A</v>
      </c>
      <c r="J116" s="3" t="str">
        <f t="shared" si="5"/>
        <v>N/A</v>
      </c>
      <c r="K116" s="11">
        <f t="shared" si="6"/>
        <v>0</v>
      </c>
      <c r="L116" s="11">
        <f t="shared" si="7"/>
        <v>0</v>
      </c>
      <c r="M116" s="11">
        <v>1</v>
      </c>
    </row>
    <row r="117" spans="1:13" x14ac:dyDescent="0.2">
      <c r="A117" s="1" t="s">
        <v>136</v>
      </c>
      <c r="B117" s="1" t="s">
        <v>12</v>
      </c>
      <c r="C117" s="9" t="s">
        <v>324</v>
      </c>
      <c r="D117" s="1">
        <v>0</v>
      </c>
      <c r="E117" s="1">
        <v>0</v>
      </c>
      <c r="F117" s="1">
        <v>0</v>
      </c>
      <c r="G117" s="1">
        <v>0</v>
      </c>
      <c r="H117" s="1" t="s">
        <v>323</v>
      </c>
      <c r="I117" s="3" t="str">
        <f t="shared" si="4"/>
        <v>N/A</v>
      </c>
      <c r="J117" s="3" t="str">
        <f t="shared" si="5"/>
        <v>N/A</v>
      </c>
      <c r="K117" s="11">
        <f t="shared" si="6"/>
        <v>0</v>
      </c>
      <c r="L117" s="11">
        <f t="shared" si="7"/>
        <v>0</v>
      </c>
      <c r="M117" s="11">
        <v>1</v>
      </c>
    </row>
    <row r="118" spans="1:13" x14ac:dyDescent="0.2">
      <c r="A118" s="1" t="s">
        <v>137</v>
      </c>
      <c r="B118" s="1" t="s">
        <v>5</v>
      </c>
      <c r="C118" s="9" t="s">
        <v>324</v>
      </c>
      <c r="D118" s="1">
        <v>0</v>
      </c>
      <c r="E118" s="1">
        <v>0</v>
      </c>
      <c r="F118" s="1">
        <v>0</v>
      </c>
      <c r="G118" s="1">
        <v>0</v>
      </c>
      <c r="H118" s="1" t="s">
        <v>323</v>
      </c>
      <c r="I118" s="3" t="str">
        <f t="shared" si="4"/>
        <v>N/A</v>
      </c>
      <c r="J118" s="3" t="str">
        <f t="shared" si="5"/>
        <v>N/A</v>
      </c>
      <c r="K118" s="11">
        <f t="shared" si="6"/>
        <v>0</v>
      </c>
      <c r="L118" s="11">
        <f t="shared" si="7"/>
        <v>0</v>
      </c>
      <c r="M118" s="11">
        <v>1</v>
      </c>
    </row>
    <row r="119" spans="1:13" x14ac:dyDescent="0.2">
      <c r="A119" s="1" t="s">
        <v>138</v>
      </c>
      <c r="B119" s="1" t="s">
        <v>12</v>
      </c>
      <c r="C119" s="9" t="s">
        <v>324</v>
      </c>
      <c r="D119" s="1">
        <v>0</v>
      </c>
      <c r="E119" s="1">
        <v>0</v>
      </c>
      <c r="F119" s="1">
        <v>0</v>
      </c>
      <c r="G119" s="1">
        <v>0</v>
      </c>
      <c r="H119" s="1" t="s">
        <v>323</v>
      </c>
      <c r="I119" s="3" t="str">
        <f t="shared" si="4"/>
        <v>N/A</v>
      </c>
      <c r="J119" s="3" t="str">
        <f t="shared" si="5"/>
        <v>N/A</v>
      </c>
      <c r="K119" s="11">
        <f t="shared" si="6"/>
        <v>0</v>
      </c>
      <c r="L119" s="11">
        <f t="shared" si="7"/>
        <v>0</v>
      </c>
      <c r="M119" s="11">
        <v>1</v>
      </c>
    </row>
    <row r="120" spans="1:13" x14ac:dyDescent="0.2">
      <c r="A120" s="1" t="s">
        <v>139</v>
      </c>
      <c r="B120" s="1" t="s">
        <v>12</v>
      </c>
      <c r="C120" s="9" t="s">
        <v>324</v>
      </c>
      <c r="D120" s="1">
        <v>0</v>
      </c>
      <c r="E120" s="1">
        <v>0</v>
      </c>
      <c r="F120" s="1">
        <v>0</v>
      </c>
      <c r="G120" s="1">
        <v>0</v>
      </c>
      <c r="H120" s="1" t="s">
        <v>323</v>
      </c>
      <c r="I120" s="3" t="str">
        <f t="shared" si="4"/>
        <v>N/A</v>
      </c>
      <c r="J120" s="3" t="str">
        <f t="shared" si="5"/>
        <v>N/A</v>
      </c>
      <c r="K120" s="11">
        <f t="shared" si="6"/>
        <v>0</v>
      </c>
      <c r="L120" s="11">
        <f t="shared" si="7"/>
        <v>0</v>
      </c>
      <c r="M120" s="11">
        <v>1</v>
      </c>
    </row>
    <row r="121" spans="1:13" x14ac:dyDescent="0.2">
      <c r="A121" s="1" t="s">
        <v>140</v>
      </c>
      <c r="B121" s="1" t="s">
        <v>12</v>
      </c>
      <c r="C121" s="9" t="s">
        <v>324</v>
      </c>
      <c r="D121" s="1">
        <v>0</v>
      </c>
      <c r="E121" s="1">
        <v>0</v>
      </c>
      <c r="F121" s="1">
        <v>0</v>
      </c>
      <c r="G121" s="1">
        <v>0</v>
      </c>
      <c r="H121" s="1" t="s">
        <v>323</v>
      </c>
      <c r="I121" s="3" t="str">
        <f t="shared" si="4"/>
        <v>N/A</v>
      </c>
      <c r="J121" s="3" t="str">
        <f t="shared" si="5"/>
        <v>N/A</v>
      </c>
      <c r="K121" s="11">
        <f t="shared" si="6"/>
        <v>0</v>
      </c>
      <c r="L121" s="11">
        <f t="shared" si="7"/>
        <v>0</v>
      </c>
      <c r="M121" s="11">
        <v>1</v>
      </c>
    </row>
    <row r="122" spans="1:13" x14ac:dyDescent="0.2">
      <c r="A122" s="1" t="s">
        <v>141</v>
      </c>
      <c r="B122" s="1" t="s">
        <v>12</v>
      </c>
      <c r="C122" s="9" t="s">
        <v>322</v>
      </c>
      <c r="D122" s="1">
        <v>0</v>
      </c>
      <c r="E122" s="1">
        <v>7</v>
      </c>
      <c r="F122" s="1">
        <v>200</v>
      </c>
      <c r="G122" s="1">
        <v>249</v>
      </c>
      <c r="H122" s="1" t="s">
        <v>323</v>
      </c>
      <c r="I122" s="3">
        <f t="shared" si="4"/>
        <v>0</v>
      </c>
      <c r="J122" s="3">
        <f t="shared" si="5"/>
        <v>2.734375E-2</v>
      </c>
      <c r="K122" s="11">
        <f t="shared" si="6"/>
        <v>1</v>
      </c>
      <c r="L122" s="11">
        <f t="shared" si="7"/>
        <v>0</v>
      </c>
      <c r="M122" s="11">
        <v>1</v>
      </c>
    </row>
    <row r="123" spans="1:13" x14ac:dyDescent="0.2">
      <c r="A123" s="1" t="s">
        <v>142</v>
      </c>
      <c r="B123" s="1" t="s">
        <v>9</v>
      </c>
      <c r="C123" s="9" t="s">
        <v>324</v>
      </c>
      <c r="D123" s="1">
        <v>0</v>
      </c>
      <c r="E123" s="1">
        <v>0</v>
      </c>
      <c r="F123" s="1">
        <v>0</v>
      </c>
      <c r="G123" s="1">
        <v>0</v>
      </c>
      <c r="H123" s="1" t="s">
        <v>323</v>
      </c>
      <c r="I123" s="3" t="str">
        <f t="shared" si="4"/>
        <v>N/A</v>
      </c>
      <c r="J123" s="3" t="str">
        <f t="shared" si="5"/>
        <v>N/A</v>
      </c>
      <c r="K123" s="11">
        <f t="shared" si="6"/>
        <v>0</v>
      </c>
      <c r="L123" s="11">
        <f t="shared" si="7"/>
        <v>0</v>
      </c>
      <c r="M123" s="11">
        <v>1</v>
      </c>
    </row>
    <row r="124" spans="1:13" x14ac:dyDescent="0.2">
      <c r="A124" s="1" t="s">
        <v>143</v>
      </c>
      <c r="B124" s="1" t="s">
        <v>12</v>
      </c>
      <c r="C124" s="9" t="s">
        <v>322</v>
      </c>
      <c r="D124" s="1">
        <v>2</v>
      </c>
      <c r="E124" s="1">
        <v>3</v>
      </c>
      <c r="F124" s="1">
        <v>50</v>
      </c>
      <c r="G124" s="1">
        <v>49</v>
      </c>
      <c r="H124" s="1" t="s">
        <v>323</v>
      </c>
      <c r="I124" s="3">
        <f t="shared" si="4"/>
        <v>3.8461538461538464E-2</v>
      </c>
      <c r="J124" s="3">
        <f t="shared" si="5"/>
        <v>5.7692307692307696E-2</v>
      </c>
      <c r="K124" s="11">
        <f t="shared" si="6"/>
        <v>1</v>
      </c>
      <c r="L124" s="11">
        <f t="shared" si="7"/>
        <v>0</v>
      </c>
      <c r="M124" s="11">
        <v>1</v>
      </c>
    </row>
    <row r="125" spans="1:13" x14ac:dyDescent="0.2">
      <c r="A125" s="1" t="s">
        <v>144</v>
      </c>
      <c r="B125" s="1" t="s">
        <v>9</v>
      </c>
      <c r="C125" s="9" t="s">
        <v>322</v>
      </c>
      <c r="D125" s="1">
        <v>1208</v>
      </c>
      <c r="E125" s="1">
        <v>350</v>
      </c>
      <c r="F125" s="1">
        <v>0</v>
      </c>
      <c r="G125" s="1">
        <v>0</v>
      </c>
      <c r="H125" s="1" t="s">
        <v>323</v>
      </c>
      <c r="I125" s="3">
        <f t="shared" si="4"/>
        <v>1</v>
      </c>
      <c r="J125" s="3">
        <f t="shared" si="5"/>
        <v>1</v>
      </c>
      <c r="K125" s="11">
        <f t="shared" si="6"/>
        <v>1</v>
      </c>
      <c r="L125" s="11">
        <f t="shared" si="7"/>
        <v>0</v>
      </c>
      <c r="M125" s="11">
        <v>1</v>
      </c>
    </row>
    <row r="126" spans="1:13" x14ac:dyDescent="0.2">
      <c r="A126" s="1" t="s">
        <v>145</v>
      </c>
      <c r="B126" s="1" t="s">
        <v>9</v>
      </c>
      <c r="C126" s="9" t="s">
        <v>324</v>
      </c>
      <c r="D126" s="1">
        <v>0</v>
      </c>
      <c r="E126" s="1">
        <v>0</v>
      </c>
      <c r="F126" s="1">
        <v>0</v>
      </c>
      <c r="G126" s="1">
        <v>0</v>
      </c>
      <c r="H126" s="1" t="s">
        <v>323</v>
      </c>
      <c r="I126" s="3" t="str">
        <f t="shared" si="4"/>
        <v>N/A</v>
      </c>
      <c r="J126" s="3" t="str">
        <f t="shared" si="5"/>
        <v>N/A</v>
      </c>
      <c r="K126" s="11">
        <f t="shared" si="6"/>
        <v>0</v>
      </c>
      <c r="L126" s="11">
        <f t="shared" si="7"/>
        <v>0</v>
      </c>
      <c r="M126" s="11">
        <v>1</v>
      </c>
    </row>
    <row r="127" spans="1:13" x14ac:dyDescent="0.2">
      <c r="A127" s="1" t="s">
        <v>146</v>
      </c>
      <c r="B127" s="1" t="s">
        <v>6</v>
      </c>
      <c r="C127" s="9" t="s">
        <v>322</v>
      </c>
      <c r="D127" s="1">
        <v>3</v>
      </c>
      <c r="E127" s="1">
        <v>1</v>
      </c>
      <c r="F127" s="1">
        <v>42</v>
      </c>
      <c r="G127" s="1">
        <v>59</v>
      </c>
      <c r="H127" s="1" t="s">
        <v>323</v>
      </c>
      <c r="I127" s="3">
        <f t="shared" si="4"/>
        <v>6.6666666666666666E-2</v>
      </c>
      <c r="J127" s="3">
        <f t="shared" si="5"/>
        <v>1.6666666666666666E-2</v>
      </c>
      <c r="K127" s="11">
        <f t="shared" si="6"/>
        <v>1</v>
      </c>
      <c r="L127" s="11">
        <f t="shared" si="7"/>
        <v>0</v>
      </c>
      <c r="M127" s="11">
        <v>1</v>
      </c>
    </row>
    <row r="128" spans="1:13" x14ac:dyDescent="0.2">
      <c r="A128" s="1" t="s">
        <v>147</v>
      </c>
      <c r="B128" s="1" t="s">
        <v>9</v>
      </c>
      <c r="C128" s="9" t="s">
        <v>324</v>
      </c>
      <c r="D128" s="1">
        <v>0</v>
      </c>
      <c r="E128" s="1">
        <v>0</v>
      </c>
      <c r="F128" s="1">
        <v>0</v>
      </c>
      <c r="G128" s="1">
        <v>0</v>
      </c>
      <c r="H128" s="1" t="s">
        <v>323</v>
      </c>
      <c r="I128" s="3" t="str">
        <f t="shared" si="4"/>
        <v>N/A</v>
      </c>
      <c r="J128" s="3" t="str">
        <f t="shared" si="5"/>
        <v>N/A</v>
      </c>
      <c r="K128" s="11">
        <f t="shared" si="6"/>
        <v>0</v>
      </c>
      <c r="L128" s="11">
        <f t="shared" si="7"/>
        <v>0</v>
      </c>
      <c r="M128" s="11">
        <v>1</v>
      </c>
    </row>
    <row r="129" spans="1:13" x14ac:dyDescent="0.2">
      <c r="A129" s="1" t="s">
        <v>148</v>
      </c>
      <c r="B129" s="1" t="s">
        <v>6</v>
      </c>
      <c r="C129" s="9" t="s">
        <v>322</v>
      </c>
      <c r="D129" s="1">
        <v>56</v>
      </c>
      <c r="E129" s="1">
        <v>28</v>
      </c>
      <c r="F129" s="1">
        <v>16</v>
      </c>
      <c r="G129" s="1">
        <v>100</v>
      </c>
      <c r="H129" s="1" t="s">
        <v>323</v>
      </c>
      <c r="I129" s="3">
        <f t="shared" si="4"/>
        <v>0.77777777777777779</v>
      </c>
      <c r="J129" s="3">
        <f t="shared" si="5"/>
        <v>0.21875</v>
      </c>
      <c r="K129" s="11">
        <f t="shared" si="6"/>
        <v>1</v>
      </c>
      <c r="L129" s="11">
        <f t="shared" si="7"/>
        <v>0</v>
      </c>
      <c r="M129" s="11">
        <v>1</v>
      </c>
    </row>
    <row r="130" spans="1:13" x14ac:dyDescent="0.2">
      <c r="A130" s="1" t="s">
        <v>149</v>
      </c>
      <c r="B130" s="1" t="s">
        <v>12</v>
      </c>
      <c r="C130" s="9" t="s">
        <v>324</v>
      </c>
      <c r="D130" s="1">
        <v>0</v>
      </c>
      <c r="E130" s="1">
        <v>0</v>
      </c>
      <c r="F130" s="1">
        <v>0</v>
      </c>
      <c r="G130" s="1">
        <v>0</v>
      </c>
      <c r="H130" s="1" t="s">
        <v>323</v>
      </c>
      <c r="I130" s="3" t="str">
        <f t="shared" si="4"/>
        <v>N/A</v>
      </c>
      <c r="J130" s="3" t="str">
        <f t="shared" si="5"/>
        <v>N/A</v>
      </c>
      <c r="K130" s="11">
        <f t="shared" si="6"/>
        <v>0</v>
      </c>
      <c r="L130" s="11">
        <f t="shared" si="7"/>
        <v>0</v>
      </c>
      <c r="M130" s="11">
        <v>1</v>
      </c>
    </row>
    <row r="131" spans="1:13" x14ac:dyDescent="0.2">
      <c r="A131" s="1" t="s">
        <v>150</v>
      </c>
      <c r="B131" s="1" t="s">
        <v>12</v>
      </c>
      <c r="C131" s="9" t="s">
        <v>324</v>
      </c>
      <c r="D131" s="1">
        <v>0</v>
      </c>
      <c r="E131" s="1">
        <v>0</v>
      </c>
      <c r="F131" s="1">
        <v>0</v>
      </c>
      <c r="G131" s="1">
        <v>0</v>
      </c>
      <c r="H131" s="1" t="s">
        <v>323</v>
      </c>
      <c r="I131" s="3" t="str">
        <f t="shared" ref="I131:I194" si="8">IF(AND(C131="Yes", H131="-"), IFERROR(D131/(D131+F131), "N/A"),"N/A")</f>
        <v>N/A</v>
      </c>
      <c r="J131" s="3" t="str">
        <f t="shared" ref="J131:J194" si="9">IF(AND(C131="Yes",H131="-"),IFERROR(E131/(E131+G131), "N/A"),"N/A")</f>
        <v>N/A</v>
      </c>
      <c r="K131" s="11">
        <f t="shared" ref="K131:K194" si="10">IF(C131="Yes",1,0)</f>
        <v>0</v>
      </c>
      <c r="L131" s="11">
        <f t="shared" ref="L131:L194" si="11">IF(H131="not feasible",1,0)</f>
        <v>0</v>
      </c>
      <c r="M131" s="11">
        <v>1</v>
      </c>
    </row>
    <row r="132" spans="1:13" x14ac:dyDescent="0.2">
      <c r="A132" s="1" t="s">
        <v>151</v>
      </c>
      <c r="B132" s="1" t="s">
        <v>12</v>
      </c>
      <c r="C132" s="9" t="s">
        <v>324</v>
      </c>
      <c r="D132" s="1">
        <v>0</v>
      </c>
      <c r="E132" s="1">
        <v>0</v>
      </c>
      <c r="F132" s="1">
        <v>0</v>
      </c>
      <c r="G132" s="1">
        <v>0</v>
      </c>
      <c r="H132" s="1" t="s">
        <v>323</v>
      </c>
      <c r="I132" s="3" t="str">
        <f t="shared" si="8"/>
        <v>N/A</v>
      </c>
      <c r="J132" s="3" t="str">
        <f t="shared" si="9"/>
        <v>N/A</v>
      </c>
      <c r="K132" s="11">
        <f t="shared" si="10"/>
        <v>0</v>
      </c>
      <c r="L132" s="11">
        <f t="shared" si="11"/>
        <v>0</v>
      </c>
      <c r="M132" s="11">
        <v>1</v>
      </c>
    </row>
    <row r="133" spans="1:13" x14ac:dyDescent="0.2">
      <c r="A133" s="1" t="s">
        <v>152</v>
      </c>
      <c r="B133" s="1" t="s">
        <v>12</v>
      </c>
      <c r="C133" s="9" t="s">
        <v>324</v>
      </c>
      <c r="D133" s="1">
        <v>0</v>
      </c>
      <c r="E133" s="1">
        <v>0</v>
      </c>
      <c r="F133" s="1">
        <v>0</v>
      </c>
      <c r="G133" s="1">
        <v>0</v>
      </c>
      <c r="H133" s="1" t="s">
        <v>323</v>
      </c>
      <c r="I133" s="3" t="str">
        <f t="shared" si="8"/>
        <v>N/A</v>
      </c>
      <c r="J133" s="3" t="str">
        <f t="shared" si="9"/>
        <v>N/A</v>
      </c>
      <c r="K133" s="11">
        <f t="shared" si="10"/>
        <v>0</v>
      </c>
      <c r="L133" s="11">
        <f t="shared" si="11"/>
        <v>0</v>
      </c>
      <c r="M133" s="11">
        <v>1</v>
      </c>
    </row>
    <row r="134" spans="1:13" x14ac:dyDescent="0.2">
      <c r="A134" s="1" t="s">
        <v>153</v>
      </c>
      <c r="B134" s="1" t="s">
        <v>5</v>
      </c>
      <c r="C134" s="9" t="s">
        <v>324</v>
      </c>
      <c r="D134" s="1">
        <v>0</v>
      </c>
      <c r="E134" s="1">
        <v>0</v>
      </c>
      <c r="F134" s="1">
        <v>0</v>
      </c>
      <c r="G134" s="1">
        <v>0</v>
      </c>
      <c r="H134" s="1" t="s">
        <v>323</v>
      </c>
      <c r="I134" s="3" t="str">
        <f t="shared" si="8"/>
        <v>N/A</v>
      </c>
      <c r="J134" s="3" t="str">
        <f t="shared" si="9"/>
        <v>N/A</v>
      </c>
      <c r="K134" s="11">
        <f t="shared" si="10"/>
        <v>0</v>
      </c>
      <c r="L134" s="11">
        <f t="shared" si="11"/>
        <v>0</v>
      </c>
      <c r="M134" s="11">
        <v>1</v>
      </c>
    </row>
    <row r="135" spans="1:13" x14ac:dyDescent="0.2">
      <c r="A135" s="1" t="s">
        <v>154</v>
      </c>
      <c r="B135" s="1" t="s">
        <v>5</v>
      </c>
      <c r="C135" s="9" t="s">
        <v>324</v>
      </c>
      <c r="D135" s="1">
        <v>0</v>
      </c>
      <c r="E135" s="1">
        <v>0</v>
      </c>
      <c r="F135" s="1">
        <v>0</v>
      </c>
      <c r="G135" s="1">
        <v>0</v>
      </c>
      <c r="H135" s="1" t="s">
        <v>323</v>
      </c>
      <c r="I135" s="3" t="str">
        <f t="shared" si="8"/>
        <v>N/A</v>
      </c>
      <c r="J135" s="3" t="str">
        <f t="shared" si="9"/>
        <v>N/A</v>
      </c>
      <c r="K135" s="11">
        <f t="shared" si="10"/>
        <v>0</v>
      </c>
      <c r="L135" s="11">
        <f t="shared" si="11"/>
        <v>0</v>
      </c>
      <c r="M135" s="11">
        <v>1</v>
      </c>
    </row>
    <row r="136" spans="1:13" x14ac:dyDescent="0.2">
      <c r="A136" s="1" t="s">
        <v>155</v>
      </c>
      <c r="B136" s="1" t="s">
        <v>9</v>
      </c>
      <c r="C136" s="9" t="s">
        <v>324</v>
      </c>
      <c r="D136" s="1">
        <v>0</v>
      </c>
      <c r="E136" s="1">
        <v>0</v>
      </c>
      <c r="F136" s="1">
        <v>0</v>
      </c>
      <c r="G136" s="1">
        <v>0</v>
      </c>
      <c r="H136" s="1" t="s">
        <v>323</v>
      </c>
      <c r="I136" s="3" t="str">
        <f t="shared" si="8"/>
        <v>N/A</v>
      </c>
      <c r="J136" s="3" t="str">
        <f t="shared" si="9"/>
        <v>N/A</v>
      </c>
      <c r="K136" s="11">
        <f t="shared" si="10"/>
        <v>0</v>
      </c>
      <c r="L136" s="11">
        <f t="shared" si="11"/>
        <v>0</v>
      </c>
      <c r="M136" s="11">
        <v>1</v>
      </c>
    </row>
    <row r="137" spans="1:13" x14ac:dyDescent="0.2">
      <c r="A137" s="1" t="s">
        <v>156</v>
      </c>
      <c r="B137" s="1" t="s">
        <v>5</v>
      </c>
      <c r="C137" s="9" t="s">
        <v>322</v>
      </c>
      <c r="D137" s="1">
        <v>0</v>
      </c>
      <c r="E137" s="1">
        <v>2</v>
      </c>
      <c r="F137" s="1">
        <v>78</v>
      </c>
      <c r="G137" s="1">
        <v>25</v>
      </c>
      <c r="H137" s="1" t="s">
        <v>323</v>
      </c>
      <c r="I137" s="3">
        <f t="shared" si="8"/>
        <v>0</v>
      </c>
      <c r="J137" s="3">
        <f t="shared" si="9"/>
        <v>7.407407407407407E-2</v>
      </c>
      <c r="K137" s="11">
        <f t="shared" si="10"/>
        <v>1</v>
      </c>
      <c r="L137" s="11">
        <f t="shared" si="11"/>
        <v>0</v>
      </c>
      <c r="M137" s="11">
        <v>1</v>
      </c>
    </row>
    <row r="138" spans="1:13" x14ac:dyDescent="0.2">
      <c r="A138" s="1" t="s">
        <v>157</v>
      </c>
      <c r="B138" s="1" t="s">
        <v>12</v>
      </c>
      <c r="C138" s="9" t="s">
        <v>322</v>
      </c>
      <c r="D138" s="1">
        <v>0</v>
      </c>
      <c r="E138" s="1">
        <v>1</v>
      </c>
      <c r="F138" s="1">
        <v>3</v>
      </c>
      <c r="G138" s="1">
        <v>8</v>
      </c>
      <c r="H138" s="1" t="s">
        <v>323</v>
      </c>
      <c r="I138" s="3">
        <f t="shared" si="8"/>
        <v>0</v>
      </c>
      <c r="J138" s="3">
        <f t="shared" si="9"/>
        <v>0.1111111111111111</v>
      </c>
      <c r="K138" s="11">
        <f t="shared" si="10"/>
        <v>1</v>
      </c>
      <c r="L138" s="11">
        <f t="shared" si="11"/>
        <v>0</v>
      </c>
      <c r="M138" s="11">
        <v>1</v>
      </c>
    </row>
    <row r="139" spans="1:13" x14ac:dyDescent="0.2">
      <c r="A139" s="1" t="s">
        <v>158</v>
      </c>
      <c r="B139" s="1" t="s">
        <v>8</v>
      </c>
      <c r="C139" s="9" t="s">
        <v>322</v>
      </c>
      <c r="D139" s="1">
        <v>6</v>
      </c>
      <c r="E139" s="1">
        <v>4</v>
      </c>
      <c r="F139" s="1">
        <v>45</v>
      </c>
      <c r="G139" s="1">
        <v>38</v>
      </c>
      <c r="H139" s="1" t="s">
        <v>323</v>
      </c>
      <c r="I139" s="3">
        <f t="shared" si="8"/>
        <v>0.11764705882352941</v>
      </c>
      <c r="J139" s="3">
        <f t="shared" si="9"/>
        <v>9.5238095238095233E-2</v>
      </c>
      <c r="K139" s="11">
        <f t="shared" si="10"/>
        <v>1</v>
      </c>
      <c r="L139" s="11">
        <f t="shared" si="11"/>
        <v>0</v>
      </c>
      <c r="M139" s="11">
        <v>1</v>
      </c>
    </row>
    <row r="140" spans="1:13" x14ac:dyDescent="0.2">
      <c r="A140" s="1" t="s">
        <v>159</v>
      </c>
      <c r="B140" s="1" t="s">
        <v>12</v>
      </c>
      <c r="C140" s="9" t="s">
        <v>322</v>
      </c>
      <c r="D140" s="1">
        <v>0</v>
      </c>
      <c r="E140" s="1">
        <v>3</v>
      </c>
      <c r="F140" s="1">
        <v>1497</v>
      </c>
      <c r="G140" s="1">
        <v>1502</v>
      </c>
      <c r="H140" s="1" t="s">
        <v>323</v>
      </c>
      <c r="I140" s="3">
        <f t="shared" si="8"/>
        <v>0</v>
      </c>
      <c r="J140" s="3">
        <f t="shared" si="9"/>
        <v>1.9933554817275745E-3</v>
      </c>
      <c r="K140" s="11">
        <f t="shared" si="10"/>
        <v>1</v>
      </c>
      <c r="L140" s="11">
        <f t="shared" si="11"/>
        <v>0</v>
      </c>
      <c r="M140" s="11">
        <v>1</v>
      </c>
    </row>
    <row r="141" spans="1:13" x14ac:dyDescent="0.2">
      <c r="A141" s="1" t="s">
        <v>160</v>
      </c>
      <c r="B141" s="1" t="s">
        <v>6</v>
      </c>
      <c r="C141" s="9" t="s">
        <v>322</v>
      </c>
      <c r="D141" s="1">
        <v>90</v>
      </c>
      <c r="E141" s="1">
        <v>34</v>
      </c>
      <c r="F141" s="1">
        <v>262</v>
      </c>
      <c r="G141" s="1">
        <v>543</v>
      </c>
      <c r="H141" s="1" t="s">
        <v>323</v>
      </c>
      <c r="I141" s="3">
        <f t="shared" si="8"/>
        <v>0.25568181818181818</v>
      </c>
      <c r="J141" s="3">
        <f t="shared" si="9"/>
        <v>5.8925476603119586E-2</v>
      </c>
      <c r="K141" s="11">
        <f t="shared" si="10"/>
        <v>1</v>
      </c>
      <c r="L141" s="11">
        <f t="shared" si="11"/>
        <v>0</v>
      </c>
      <c r="M141" s="11">
        <v>1</v>
      </c>
    </row>
    <row r="142" spans="1:13" x14ac:dyDescent="0.2">
      <c r="A142" s="1" t="s">
        <v>161</v>
      </c>
      <c r="B142" s="1" t="s">
        <v>9</v>
      </c>
      <c r="C142" s="9" t="s">
        <v>322</v>
      </c>
      <c r="D142" s="1">
        <v>127</v>
      </c>
      <c r="E142" s="1">
        <v>236</v>
      </c>
      <c r="F142" s="1">
        <v>692</v>
      </c>
      <c r="G142" s="1">
        <v>1571</v>
      </c>
      <c r="H142" s="1" t="s">
        <v>323</v>
      </c>
      <c r="I142" s="3">
        <f t="shared" si="8"/>
        <v>0.15506715506715507</v>
      </c>
      <c r="J142" s="3">
        <f t="shared" si="9"/>
        <v>0.13060320973990039</v>
      </c>
      <c r="K142" s="11">
        <f t="shared" si="10"/>
        <v>1</v>
      </c>
      <c r="L142" s="11">
        <f t="shared" si="11"/>
        <v>0</v>
      </c>
      <c r="M142" s="11">
        <v>1</v>
      </c>
    </row>
    <row r="143" spans="1:13" x14ac:dyDescent="0.2">
      <c r="A143" s="1" t="s">
        <v>162</v>
      </c>
      <c r="B143" s="1" t="s">
        <v>6</v>
      </c>
      <c r="C143" s="9" t="s">
        <v>322</v>
      </c>
      <c r="D143" s="1">
        <v>40</v>
      </c>
      <c r="E143" s="1">
        <v>13</v>
      </c>
      <c r="F143" s="1">
        <v>33</v>
      </c>
      <c r="G143" s="1">
        <v>64</v>
      </c>
      <c r="H143" s="1" t="s">
        <v>323</v>
      </c>
      <c r="I143" s="3">
        <f t="shared" si="8"/>
        <v>0.54794520547945202</v>
      </c>
      <c r="J143" s="3">
        <f t="shared" si="9"/>
        <v>0.16883116883116883</v>
      </c>
      <c r="K143" s="11">
        <f t="shared" si="10"/>
        <v>1</v>
      </c>
      <c r="L143" s="11">
        <f t="shared" si="11"/>
        <v>0</v>
      </c>
      <c r="M143" s="11">
        <v>1</v>
      </c>
    </row>
    <row r="144" spans="1:13" x14ac:dyDescent="0.2">
      <c r="A144" s="1" t="s">
        <v>163</v>
      </c>
      <c r="B144" s="1" t="s">
        <v>12</v>
      </c>
      <c r="C144" s="9" t="s">
        <v>324</v>
      </c>
      <c r="D144" s="1">
        <v>0</v>
      </c>
      <c r="E144" s="1">
        <v>0</v>
      </c>
      <c r="F144" s="1">
        <v>0</v>
      </c>
      <c r="G144" s="1">
        <v>0</v>
      </c>
      <c r="H144" s="1" t="s">
        <v>323</v>
      </c>
      <c r="I144" s="3" t="str">
        <f t="shared" si="8"/>
        <v>N/A</v>
      </c>
      <c r="J144" s="3" t="str">
        <f t="shared" si="9"/>
        <v>N/A</v>
      </c>
      <c r="K144" s="11">
        <f t="shared" si="10"/>
        <v>0</v>
      </c>
      <c r="L144" s="11">
        <f t="shared" si="11"/>
        <v>0</v>
      </c>
      <c r="M144" s="11">
        <v>1</v>
      </c>
    </row>
    <row r="145" spans="1:13" x14ac:dyDescent="0.2">
      <c r="A145" s="1" t="s">
        <v>164</v>
      </c>
      <c r="B145" s="1" t="s">
        <v>6</v>
      </c>
      <c r="C145" s="9" t="s">
        <v>324</v>
      </c>
      <c r="D145" s="1">
        <v>0</v>
      </c>
      <c r="E145" s="1">
        <v>0</v>
      </c>
      <c r="F145" s="1">
        <v>0</v>
      </c>
      <c r="G145" s="1">
        <v>0</v>
      </c>
      <c r="H145" s="1" t="s">
        <v>323</v>
      </c>
      <c r="I145" s="3" t="str">
        <f t="shared" si="8"/>
        <v>N/A</v>
      </c>
      <c r="J145" s="3" t="str">
        <f t="shared" si="9"/>
        <v>N/A</v>
      </c>
      <c r="K145" s="11">
        <f t="shared" si="10"/>
        <v>0</v>
      </c>
      <c r="L145" s="11">
        <f t="shared" si="11"/>
        <v>0</v>
      </c>
      <c r="M145" s="11">
        <v>1</v>
      </c>
    </row>
    <row r="146" spans="1:13" x14ac:dyDescent="0.2">
      <c r="A146" s="1" t="s">
        <v>165</v>
      </c>
      <c r="B146" s="1" t="s">
        <v>12</v>
      </c>
      <c r="C146" s="9" t="s">
        <v>322</v>
      </c>
      <c r="D146" s="1">
        <v>54</v>
      </c>
      <c r="E146" s="1">
        <v>38</v>
      </c>
      <c r="F146" s="1">
        <v>25</v>
      </c>
      <c r="G146" s="1">
        <v>26</v>
      </c>
      <c r="H146" s="1" t="s">
        <v>323</v>
      </c>
      <c r="I146" s="3">
        <f t="shared" si="8"/>
        <v>0.68354430379746833</v>
      </c>
      <c r="J146" s="3">
        <f t="shared" si="9"/>
        <v>0.59375</v>
      </c>
      <c r="K146" s="11">
        <f t="shared" si="10"/>
        <v>1</v>
      </c>
      <c r="L146" s="11">
        <f t="shared" si="11"/>
        <v>0</v>
      </c>
      <c r="M146" s="11">
        <v>1</v>
      </c>
    </row>
    <row r="147" spans="1:13" x14ac:dyDescent="0.2">
      <c r="A147" s="1" t="s">
        <v>166</v>
      </c>
      <c r="B147" s="1" t="s">
        <v>8</v>
      </c>
      <c r="C147" s="9" t="s">
        <v>322</v>
      </c>
      <c r="D147" s="1">
        <v>60</v>
      </c>
      <c r="E147" s="1">
        <v>47</v>
      </c>
      <c r="F147" s="1">
        <v>40</v>
      </c>
      <c r="G147" s="1">
        <v>37</v>
      </c>
      <c r="H147" s="1" t="s">
        <v>323</v>
      </c>
      <c r="I147" s="3">
        <f t="shared" si="8"/>
        <v>0.6</v>
      </c>
      <c r="J147" s="3">
        <f t="shared" si="9"/>
        <v>0.55952380952380953</v>
      </c>
      <c r="K147" s="11">
        <f t="shared" si="10"/>
        <v>1</v>
      </c>
      <c r="L147" s="11">
        <f t="shared" si="11"/>
        <v>0</v>
      </c>
      <c r="M147" s="11">
        <v>1</v>
      </c>
    </row>
    <row r="148" spans="1:13" x14ac:dyDescent="0.2">
      <c r="A148" s="1" t="s">
        <v>167</v>
      </c>
      <c r="B148" s="1" t="s">
        <v>12</v>
      </c>
      <c r="C148" s="9" t="s">
        <v>322</v>
      </c>
      <c r="D148" s="1">
        <v>0</v>
      </c>
      <c r="E148" s="1">
        <v>154</v>
      </c>
      <c r="F148" s="1">
        <v>0</v>
      </c>
      <c r="G148" s="1">
        <v>1250</v>
      </c>
      <c r="H148" s="1" t="s">
        <v>323</v>
      </c>
      <c r="I148" s="3" t="str">
        <f t="shared" si="8"/>
        <v>N/A</v>
      </c>
      <c r="J148" s="3">
        <f t="shared" si="9"/>
        <v>0.10968660968660969</v>
      </c>
      <c r="K148" s="11">
        <f t="shared" si="10"/>
        <v>1</v>
      </c>
      <c r="L148" s="11">
        <f t="shared" si="11"/>
        <v>0</v>
      </c>
      <c r="M148" s="11">
        <v>1</v>
      </c>
    </row>
    <row r="149" spans="1:13" x14ac:dyDescent="0.2">
      <c r="A149" s="1" t="s">
        <v>170</v>
      </c>
      <c r="B149" s="1" t="s">
        <v>12</v>
      </c>
      <c r="C149" s="9" t="s">
        <v>322</v>
      </c>
      <c r="D149" s="1">
        <v>2</v>
      </c>
      <c r="E149" s="1">
        <v>3</v>
      </c>
      <c r="F149" s="1">
        <v>48</v>
      </c>
      <c r="G149" s="1">
        <v>47</v>
      </c>
      <c r="H149" s="1" t="s">
        <v>323</v>
      </c>
      <c r="I149" s="3">
        <f t="shared" si="8"/>
        <v>0.04</v>
      </c>
      <c r="J149" s="3">
        <f t="shared" si="9"/>
        <v>0.06</v>
      </c>
      <c r="K149" s="11">
        <f t="shared" si="10"/>
        <v>1</v>
      </c>
      <c r="L149" s="11">
        <f t="shared" si="11"/>
        <v>0</v>
      </c>
      <c r="M149" s="11">
        <v>1</v>
      </c>
    </row>
    <row r="150" spans="1:13" x14ac:dyDescent="0.2">
      <c r="A150" s="1" t="s">
        <v>171</v>
      </c>
      <c r="B150" s="1" t="s">
        <v>7</v>
      </c>
      <c r="C150" s="9" t="s">
        <v>322</v>
      </c>
      <c r="D150" s="1">
        <v>352</v>
      </c>
      <c r="E150" s="1">
        <v>11</v>
      </c>
      <c r="F150" s="1">
        <v>350</v>
      </c>
      <c r="G150" s="1">
        <v>350</v>
      </c>
      <c r="H150" s="1" t="s">
        <v>323</v>
      </c>
      <c r="I150" s="3">
        <f t="shared" si="8"/>
        <v>0.50142450142450146</v>
      </c>
      <c r="J150" s="3">
        <f t="shared" si="9"/>
        <v>3.0470914127423823E-2</v>
      </c>
      <c r="K150" s="11">
        <f t="shared" si="10"/>
        <v>1</v>
      </c>
      <c r="L150" s="11">
        <f t="shared" si="11"/>
        <v>0</v>
      </c>
      <c r="M150" s="11">
        <v>1</v>
      </c>
    </row>
    <row r="151" spans="1:13" x14ac:dyDescent="0.2">
      <c r="A151" s="1" t="s">
        <v>172</v>
      </c>
      <c r="B151" s="1" t="s">
        <v>9</v>
      </c>
      <c r="C151" s="9" t="s">
        <v>322</v>
      </c>
      <c r="D151" s="1">
        <v>26</v>
      </c>
      <c r="E151" s="1">
        <v>2</v>
      </c>
      <c r="F151" s="1">
        <v>108</v>
      </c>
      <c r="G151" s="1">
        <v>78</v>
      </c>
      <c r="H151" s="1" t="s">
        <v>323</v>
      </c>
      <c r="I151" s="3">
        <f t="shared" si="8"/>
        <v>0.19402985074626866</v>
      </c>
      <c r="J151" s="3">
        <f t="shared" si="9"/>
        <v>2.5000000000000001E-2</v>
      </c>
      <c r="K151" s="11">
        <f t="shared" si="10"/>
        <v>1</v>
      </c>
      <c r="L151" s="11">
        <f t="shared" si="11"/>
        <v>0</v>
      </c>
      <c r="M151" s="11">
        <v>1</v>
      </c>
    </row>
    <row r="152" spans="1:13" x14ac:dyDescent="0.2">
      <c r="A152" s="1" t="s">
        <v>173</v>
      </c>
      <c r="B152" s="1" t="s">
        <v>6</v>
      </c>
      <c r="C152" s="9" t="s">
        <v>322</v>
      </c>
      <c r="D152" s="1">
        <v>114</v>
      </c>
      <c r="E152" s="1">
        <v>0</v>
      </c>
      <c r="F152" s="1">
        <v>622</v>
      </c>
      <c r="G152" s="1">
        <v>2302</v>
      </c>
      <c r="H152" s="1" t="s">
        <v>323</v>
      </c>
      <c r="I152" s="3">
        <f t="shared" si="8"/>
        <v>0.15489130434782608</v>
      </c>
      <c r="J152" s="3">
        <f t="shared" si="9"/>
        <v>0</v>
      </c>
      <c r="K152" s="11">
        <f t="shared" si="10"/>
        <v>1</v>
      </c>
      <c r="L152" s="11">
        <f t="shared" si="11"/>
        <v>0</v>
      </c>
      <c r="M152" s="11">
        <v>1</v>
      </c>
    </row>
    <row r="153" spans="1:13" x14ac:dyDescent="0.2">
      <c r="A153" s="1" t="s">
        <v>174</v>
      </c>
      <c r="B153" s="1" t="s">
        <v>9</v>
      </c>
      <c r="C153" s="9" t="s">
        <v>322</v>
      </c>
      <c r="D153" s="1">
        <v>0</v>
      </c>
      <c r="E153" s="1">
        <v>1</v>
      </c>
      <c r="F153" s="1">
        <v>842</v>
      </c>
      <c r="G153" s="1">
        <v>846</v>
      </c>
      <c r="H153" s="1" t="s">
        <v>323</v>
      </c>
      <c r="I153" s="3">
        <f t="shared" si="8"/>
        <v>0</v>
      </c>
      <c r="J153" s="3">
        <f t="shared" si="9"/>
        <v>1.1806375442739079E-3</v>
      </c>
      <c r="K153" s="11">
        <f t="shared" si="10"/>
        <v>1</v>
      </c>
      <c r="L153" s="11">
        <f t="shared" si="11"/>
        <v>0</v>
      </c>
      <c r="M153" s="11">
        <v>1</v>
      </c>
    </row>
    <row r="154" spans="1:13" x14ac:dyDescent="0.2">
      <c r="A154" s="1" t="s">
        <v>175</v>
      </c>
      <c r="B154" s="1" t="s">
        <v>11</v>
      </c>
      <c r="C154" s="9" t="s">
        <v>322</v>
      </c>
      <c r="D154" s="1">
        <v>10</v>
      </c>
      <c r="E154" s="1">
        <v>0</v>
      </c>
      <c r="F154" s="1">
        <v>10</v>
      </c>
      <c r="G154" s="1">
        <v>11</v>
      </c>
      <c r="H154" s="1" t="s">
        <v>323</v>
      </c>
      <c r="I154" s="3">
        <f t="shared" si="8"/>
        <v>0.5</v>
      </c>
      <c r="J154" s="3">
        <f t="shared" si="9"/>
        <v>0</v>
      </c>
      <c r="K154" s="11">
        <f t="shared" si="10"/>
        <v>1</v>
      </c>
      <c r="L154" s="11">
        <f t="shared" si="11"/>
        <v>0</v>
      </c>
      <c r="M154" s="11">
        <v>1</v>
      </c>
    </row>
    <row r="155" spans="1:13" x14ac:dyDescent="0.2">
      <c r="A155" s="1" t="s">
        <v>176</v>
      </c>
      <c r="B155" s="1" t="s">
        <v>6</v>
      </c>
      <c r="C155" s="9" t="s">
        <v>322</v>
      </c>
      <c r="D155" s="1">
        <v>6</v>
      </c>
      <c r="E155" s="1">
        <v>0</v>
      </c>
      <c r="F155" s="1">
        <v>136</v>
      </c>
      <c r="G155" s="1">
        <v>327</v>
      </c>
      <c r="H155" s="1" t="s">
        <v>323</v>
      </c>
      <c r="I155" s="3">
        <f t="shared" si="8"/>
        <v>4.2253521126760563E-2</v>
      </c>
      <c r="J155" s="3">
        <f t="shared" si="9"/>
        <v>0</v>
      </c>
      <c r="K155" s="11">
        <f t="shared" si="10"/>
        <v>1</v>
      </c>
      <c r="L155" s="11">
        <f t="shared" si="11"/>
        <v>0</v>
      </c>
      <c r="M155" s="11">
        <v>1</v>
      </c>
    </row>
    <row r="156" spans="1:13" x14ac:dyDescent="0.2">
      <c r="A156" s="1" t="s">
        <v>177</v>
      </c>
      <c r="B156" s="1" t="s">
        <v>9</v>
      </c>
      <c r="C156" s="9" t="s">
        <v>324</v>
      </c>
      <c r="D156" s="1">
        <v>0</v>
      </c>
      <c r="E156" s="1">
        <v>0</v>
      </c>
      <c r="F156" s="1">
        <v>0</v>
      </c>
      <c r="G156" s="1">
        <v>0</v>
      </c>
      <c r="H156" s="1" t="s">
        <v>323</v>
      </c>
      <c r="I156" s="3" t="str">
        <f t="shared" si="8"/>
        <v>N/A</v>
      </c>
      <c r="J156" s="3" t="str">
        <f t="shared" si="9"/>
        <v>N/A</v>
      </c>
      <c r="K156" s="11">
        <f t="shared" si="10"/>
        <v>0</v>
      </c>
      <c r="L156" s="11">
        <f t="shared" si="11"/>
        <v>0</v>
      </c>
      <c r="M156" s="11">
        <v>1</v>
      </c>
    </row>
    <row r="157" spans="1:13" x14ac:dyDescent="0.2">
      <c r="A157" s="1" t="s">
        <v>178</v>
      </c>
      <c r="B157" s="1" t="s">
        <v>6</v>
      </c>
      <c r="C157" s="9" t="s">
        <v>322</v>
      </c>
      <c r="D157" s="1">
        <v>0</v>
      </c>
      <c r="E157" s="1">
        <v>188</v>
      </c>
      <c r="F157" s="1">
        <v>20</v>
      </c>
      <c r="G157" s="1">
        <v>130</v>
      </c>
      <c r="H157" s="1" t="s">
        <v>323</v>
      </c>
      <c r="I157" s="3">
        <f t="shared" si="8"/>
        <v>0</v>
      </c>
      <c r="J157" s="3">
        <f t="shared" si="9"/>
        <v>0.5911949685534591</v>
      </c>
      <c r="K157" s="11">
        <f t="shared" si="10"/>
        <v>1</v>
      </c>
      <c r="L157" s="11">
        <f t="shared" si="11"/>
        <v>0</v>
      </c>
      <c r="M157" s="11">
        <v>1</v>
      </c>
    </row>
    <row r="158" spans="1:13" x14ac:dyDescent="0.2">
      <c r="A158" s="1" t="s">
        <v>179</v>
      </c>
      <c r="B158" s="1" t="s">
        <v>9</v>
      </c>
      <c r="C158" s="9" t="s">
        <v>322</v>
      </c>
      <c r="D158" s="1">
        <v>1</v>
      </c>
      <c r="E158" s="1">
        <v>0</v>
      </c>
      <c r="F158" s="1">
        <v>3</v>
      </c>
      <c r="G158" s="1">
        <v>3</v>
      </c>
      <c r="H158" s="1" t="s">
        <v>323</v>
      </c>
      <c r="I158" s="3">
        <f t="shared" si="8"/>
        <v>0.25</v>
      </c>
      <c r="J158" s="3">
        <f t="shared" si="9"/>
        <v>0</v>
      </c>
      <c r="K158" s="11">
        <f t="shared" si="10"/>
        <v>1</v>
      </c>
      <c r="L158" s="11">
        <f t="shared" si="11"/>
        <v>0</v>
      </c>
      <c r="M158" s="11">
        <v>1</v>
      </c>
    </row>
    <row r="159" spans="1:13" x14ac:dyDescent="0.2">
      <c r="A159" s="1" t="s">
        <v>180</v>
      </c>
      <c r="B159" s="1" t="s">
        <v>8</v>
      </c>
      <c r="C159" s="9" t="s">
        <v>322</v>
      </c>
      <c r="D159" s="1">
        <v>2</v>
      </c>
      <c r="E159" s="1">
        <v>2</v>
      </c>
      <c r="F159" s="1">
        <v>41</v>
      </c>
      <c r="G159" s="1">
        <v>48</v>
      </c>
      <c r="H159" s="1" t="s">
        <v>323</v>
      </c>
      <c r="I159" s="3">
        <f t="shared" si="8"/>
        <v>4.6511627906976744E-2</v>
      </c>
      <c r="J159" s="3">
        <f t="shared" si="9"/>
        <v>0.04</v>
      </c>
      <c r="K159" s="11">
        <f t="shared" si="10"/>
        <v>1</v>
      </c>
      <c r="L159" s="11">
        <f t="shared" si="11"/>
        <v>0</v>
      </c>
      <c r="M159" s="11">
        <v>1</v>
      </c>
    </row>
    <row r="160" spans="1:13" x14ac:dyDescent="0.2">
      <c r="A160" s="1" t="s">
        <v>181</v>
      </c>
      <c r="B160" s="1" t="s">
        <v>7</v>
      </c>
      <c r="C160" s="9" t="s">
        <v>322</v>
      </c>
      <c r="D160" s="1">
        <v>6</v>
      </c>
      <c r="E160" s="1">
        <v>0</v>
      </c>
      <c r="F160" s="1">
        <v>6</v>
      </c>
      <c r="G160" s="1">
        <v>6</v>
      </c>
      <c r="H160" s="1" t="s">
        <v>323</v>
      </c>
      <c r="I160" s="3">
        <f t="shared" si="8"/>
        <v>0.5</v>
      </c>
      <c r="J160" s="3">
        <f t="shared" si="9"/>
        <v>0</v>
      </c>
      <c r="K160" s="11">
        <f t="shared" si="10"/>
        <v>1</v>
      </c>
      <c r="L160" s="11">
        <f t="shared" si="11"/>
        <v>0</v>
      </c>
      <c r="M160" s="11">
        <v>1</v>
      </c>
    </row>
    <row r="161" spans="1:13" x14ac:dyDescent="0.2">
      <c r="A161" s="1" t="s">
        <v>182</v>
      </c>
      <c r="B161" s="1" t="s">
        <v>9</v>
      </c>
      <c r="C161" s="9" t="s">
        <v>322</v>
      </c>
      <c r="D161" s="1">
        <v>32</v>
      </c>
      <c r="E161" s="1">
        <v>8</v>
      </c>
      <c r="F161" s="1">
        <v>3032</v>
      </c>
      <c r="G161" s="1">
        <v>2624</v>
      </c>
      <c r="H161" s="1" t="s">
        <v>323</v>
      </c>
      <c r="I161" s="3">
        <f t="shared" si="8"/>
        <v>1.0443864229765013E-2</v>
      </c>
      <c r="J161" s="3">
        <f t="shared" si="9"/>
        <v>3.0395136778115501E-3</v>
      </c>
      <c r="K161" s="11">
        <f t="shared" si="10"/>
        <v>1</v>
      </c>
      <c r="L161" s="11">
        <f t="shared" si="11"/>
        <v>0</v>
      </c>
      <c r="M161" s="11">
        <v>1</v>
      </c>
    </row>
    <row r="162" spans="1:13" x14ac:dyDescent="0.2">
      <c r="A162" s="1" t="s">
        <v>183</v>
      </c>
      <c r="B162" s="1" t="s">
        <v>6</v>
      </c>
      <c r="C162" s="9" t="s">
        <v>322</v>
      </c>
      <c r="D162" s="1">
        <v>6</v>
      </c>
      <c r="E162" s="1">
        <v>18</v>
      </c>
      <c r="F162" s="1">
        <v>34</v>
      </c>
      <c r="G162" s="1">
        <v>34</v>
      </c>
      <c r="H162" s="1" t="s">
        <v>323</v>
      </c>
      <c r="I162" s="3">
        <f t="shared" si="8"/>
        <v>0.15</v>
      </c>
      <c r="J162" s="3">
        <f t="shared" si="9"/>
        <v>0.34615384615384615</v>
      </c>
      <c r="K162" s="11">
        <f t="shared" si="10"/>
        <v>1</v>
      </c>
      <c r="L162" s="11">
        <f t="shared" si="11"/>
        <v>0</v>
      </c>
      <c r="M162" s="11">
        <v>1</v>
      </c>
    </row>
    <row r="163" spans="1:13" x14ac:dyDescent="0.2">
      <c r="A163" s="1" t="s">
        <v>184</v>
      </c>
      <c r="B163" s="1" t="s">
        <v>12</v>
      </c>
      <c r="C163" s="9" t="s">
        <v>322</v>
      </c>
      <c r="D163" s="1">
        <v>32</v>
      </c>
      <c r="E163" s="1">
        <v>43</v>
      </c>
      <c r="F163" s="1">
        <v>46</v>
      </c>
      <c r="G163" s="1">
        <v>62</v>
      </c>
      <c r="H163" s="1" t="s">
        <v>323</v>
      </c>
      <c r="I163" s="3">
        <f t="shared" si="8"/>
        <v>0.41025641025641024</v>
      </c>
      <c r="J163" s="3">
        <f t="shared" si="9"/>
        <v>0.40952380952380951</v>
      </c>
      <c r="K163" s="11">
        <f t="shared" si="10"/>
        <v>1</v>
      </c>
      <c r="L163" s="11">
        <f t="shared" si="11"/>
        <v>0</v>
      </c>
      <c r="M163" s="11">
        <v>1</v>
      </c>
    </row>
    <row r="164" spans="1:13" x14ac:dyDescent="0.2">
      <c r="A164" s="1" t="s">
        <v>185</v>
      </c>
      <c r="B164" s="1" t="s">
        <v>6</v>
      </c>
      <c r="C164" s="9" t="s">
        <v>322</v>
      </c>
      <c r="D164" s="1">
        <v>21</v>
      </c>
      <c r="E164" s="1">
        <v>9</v>
      </c>
      <c r="F164" s="1">
        <v>326</v>
      </c>
      <c r="G164" s="1">
        <v>274</v>
      </c>
      <c r="H164" s="1" t="s">
        <v>323</v>
      </c>
      <c r="I164" s="3">
        <f t="shared" si="8"/>
        <v>6.0518731988472622E-2</v>
      </c>
      <c r="J164" s="3">
        <f t="shared" si="9"/>
        <v>3.1802120141342753E-2</v>
      </c>
      <c r="K164" s="11">
        <f t="shared" si="10"/>
        <v>1</v>
      </c>
      <c r="L164" s="11">
        <f t="shared" si="11"/>
        <v>0</v>
      </c>
      <c r="M164" s="11">
        <v>1</v>
      </c>
    </row>
    <row r="165" spans="1:13" x14ac:dyDescent="0.2">
      <c r="A165" s="1" t="s">
        <v>186</v>
      </c>
      <c r="B165" s="1" t="s">
        <v>6</v>
      </c>
      <c r="C165" s="9" t="s">
        <v>324</v>
      </c>
      <c r="D165" s="1">
        <v>0</v>
      </c>
      <c r="E165" s="1">
        <v>0</v>
      </c>
      <c r="F165" s="1">
        <v>0</v>
      </c>
      <c r="G165" s="1">
        <v>0</v>
      </c>
      <c r="H165" s="1" t="s">
        <v>323</v>
      </c>
      <c r="I165" s="3" t="str">
        <f t="shared" si="8"/>
        <v>N/A</v>
      </c>
      <c r="J165" s="3" t="str">
        <f t="shared" si="9"/>
        <v>N/A</v>
      </c>
      <c r="K165" s="11">
        <f t="shared" si="10"/>
        <v>0</v>
      </c>
      <c r="L165" s="11">
        <f t="shared" si="11"/>
        <v>0</v>
      </c>
      <c r="M165" s="11">
        <v>1</v>
      </c>
    </row>
    <row r="166" spans="1:13" x14ac:dyDescent="0.2">
      <c r="A166" s="1" t="s">
        <v>187</v>
      </c>
      <c r="B166" s="1" t="s">
        <v>12</v>
      </c>
      <c r="C166" s="9" t="s">
        <v>324</v>
      </c>
      <c r="D166" s="1">
        <v>0</v>
      </c>
      <c r="E166" s="1">
        <v>0</v>
      </c>
      <c r="F166" s="1">
        <v>0</v>
      </c>
      <c r="G166" s="1">
        <v>0</v>
      </c>
      <c r="H166" s="1" t="s">
        <v>323</v>
      </c>
      <c r="I166" s="3" t="str">
        <f t="shared" si="8"/>
        <v>N/A</v>
      </c>
      <c r="J166" s="3" t="str">
        <f t="shared" si="9"/>
        <v>N/A</v>
      </c>
      <c r="K166" s="11">
        <f t="shared" si="10"/>
        <v>0</v>
      </c>
      <c r="L166" s="11">
        <f t="shared" si="11"/>
        <v>0</v>
      </c>
      <c r="M166" s="11">
        <v>1</v>
      </c>
    </row>
    <row r="167" spans="1:13" x14ac:dyDescent="0.2">
      <c r="A167" s="1" t="s">
        <v>188</v>
      </c>
      <c r="B167" s="1" t="s">
        <v>6</v>
      </c>
      <c r="C167" s="9" t="s">
        <v>322</v>
      </c>
      <c r="D167" s="1">
        <v>0</v>
      </c>
      <c r="E167" s="1">
        <v>4</v>
      </c>
      <c r="F167" s="1">
        <v>68</v>
      </c>
      <c r="G167" s="1">
        <v>129</v>
      </c>
      <c r="H167" s="1" t="s">
        <v>323</v>
      </c>
      <c r="I167" s="3">
        <f t="shared" si="8"/>
        <v>0</v>
      </c>
      <c r="J167" s="3">
        <f t="shared" si="9"/>
        <v>3.007518796992481E-2</v>
      </c>
      <c r="K167" s="11">
        <f t="shared" si="10"/>
        <v>1</v>
      </c>
      <c r="L167" s="11">
        <f t="shared" si="11"/>
        <v>0</v>
      </c>
      <c r="M167" s="11">
        <v>1</v>
      </c>
    </row>
    <row r="168" spans="1:13" x14ac:dyDescent="0.2">
      <c r="A168" s="1" t="s">
        <v>189</v>
      </c>
      <c r="B168" s="1" t="s">
        <v>6</v>
      </c>
      <c r="C168" s="9" t="s">
        <v>324</v>
      </c>
      <c r="D168" s="1">
        <v>0</v>
      </c>
      <c r="E168" s="1">
        <v>0</v>
      </c>
      <c r="F168" s="1">
        <v>0</v>
      </c>
      <c r="G168" s="1">
        <v>0</v>
      </c>
      <c r="H168" s="1" t="s">
        <v>323</v>
      </c>
      <c r="I168" s="3" t="str">
        <f t="shared" si="8"/>
        <v>N/A</v>
      </c>
      <c r="J168" s="3" t="str">
        <f t="shared" si="9"/>
        <v>N/A</v>
      </c>
      <c r="K168" s="11">
        <f t="shared" si="10"/>
        <v>0</v>
      </c>
      <c r="L168" s="11">
        <f t="shared" si="11"/>
        <v>0</v>
      </c>
      <c r="M168" s="11">
        <v>1</v>
      </c>
    </row>
    <row r="169" spans="1:13" x14ac:dyDescent="0.2">
      <c r="A169" s="1" t="s">
        <v>190</v>
      </c>
      <c r="B169" s="1" t="s">
        <v>12</v>
      </c>
      <c r="C169" s="9" t="s">
        <v>322</v>
      </c>
      <c r="D169" s="1">
        <v>0</v>
      </c>
      <c r="E169" s="1">
        <v>4</v>
      </c>
      <c r="F169" s="1">
        <v>96</v>
      </c>
      <c r="G169" s="1">
        <v>112</v>
      </c>
      <c r="H169" s="1" t="s">
        <v>323</v>
      </c>
      <c r="I169" s="3">
        <f t="shared" si="8"/>
        <v>0</v>
      </c>
      <c r="J169" s="3">
        <f t="shared" si="9"/>
        <v>3.4482758620689655E-2</v>
      </c>
      <c r="K169" s="11">
        <f t="shared" si="10"/>
        <v>1</v>
      </c>
      <c r="L169" s="11">
        <f t="shared" si="11"/>
        <v>0</v>
      </c>
      <c r="M169" s="11">
        <v>1</v>
      </c>
    </row>
    <row r="170" spans="1:13" x14ac:dyDescent="0.2">
      <c r="A170" s="1" t="s">
        <v>191</v>
      </c>
      <c r="B170" s="1" t="s">
        <v>12</v>
      </c>
      <c r="C170" s="9" t="s">
        <v>322</v>
      </c>
      <c r="D170" s="1">
        <v>0</v>
      </c>
      <c r="E170" s="1">
        <v>5</v>
      </c>
      <c r="F170" s="1">
        <v>2495</v>
      </c>
      <c r="G170" s="1">
        <v>2500</v>
      </c>
      <c r="H170" s="1" t="s">
        <v>323</v>
      </c>
      <c r="I170" s="3">
        <f t="shared" si="8"/>
        <v>0</v>
      </c>
      <c r="J170" s="3">
        <f t="shared" si="9"/>
        <v>1.996007984031936E-3</v>
      </c>
      <c r="K170" s="11">
        <f t="shared" si="10"/>
        <v>1</v>
      </c>
      <c r="L170" s="11">
        <f t="shared" si="11"/>
        <v>0</v>
      </c>
      <c r="M170" s="11">
        <v>1</v>
      </c>
    </row>
    <row r="171" spans="1:13" x14ac:dyDescent="0.2">
      <c r="A171" s="1" t="s">
        <v>192</v>
      </c>
      <c r="B171" s="1" t="s">
        <v>10</v>
      </c>
      <c r="C171" s="9" t="s">
        <v>322</v>
      </c>
      <c r="D171" s="1">
        <v>0</v>
      </c>
      <c r="E171" s="1">
        <v>1</v>
      </c>
      <c r="F171" s="1">
        <v>43</v>
      </c>
      <c r="G171" s="1">
        <v>41</v>
      </c>
      <c r="H171" s="1" t="s">
        <v>323</v>
      </c>
      <c r="I171" s="3">
        <f t="shared" si="8"/>
        <v>0</v>
      </c>
      <c r="J171" s="3">
        <f t="shared" si="9"/>
        <v>2.3809523809523808E-2</v>
      </c>
      <c r="K171" s="11">
        <f t="shared" si="10"/>
        <v>1</v>
      </c>
      <c r="L171" s="11">
        <f t="shared" si="11"/>
        <v>0</v>
      </c>
      <c r="M171" s="11">
        <v>1</v>
      </c>
    </row>
    <row r="172" spans="1:13" x14ac:dyDescent="0.2">
      <c r="A172" s="1" t="s">
        <v>194</v>
      </c>
      <c r="B172" s="1" t="s">
        <v>12</v>
      </c>
      <c r="C172" s="9" t="s">
        <v>324</v>
      </c>
      <c r="D172" s="1">
        <v>0</v>
      </c>
      <c r="E172" s="1">
        <v>0</v>
      </c>
      <c r="F172" s="1">
        <v>0</v>
      </c>
      <c r="G172" s="1">
        <v>0</v>
      </c>
      <c r="H172" s="1" t="s">
        <v>323</v>
      </c>
      <c r="I172" s="3" t="str">
        <f t="shared" si="8"/>
        <v>N/A</v>
      </c>
      <c r="J172" s="3" t="str">
        <f t="shared" si="9"/>
        <v>N/A</v>
      </c>
      <c r="K172" s="11">
        <f t="shared" si="10"/>
        <v>0</v>
      </c>
      <c r="L172" s="11">
        <f t="shared" si="11"/>
        <v>0</v>
      </c>
      <c r="M172" s="11">
        <v>1</v>
      </c>
    </row>
    <row r="173" spans="1:13" x14ac:dyDescent="0.2">
      <c r="A173" s="1" t="s">
        <v>195</v>
      </c>
      <c r="B173" s="1" t="s">
        <v>12</v>
      </c>
      <c r="C173" s="9" t="s">
        <v>322</v>
      </c>
      <c r="D173" s="1">
        <v>1</v>
      </c>
      <c r="E173" s="1">
        <v>2</v>
      </c>
      <c r="F173" s="1">
        <v>323</v>
      </c>
      <c r="G173" s="1">
        <v>48</v>
      </c>
      <c r="H173" s="1" t="s">
        <v>323</v>
      </c>
      <c r="I173" s="3">
        <f t="shared" si="8"/>
        <v>3.0864197530864196E-3</v>
      </c>
      <c r="J173" s="3">
        <f t="shared" si="9"/>
        <v>0.04</v>
      </c>
      <c r="K173" s="11">
        <f t="shared" si="10"/>
        <v>1</v>
      </c>
      <c r="L173" s="11">
        <f t="shared" si="11"/>
        <v>0</v>
      </c>
      <c r="M173" s="11">
        <v>1</v>
      </c>
    </row>
    <row r="174" spans="1:13" x14ac:dyDescent="0.2">
      <c r="A174" s="1" t="s">
        <v>196</v>
      </c>
      <c r="B174" s="1" t="s">
        <v>12</v>
      </c>
      <c r="C174" s="9" t="s">
        <v>322</v>
      </c>
      <c r="D174" s="1">
        <v>5</v>
      </c>
      <c r="E174" s="1">
        <v>0</v>
      </c>
      <c r="F174" s="1">
        <v>81</v>
      </c>
      <c r="G174" s="1">
        <v>18</v>
      </c>
      <c r="H174" s="1" t="s">
        <v>323</v>
      </c>
      <c r="I174" s="3">
        <f t="shared" si="8"/>
        <v>5.8139534883720929E-2</v>
      </c>
      <c r="J174" s="3">
        <f t="shared" si="9"/>
        <v>0</v>
      </c>
      <c r="K174" s="11">
        <f t="shared" si="10"/>
        <v>1</v>
      </c>
      <c r="L174" s="11">
        <f t="shared" si="11"/>
        <v>0</v>
      </c>
      <c r="M174" s="11">
        <v>1</v>
      </c>
    </row>
    <row r="175" spans="1:13" x14ac:dyDescent="0.2">
      <c r="A175" s="1" t="s">
        <v>197</v>
      </c>
      <c r="B175" s="1" t="s">
        <v>12</v>
      </c>
      <c r="C175" s="9" t="s">
        <v>324</v>
      </c>
      <c r="D175" s="1">
        <v>0</v>
      </c>
      <c r="E175" s="1">
        <v>0</v>
      </c>
      <c r="F175" s="1">
        <v>0</v>
      </c>
      <c r="G175" s="1">
        <v>0</v>
      </c>
      <c r="H175" s="1" t="s">
        <v>323</v>
      </c>
      <c r="I175" s="3" t="str">
        <f t="shared" si="8"/>
        <v>N/A</v>
      </c>
      <c r="J175" s="3" t="str">
        <f t="shared" si="9"/>
        <v>N/A</v>
      </c>
      <c r="K175" s="11">
        <f t="shared" si="10"/>
        <v>0</v>
      </c>
      <c r="L175" s="11">
        <f t="shared" si="11"/>
        <v>0</v>
      </c>
      <c r="M175" s="11">
        <v>1</v>
      </c>
    </row>
    <row r="176" spans="1:13" x14ac:dyDescent="0.2">
      <c r="A176" s="1" t="s">
        <v>198</v>
      </c>
      <c r="B176" s="1" t="s">
        <v>6</v>
      </c>
      <c r="C176" s="9" t="s">
        <v>324</v>
      </c>
      <c r="D176" s="1">
        <v>0</v>
      </c>
      <c r="E176" s="1">
        <v>0</v>
      </c>
      <c r="F176" s="1">
        <v>0</v>
      </c>
      <c r="G176" s="1">
        <v>0</v>
      </c>
      <c r="H176" s="1" t="s">
        <v>323</v>
      </c>
      <c r="I176" s="3" t="str">
        <f t="shared" si="8"/>
        <v>N/A</v>
      </c>
      <c r="J176" s="3" t="str">
        <f t="shared" si="9"/>
        <v>N/A</v>
      </c>
      <c r="K176" s="11">
        <f t="shared" si="10"/>
        <v>0</v>
      </c>
      <c r="L176" s="11">
        <f t="shared" si="11"/>
        <v>0</v>
      </c>
      <c r="M176" s="11">
        <v>1</v>
      </c>
    </row>
    <row r="177" spans="1:13" x14ac:dyDescent="0.2">
      <c r="A177" s="1" t="s">
        <v>199</v>
      </c>
      <c r="B177" s="1" t="s">
        <v>9</v>
      </c>
      <c r="C177" s="9" t="s">
        <v>322</v>
      </c>
      <c r="D177" s="1">
        <v>38</v>
      </c>
      <c r="E177" s="1">
        <v>20</v>
      </c>
      <c r="F177" s="1">
        <v>2139</v>
      </c>
      <c r="G177" s="1">
        <v>1239</v>
      </c>
      <c r="H177" s="1" t="s">
        <v>323</v>
      </c>
      <c r="I177" s="3">
        <f t="shared" si="8"/>
        <v>1.7455213596692696E-2</v>
      </c>
      <c r="J177" s="3">
        <f t="shared" si="9"/>
        <v>1.5885623510722795E-2</v>
      </c>
      <c r="K177" s="11">
        <f t="shared" si="10"/>
        <v>1</v>
      </c>
      <c r="L177" s="11">
        <f t="shared" si="11"/>
        <v>0</v>
      </c>
      <c r="M177" s="11">
        <v>1</v>
      </c>
    </row>
    <row r="178" spans="1:13" x14ac:dyDescent="0.2">
      <c r="A178" s="1" t="s">
        <v>200</v>
      </c>
      <c r="B178" s="1" t="s">
        <v>12</v>
      </c>
      <c r="C178" s="9" t="s">
        <v>324</v>
      </c>
      <c r="D178" s="1">
        <v>0</v>
      </c>
      <c r="E178" s="1">
        <v>0</v>
      </c>
      <c r="F178" s="1">
        <v>0</v>
      </c>
      <c r="G178" s="1">
        <v>0</v>
      </c>
      <c r="H178" s="1" t="s">
        <v>323</v>
      </c>
      <c r="I178" s="3" t="str">
        <f t="shared" si="8"/>
        <v>N/A</v>
      </c>
      <c r="J178" s="3" t="str">
        <f t="shared" si="9"/>
        <v>N/A</v>
      </c>
      <c r="K178" s="11">
        <f t="shared" si="10"/>
        <v>0</v>
      </c>
      <c r="L178" s="11">
        <f t="shared" si="11"/>
        <v>0</v>
      </c>
      <c r="M178" s="11">
        <v>1</v>
      </c>
    </row>
    <row r="179" spans="1:13" x14ac:dyDescent="0.2">
      <c r="A179" s="1" t="s">
        <v>202</v>
      </c>
      <c r="B179" s="1" t="s">
        <v>8</v>
      </c>
      <c r="C179" s="9" t="s">
        <v>324</v>
      </c>
      <c r="D179" s="1">
        <v>0</v>
      </c>
      <c r="E179" s="1">
        <v>0</v>
      </c>
      <c r="F179" s="1">
        <v>0</v>
      </c>
      <c r="G179" s="1">
        <v>0</v>
      </c>
      <c r="H179" s="1" t="s">
        <v>323</v>
      </c>
      <c r="I179" s="3" t="str">
        <f t="shared" si="8"/>
        <v>N/A</v>
      </c>
      <c r="J179" s="3" t="str">
        <f t="shared" si="9"/>
        <v>N/A</v>
      </c>
      <c r="K179" s="11">
        <f t="shared" si="10"/>
        <v>0</v>
      </c>
      <c r="L179" s="11">
        <f t="shared" si="11"/>
        <v>0</v>
      </c>
      <c r="M179" s="11">
        <v>1</v>
      </c>
    </row>
    <row r="180" spans="1:13" x14ac:dyDescent="0.2">
      <c r="A180" s="1" t="s">
        <v>203</v>
      </c>
      <c r="B180" s="1" t="s">
        <v>6</v>
      </c>
      <c r="C180" s="9" t="s">
        <v>324</v>
      </c>
      <c r="D180" s="1">
        <v>0</v>
      </c>
      <c r="E180" s="1">
        <v>0</v>
      </c>
      <c r="F180" s="1">
        <v>0</v>
      </c>
      <c r="G180" s="1">
        <v>0</v>
      </c>
      <c r="H180" s="1" t="s">
        <v>323</v>
      </c>
      <c r="I180" s="3" t="str">
        <f t="shared" si="8"/>
        <v>N/A</v>
      </c>
      <c r="J180" s="3" t="str">
        <f t="shared" si="9"/>
        <v>N/A</v>
      </c>
      <c r="K180" s="11">
        <f t="shared" si="10"/>
        <v>0</v>
      </c>
      <c r="L180" s="11">
        <f t="shared" si="11"/>
        <v>0</v>
      </c>
      <c r="M180" s="11">
        <v>1</v>
      </c>
    </row>
    <row r="181" spans="1:13" x14ac:dyDescent="0.2">
      <c r="A181" s="1" t="s">
        <v>204</v>
      </c>
      <c r="B181" s="1" t="s">
        <v>9</v>
      </c>
      <c r="C181" s="9" t="s">
        <v>322</v>
      </c>
      <c r="D181" s="1">
        <v>1</v>
      </c>
      <c r="E181" s="1">
        <v>1</v>
      </c>
      <c r="F181" s="1">
        <v>15</v>
      </c>
      <c r="G181" s="1">
        <v>23</v>
      </c>
      <c r="H181" s="1" t="s">
        <v>323</v>
      </c>
      <c r="I181" s="3">
        <f t="shared" si="8"/>
        <v>6.25E-2</v>
      </c>
      <c r="J181" s="3">
        <f t="shared" si="9"/>
        <v>4.1666666666666664E-2</v>
      </c>
      <c r="K181" s="11">
        <f t="shared" si="10"/>
        <v>1</v>
      </c>
      <c r="L181" s="11">
        <f t="shared" si="11"/>
        <v>0</v>
      </c>
      <c r="M181" s="11">
        <v>1</v>
      </c>
    </row>
    <row r="182" spans="1:13" x14ac:dyDescent="0.2">
      <c r="A182" s="1" t="s">
        <v>205</v>
      </c>
      <c r="B182" s="1" t="s">
        <v>9</v>
      </c>
      <c r="C182" s="9" t="s">
        <v>324</v>
      </c>
      <c r="D182" s="1">
        <v>0</v>
      </c>
      <c r="E182" s="1">
        <v>0</v>
      </c>
      <c r="F182" s="1">
        <v>0</v>
      </c>
      <c r="G182" s="1">
        <v>0</v>
      </c>
      <c r="H182" s="1" t="s">
        <v>323</v>
      </c>
      <c r="I182" s="3" t="str">
        <f t="shared" si="8"/>
        <v>N/A</v>
      </c>
      <c r="J182" s="3" t="str">
        <f t="shared" si="9"/>
        <v>N/A</v>
      </c>
      <c r="K182" s="11">
        <f t="shared" si="10"/>
        <v>0</v>
      </c>
      <c r="L182" s="11">
        <f t="shared" si="11"/>
        <v>0</v>
      </c>
      <c r="M182" s="11">
        <v>1</v>
      </c>
    </row>
    <row r="183" spans="1:13" x14ac:dyDescent="0.2">
      <c r="A183" s="1" t="s">
        <v>206</v>
      </c>
      <c r="B183" s="1" t="s">
        <v>9</v>
      </c>
      <c r="C183" s="9" t="s">
        <v>324</v>
      </c>
      <c r="D183" s="1">
        <v>0</v>
      </c>
      <c r="E183" s="1">
        <v>0</v>
      </c>
      <c r="F183" s="1">
        <v>0</v>
      </c>
      <c r="G183" s="1">
        <v>0</v>
      </c>
      <c r="H183" s="1" t="s">
        <v>323</v>
      </c>
      <c r="I183" s="3" t="str">
        <f t="shared" si="8"/>
        <v>N/A</v>
      </c>
      <c r="J183" s="3" t="str">
        <f t="shared" si="9"/>
        <v>N/A</v>
      </c>
      <c r="K183" s="11">
        <f t="shared" si="10"/>
        <v>0</v>
      </c>
      <c r="L183" s="11">
        <f t="shared" si="11"/>
        <v>0</v>
      </c>
      <c r="M183" s="11">
        <v>1</v>
      </c>
    </row>
    <row r="184" spans="1:13" x14ac:dyDescent="0.2">
      <c r="A184" s="1" t="s">
        <v>207</v>
      </c>
      <c r="B184" s="1" t="s">
        <v>6</v>
      </c>
      <c r="C184" s="9" t="s">
        <v>322</v>
      </c>
      <c r="D184" s="1">
        <v>4</v>
      </c>
      <c r="E184" s="1">
        <v>0</v>
      </c>
      <c r="F184" s="1">
        <v>600</v>
      </c>
      <c r="G184" s="1">
        <v>604</v>
      </c>
      <c r="H184" s="1" t="s">
        <v>323</v>
      </c>
      <c r="I184" s="3">
        <f t="shared" si="8"/>
        <v>6.6225165562913907E-3</v>
      </c>
      <c r="J184" s="3">
        <f t="shared" si="9"/>
        <v>0</v>
      </c>
      <c r="K184" s="11">
        <f t="shared" si="10"/>
        <v>1</v>
      </c>
      <c r="L184" s="11">
        <f t="shared" si="11"/>
        <v>0</v>
      </c>
      <c r="M184" s="11">
        <v>1</v>
      </c>
    </row>
    <row r="185" spans="1:13" x14ac:dyDescent="0.2">
      <c r="A185" s="1" t="s">
        <v>208</v>
      </c>
      <c r="B185" s="1" t="s">
        <v>6</v>
      </c>
      <c r="C185" s="9" t="s">
        <v>324</v>
      </c>
      <c r="D185" s="1">
        <v>0</v>
      </c>
      <c r="E185" s="1">
        <v>0</v>
      </c>
      <c r="F185" s="1">
        <v>0</v>
      </c>
      <c r="G185" s="1">
        <v>0</v>
      </c>
      <c r="H185" s="1" t="s">
        <v>323</v>
      </c>
      <c r="I185" s="3" t="str">
        <f t="shared" si="8"/>
        <v>N/A</v>
      </c>
      <c r="J185" s="3" t="str">
        <f t="shared" si="9"/>
        <v>N/A</v>
      </c>
      <c r="K185" s="11">
        <f t="shared" si="10"/>
        <v>0</v>
      </c>
      <c r="L185" s="11">
        <f t="shared" si="11"/>
        <v>0</v>
      </c>
      <c r="M185" s="11">
        <v>1</v>
      </c>
    </row>
    <row r="186" spans="1:13" x14ac:dyDescent="0.2">
      <c r="A186" s="1" t="s">
        <v>209</v>
      </c>
      <c r="B186" s="1" t="s">
        <v>12</v>
      </c>
      <c r="C186" s="9" t="s">
        <v>324</v>
      </c>
      <c r="D186" s="1">
        <v>0</v>
      </c>
      <c r="E186" s="1">
        <v>0</v>
      </c>
      <c r="F186" s="1">
        <v>0</v>
      </c>
      <c r="G186" s="1">
        <v>0</v>
      </c>
      <c r="H186" s="1" t="s">
        <v>323</v>
      </c>
      <c r="I186" s="3" t="str">
        <f t="shared" si="8"/>
        <v>N/A</v>
      </c>
      <c r="J186" s="3" t="str">
        <f t="shared" si="9"/>
        <v>N/A</v>
      </c>
      <c r="K186" s="11">
        <f t="shared" si="10"/>
        <v>0</v>
      </c>
      <c r="L186" s="11">
        <f t="shared" si="11"/>
        <v>0</v>
      </c>
      <c r="M186" s="11">
        <v>1</v>
      </c>
    </row>
    <row r="187" spans="1:13" x14ac:dyDescent="0.2">
      <c r="A187" s="1" t="s">
        <v>210</v>
      </c>
      <c r="B187" s="1" t="s">
        <v>12</v>
      </c>
      <c r="C187" s="9" t="s">
        <v>324</v>
      </c>
      <c r="D187" s="1">
        <v>0</v>
      </c>
      <c r="E187" s="1">
        <v>0</v>
      </c>
      <c r="F187" s="1">
        <v>0</v>
      </c>
      <c r="G187" s="1">
        <v>0</v>
      </c>
      <c r="H187" s="1" t="s">
        <v>323</v>
      </c>
      <c r="I187" s="3" t="str">
        <f t="shared" si="8"/>
        <v>N/A</v>
      </c>
      <c r="J187" s="3" t="str">
        <f t="shared" si="9"/>
        <v>N/A</v>
      </c>
      <c r="K187" s="11">
        <f t="shared" si="10"/>
        <v>0</v>
      </c>
      <c r="L187" s="11">
        <f t="shared" si="11"/>
        <v>0</v>
      </c>
      <c r="M187" s="11">
        <v>1</v>
      </c>
    </row>
    <row r="188" spans="1:13" x14ac:dyDescent="0.2">
      <c r="A188" s="1" t="s">
        <v>211</v>
      </c>
      <c r="B188" s="1" t="s">
        <v>12</v>
      </c>
      <c r="C188" s="9" t="s">
        <v>322</v>
      </c>
      <c r="D188" s="1">
        <v>1</v>
      </c>
      <c r="E188" s="1">
        <v>0</v>
      </c>
      <c r="F188" s="1">
        <v>39</v>
      </c>
      <c r="G188" s="1">
        <v>30</v>
      </c>
      <c r="H188" s="1" t="s">
        <v>323</v>
      </c>
      <c r="I188" s="3">
        <f t="shared" si="8"/>
        <v>2.5000000000000001E-2</v>
      </c>
      <c r="J188" s="3">
        <f t="shared" si="9"/>
        <v>0</v>
      </c>
      <c r="K188" s="11">
        <f t="shared" si="10"/>
        <v>1</v>
      </c>
      <c r="L188" s="11">
        <f t="shared" si="11"/>
        <v>0</v>
      </c>
      <c r="M188" s="11">
        <v>1</v>
      </c>
    </row>
    <row r="189" spans="1:13" x14ac:dyDescent="0.2">
      <c r="A189" s="1" t="s">
        <v>212</v>
      </c>
      <c r="B189" s="1" t="s">
        <v>12</v>
      </c>
      <c r="C189" s="9" t="s">
        <v>324</v>
      </c>
      <c r="D189" s="1">
        <v>0</v>
      </c>
      <c r="E189" s="1">
        <v>0</v>
      </c>
      <c r="F189" s="1">
        <v>0</v>
      </c>
      <c r="G189" s="1">
        <v>0</v>
      </c>
      <c r="H189" s="1" t="s">
        <v>323</v>
      </c>
      <c r="I189" s="3" t="str">
        <f t="shared" si="8"/>
        <v>N/A</v>
      </c>
      <c r="J189" s="3" t="str">
        <f t="shared" si="9"/>
        <v>N/A</v>
      </c>
      <c r="K189" s="11">
        <f t="shared" si="10"/>
        <v>0</v>
      </c>
      <c r="L189" s="11">
        <f t="shared" si="11"/>
        <v>0</v>
      </c>
      <c r="M189" s="11">
        <v>1</v>
      </c>
    </row>
    <row r="190" spans="1:13" x14ac:dyDescent="0.2">
      <c r="A190" s="1" t="s">
        <v>213</v>
      </c>
      <c r="B190" s="1" t="s">
        <v>12</v>
      </c>
      <c r="C190" s="9" t="s">
        <v>324</v>
      </c>
      <c r="D190" s="1">
        <v>0</v>
      </c>
      <c r="E190" s="1">
        <v>0</v>
      </c>
      <c r="F190" s="1">
        <v>0</v>
      </c>
      <c r="G190" s="1">
        <v>0</v>
      </c>
      <c r="H190" s="1" t="s">
        <v>323</v>
      </c>
      <c r="I190" s="3" t="str">
        <f t="shared" si="8"/>
        <v>N/A</v>
      </c>
      <c r="J190" s="3" t="str">
        <f t="shared" si="9"/>
        <v>N/A</v>
      </c>
      <c r="K190" s="11">
        <f t="shared" si="10"/>
        <v>0</v>
      </c>
      <c r="L190" s="11">
        <f t="shared" si="11"/>
        <v>0</v>
      </c>
      <c r="M190" s="11">
        <v>1</v>
      </c>
    </row>
    <row r="191" spans="1:13" x14ac:dyDescent="0.2">
      <c r="A191" s="1" t="s">
        <v>214</v>
      </c>
      <c r="B191" s="1" t="s">
        <v>12</v>
      </c>
      <c r="C191" s="9" t="s">
        <v>324</v>
      </c>
      <c r="D191" s="1">
        <v>0</v>
      </c>
      <c r="E191" s="1">
        <v>0</v>
      </c>
      <c r="F191" s="1">
        <v>0</v>
      </c>
      <c r="G191" s="1">
        <v>0</v>
      </c>
      <c r="H191" s="1" t="s">
        <v>323</v>
      </c>
      <c r="I191" s="3" t="str">
        <f t="shared" si="8"/>
        <v>N/A</v>
      </c>
      <c r="J191" s="3" t="str">
        <f t="shared" si="9"/>
        <v>N/A</v>
      </c>
      <c r="K191" s="11">
        <f t="shared" si="10"/>
        <v>0</v>
      </c>
      <c r="L191" s="11">
        <f t="shared" si="11"/>
        <v>0</v>
      </c>
      <c r="M191" s="11">
        <v>1</v>
      </c>
    </row>
    <row r="192" spans="1:13" x14ac:dyDescent="0.2">
      <c r="A192" s="1" t="s">
        <v>215</v>
      </c>
      <c r="B192" s="1" t="s">
        <v>12</v>
      </c>
      <c r="C192" s="9" t="s">
        <v>324</v>
      </c>
      <c r="D192" s="1">
        <v>0</v>
      </c>
      <c r="E192" s="1">
        <v>0</v>
      </c>
      <c r="F192" s="1">
        <v>0</v>
      </c>
      <c r="G192" s="1">
        <v>0</v>
      </c>
      <c r="H192" s="1" t="s">
        <v>323</v>
      </c>
      <c r="I192" s="3" t="str">
        <f t="shared" si="8"/>
        <v>N/A</v>
      </c>
      <c r="J192" s="3" t="str">
        <f t="shared" si="9"/>
        <v>N/A</v>
      </c>
      <c r="K192" s="11">
        <f t="shared" si="10"/>
        <v>0</v>
      </c>
      <c r="L192" s="11">
        <f t="shared" si="11"/>
        <v>0</v>
      </c>
      <c r="M192" s="11">
        <v>1</v>
      </c>
    </row>
    <row r="193" spans="1:13" x14ac:dyDescent="0.2">
      <c r="A193" s="1" t="s">
        <v>216</v>
      </c>
      <c r="B193" s="1" t="s">
        <v>12</v>
      </c>
      <c r="C193" s="9" t="s">
        <v>324</v>
      </c>
      <c r="D193" s="1">
        <v>0</v>
      </c>
      <c r="E193" s="1">
        <v>0</v>
      </c>
      <c r="F193" s="1">
        <v>0</v>
      </c>
      <c r="G193" s="1">
        <v>0</v>
      </c>
      <c r="H193" s="1" t="s">
        <v>323</v>
      </c>
      <c r="I193" s="3" t="str">
        <f t="shared" si="8"/>
        <v>N/A</v>
      </c>
      <c r="J193" s="3" t="str">
        <f t="shared" si="9"/>
        <v>N/A</v>
      </c>
      <c r="K193" s="11">
        <f t="shared" si="10"/>
        <v>0</v>
      </c>
      <c r="L193" s="11">
        <f t="shared" si="11"/>
        <v>0</v>
      </c>
      <c r="M193" s="11">
        <v>1</v>
      </c>
    </row>
    <row r="194" spans="1:13" x14ac:dyDescent="0.2">
      <c r="A194" s="1" t="s">
        <v>217</v>
      </c>
      <c r="B194" s="1" t="s">
        <v>12</v>
      </c>
      <c r="C194" s="9" t="s">
        <v>324</v>
      </c>
      <c r="D194" s="1">
        <v>0</v>
      </c>
      <c r="E194" s="1">
        <v>0</v>
      </c>
      <c r="F194" s="1">
        <v>0</v>
      </c>
      <c r="G194" s="1">
        <v>0</v>
      </c>
      <c r="H194" s="1" t="s">
        <v>323</v>
      </c>
      <c r="I194" s="3" t="str">
        <f t="shared" si="8"/>
        <v>N/A</v>
      </c>
      <c r="J194" s="3" t="str">
        <f t="shared" si="9"/>
        <v>N/A</v>
      </c>
      <c r="K194" s="11">
        <f t="shared" si="10"/>
        <v>0</v>
      </c>
      <c r="L194" s="11">
        <f t="shared" si="11"/>
        <v>0</v>
      </c>
      <c r="M194" s="11">
        <v>1</v>
      </c>
    </row>
    <row r="195" spans="1:13" x14ac:dyDescent="0.2">
      <c r="A195" s="1" t="s">
        <v>218</v>
      </c>
      <c r="B195" s="1" t="s">
        <v>12</v>
      </c>
      <c r="C195" s="9" t="s">
        <v>322</v>
      </c>
      <c r="D195" s="1">
        <v>1</v>
      </c>
      <c r="E195" s="1">
        <v>0</v>
      </c>
      <c r="F195" s="1">
        <v>11</v>
      </c>
      <c r="G195" s="1">
        <v>9</v>
      </c>
      <c r="H195" s="1" t="s">
        <v>323</v>
      </c>
      <c r="I195" s="3">
        <f t="shared" ref="I195:I258" si="12">IF(AND(C195="Yes", H195="-"), IFERROR(D195/(D195+F195), "N/A"),"N/A")</f>
        <v>8.3333333333333329E-2</v>
      </c>
      <c r="J195" s="3">
        <f t="shared" ref="J195:J258" si="13">IF(AND(C195="Yes",H195="-"),IFERROR(E195/(E195+G195), "N/A"),"N/A")</f>
        <v>0</v>
      </c>
      <c r="K195" s="11">
        <f t="shared" ref="K195:K258" si="14">IF(C195="Yes",1,0)</f>
        <v>1</v>
      </c>
      <c r="L195" s="11">
        <f t="shared" ref="L195:L258" si="15">IF(H195="not feasible",1,0)</f>
        <v>0</v>
      </c>
      <c r="M195" s="11">
        <v>1</v>
      </c>
    </row>
    <row r="196" spans="1:13" x14ac:dyDescent="0.2">
      <c r="A196" s="1" t="s">
        <v>219</v>
      </c>
      <c r="B196" s="1" t="s">
        <v>12</v>
      </c>
      <c r="C196" s="9" t="s">
        <v>324</v>
      </c>
      <c r="D196" s="1">
        <v>0</v>
      </c>
      <c r="E196" s="1">
        <v>0</v>
      </c>
      <c r="F196" s="1">
        <v>0</v>
      </c>
      <c r="G196" s="1">
        <v>0</v>
      </c>
      <c r="H196" s="1" t="s">
        <v>323</v>
      </c>
      <c r="I196" s="3" t="str">
        <f t="shared" si="12"/>
        <v>N/A</v>
      </c>
      <c r="J196" s="3" t="str">
        <f t="shared" si="13"/>
        <v>N/A</v>
      </c>
      <c r="K196" s="11">
        <f t="shared" si="14"/>
        <v>0</v>
      </c>
      <c r="L196" s="11">
        <f t="shared" si="15"/>
        <v>0</v>
      </c>
      <c r="M196" s="11">
        <v>1</v>
      </c>
    </row>
    <row r="197" spans="1:13" x14ac:dyDescent="0.2">
      <c r="A197" s="1" t="s">
        <v>220</v>
      </c>
      <c r="B197" s="1" t="s">
        <v>12</v>
      </c>
      <c r="C197" s="9" t="s">
        <v>322</v>
      </c>
      <c r="D197" s="1">
        <v>1</v>
      </c>
      <c r="E197" s="1">
        <v>0</v>
      </c>
      <c r="F197" s="1">
        <v>19</v>
      </c>
      <c r="G197" s="1">
        <v>15</v>
      </c>
      <c r="H197" s="1" t="s">
        <v>323</v>
      </c>
      <c r="I197" s="3">
        <f t="shared" si="12"/>
        <v>0.05</v>
      </c>
      <c r="J197" s="3">
        <f t="shared" si="13"/>
        <v>0</v>
      </c>
      <c r="K197" s="11">
        <f t="shared" si="14"/>
        <v>1</v>
      </c>
      <c r="L197" s="11">
        <f t="shared" si="15"/>
        <v>0</v>
      </c>
      <c r="M197" s="11">
        <v>1</v>
      </c>
    </row>
    <row r="198" spans="1:13" x14ac:dyDescent="0.2">
      <c r="A198" s="1" t="s">
        <v>221</v>
      </c>
      <c r="B198" s="1" t="s">
        <v>8</v>
      </c>
      <c r="C198" s="9" t="s">
        <v>324</v>
      </c>
      <c r="D198" s="1">
        <v>0</v>
      </c>
      <c r="E198" s="1">
        <v>0</v>
      </c>
      <c r="F198" s="1">
        <v>0</v>
      </c>
      <c r="G198" s="1">
        <v>0</v>
      </c>
      <c r="H198" s="1" t="s">
        <v>323</v>
      </c>
      <c r="I198" s="3" t="str">
        <f t="shared" si="12"/>
        <v>N/A</v>
      </c>
      <c r="J198" s="3" t="str">
        <f t="shared" si="13"/>
        <v>N/A</v>
      </c>
      <c r="K198" s="11">
        <f t="shared" si="14"/>
        <v>0</v>
      </c>
      <c r="L198" s="11">
        <f t="shared" si="15"/>
        <v>0</v>
      </c>
      <c r="M198" s="11">
        <v>1</v>
      </c>
    </row>
    <row r="199" spans="1:13" x14ac:dyDescent="0.2">
      <c r="A199" s="1" t="s">
        <v>222</v>
      </c>
      <c r="B199" s="1" t="s">
        <v>13</v>
      </c>
      <c r="C199" s="9" t="s">
        <v>322</v>
      </c>
      <c r="D199" s="1">
        <v>0</v>
      </c>
      <c r="E199" s="1">
        <v>2</v>
      </c>
      <c r="F199" s="1">
        <v>148</v>
      </c>
      <c r="G199" s="1">
        <v>296</v>
      </c>
      <c r="H199" s="1" t="s">
        <v>323</v>
      </c>
      <c r="I199" s="3">
        <f t="shared" si="12"/>
        <v>0</v>
      </c>
      <c r="J199" s="3">
        <f t="shared" si="13"/>
        <v>6.7114093959731542E-3</v>
      </c>
      <c r="K199" s="11">
        <f t="shared" si="14"/>
        <v>1</v>
      </c>
      <c r="L199" s="11">
        <f t="shared" si="15"/>
        <v>0</v>
      </c>
      <c r="M199" s="11">
        <v>1</v>
      </c>
    </row>
    <row r="200" spans="1:13" x14ac:dyDescent="0.2">
      <c r="A200" s="1" t="s">
        <v>223</v>
      </c>
      <c r="B200" s="1" t="s">
        <v>10</v>
      </c>
      <c r="C200" s="9" t="s">
        <v>324</v>
      </c>
      <c r="D200" s="1">
        <v>0</v>
      </c>
      <c r="E200" s="1">
        <v>0</v>
      </c>
      <c r="F200" s="1">
        <v>0</v>
      </c>
      <c r="G200" s="1">
        <v>0</v>
      </c>
      <c r="H200" s="1" t="s">
        <v>323</v>
      </c>
      <c r="I200" s="3" t="str">
        <f t="shared" si="12"/>
        <v>N/A</v>
      </c>
      <c r="J200" s="3" t="str">
        <f t="shared" si="13"/>
        <v>N/A</v>
      </c>
      <c r="K200" s="11">
        <f t="shared" si="14"/>
        <v>0</v>
      </c>
      <c r="L200" s="11">
        <f t="shared" si="15"/>
        <v>0</v>
      </c>
      <c r="M200" s="11">
        <v>1</v>
      </c>
    </row>
    <row r="201" spans="1:13" x14ac:dyDescent="0.2">
      <c r="A201" s="1" t="s">
        <v>224</v>
      </c>
      <c r="B201" s="1" t="s">
        <v>13</v>
      </c>
      <c r="C201" s="9" t="s">
        <v>324</v>
      </c>
      <c r="D201" s="1">
        <v>0</v>
      </c>
      <c r="E201" s="1">
        <v>0</v>
      </c>
      <c r="F201" s="1">
        <v>0</v>
      </c>
      <c r="G201" s="1">
        <v>0</v>
      </c>
      <c r="H201" s="1" t="s">
        <v>323</v>
      </c>
      <c r="I201" s="3" t="str">
        <f t="shared" si="12"/>
        <v>N/A</v>
      </c>
      <c r="J201" s="3" t="str">
        <f t="shared" si="13"/>
        <v>N/A</v>
      </c>
      <c r="K201" s="11">
        <f t="shared" si="14"/>
        <v>0</v>
      </c>
      <c r="L201" s="11">
        <f t="shared" si="15"/>
        <v>0</v>
      </c>
      <c r="M201" s="11">
        <v>1</v>
      </c>
    </row>
    <row r="202" spans="1:13" x14ac:dyDescent="0.2">
      <c r="A202" s="1" t="s">
        <v>225</v>
      </c>
      <c r="B202" s="1" t="s">
        <v>13</v>
      </c>
      <c r="C202" s="9" t="s">
        <v>324</v>
      </c>
      <c r="D202" s="1">
        <v>0</v>
      </c>
      <c r="E202" s="1">
        <v>0</v>
      </c>
      <c r="F202" s="1">
        <v>0</v>
      </c>
      <c r="G202" s="1">
        <v>0</v>
      </c>
      <c r="H202" s="1" t="s">
        <v>323</v>
      </c>
      <c r="I202" s="3" t="str">
        <f t="shared" si="12"/>
        <v>N/A</v>
      </c>
      <c r="J202" s="3" t="str">
        <f t="shared" si="13"/>
        <v>N/A</v>
      </c>
      <c r="K202" s="11">
        <f t="shared" si="14"/>
        <v>0</v>
      </c>
      <c r="L202" s="11">
        <f t="shared" si="15"/>
        <v>0</v>
      </c>
      <c r="M202" s="11">
        <v>1</v>
      </c>
    </row>
    <row r="203" spans="1:13" x14ac:dyDescent="0.2">
      <c r="A203" s="1" t="s">
        <v>226</v>
      </c>
      <c r="B203" s="1" t="s">
        <v>10</v>
      </c>
      <c r="C203" s="9" t="s">
        <v>322</v>
      </c>
      <c r="D203" s="1">
        <v>0</v>
      </c>
      <c r="E203" s="1">
        <v>0</v>
      </c>
      <c r="F203" s="1">
        <v>0</v>
      </c>
      <c r="G203" s="1">
        <v>0</v>
      </c>
      <c r="H203" s="1" t="s">
        <v>325</v>
      </c>
      <c r="I203" s="3" t="str">
        <f t="shared" si="12"/>
        <v>N/A</v>
      </c>
      <c r="J203" s="3" t="str">
        <f t="shared" si="13"/>
        <v>N/A</v>
      </c>
      <c r="K203" s="11">
        <f t="shared" si="14"/>
        <v>1</v>
      </c>
      <c r="L203" s="11">
        <f t="shared" si="15"/>
        <v>1</v>
      </c>
      <c r="M203" s="11">
        <v>1</v>
      </c>
    </row>
    <row r="204" spans="1:13" x14ac:dyDescent="0.2">
      <c r="A204" s="1" t="s">
        <v>227</v>
      </c>
      <c r="B204" s="1" t="s">
        <v>10</v>
      </c>
      <c r="C204" s="9" t="s">
        <v>322</v>
      </c>
      <c r="D204" s="1">
        <v>0</v>
      </c>
      <c r="E204" s="1">
        <v>0</v>
      </c>
      <c r="F204" s="1">
        <v>0</v>
      </c>
      <c r="G204" s="1">
        <v>0</v>
      </c>
      <c r="H204" s="1" t="s">
        <v>325</v>
      </c>
      <c r="I204" s="3" t="str">
        <f t="shared" si="12"/>
        <v>N/A</v>
      </c>
      <c r="J204" s="3" t="str">
        <f t="shared" si="13"/>
        <v>N/A</v>
      </c>
      <c r="K204" s="11">
        <f t="shared" si="14"/>
        <v>1</v>
      </c>
      <c r="L204" s="11">
        <f t="shared" si="15"/>
        <v>1</v>
      </c>
      <c r="M204" s="11">
        <v>1</v>
      </c>
    </row>
    <row r="205" spans="1:13" x14ac:dyDescent="0.2">
      <c r="A205" s="1" t="s">
        <v>228</v>
      </c>
      <c r="B205" s="1" t="s">
        <v>12</v>
      </c>
      <c r="C205" s="9" t="s">
        <v>324</v>
      </c>
      <c r="D205" s="1">
        <v>0</v>
      </c>
      <c r="E205" s="1">
        <v>0</v>
      </c>
      <c r="F205" s="1">
        <v>0</v>
      </c>
      <c r="G205" s="1">
        <v>0</v>
      </c>
      <c r="H205" s="1" t="s">
        <v>323</v>
      </c>
      <c r="I205" s="3" t="str">
        <f t="shared" si="12"/>
        <v>N/A</v>
      </c>
      <c r="J205" s="3" t="str">
        <f t="shared" si="13"/>
        <v>N/A</v>
      </c>
      <c r="K205" s="11">
        <f t="shared" si="14"/>
        <v>0</v>
      </c>
      <c r="L205" s="11">
        <f t="shared" si="15"/>
        <v>0</v>
      </c>
      <c r="M205" s="11">
        <v>1</v>
      </c>
    </row>
    <row r="206" spans="1:13" x14ac:dyDescent="0.2">
      <c r="A206" s="1" t="s">
        <v>229</v>
      </c>
      <c r="B206" s="1" t="s">
        <v>12</v>
      </c>
      <c r="C206" s="9" t="s">
        <v>324</v>
      </c>
      <c r="D206" s="1">
        <v>0</v>
      </c>
      <c r="E206" s="1">
        <v>0</v>
      </c>
      <c r="F206" s="1">
        <v>0</v>
      </c>
      <c r="G206" s="1">
        <v>0</v>
      </c>
      <c r="H206" s="1" t="s">
        <v>323</v>
      </c>
      <c r="I206" s="3" t="str">
        <f t="shared" si="12"/>
        <v>N/A</v>
      </c>
      <c r="J206" s="3" t="str">
        <f t="shared" si="13"/>
        <v>N/A</v>
      </c>
      <c r="K206" s="11">
        <f t="shared" si="14"/>
        <v>0</v>
      </c>
      <c r="L206" s="11">
        <f t="shared" si="15"/>
        <v>0</v>
      </c>
      <c r="M206" s="11">
        <v>1</v>
      </c>
    </row>
    <row r="207" spans="1:13" x14ac:dyDescent="0.2">
      <c r="A207" s="1" t="s">
        <v>230</v>
      </c>
      <c r="B207" s="1" t="s">
        <v>12</v>
      </c>
      <c r="C207" s="9" t="s">
        <v>324</v>
      </c>
      <c r="D207" s="1">
        <v>0</v>
      </c>
      <c r="E207" s="1">
        <v>0</v>
      </c>
      <c r="F207" s="1">
        <v>0</v>
      </c>
      <c r="G207" s="1">
        <v>0</v>
      </c>
      <c r="H207" s="1" t="s">
        <v>323</v>
      </c>
      <c r="I207" s="3" t="str">
        <f t="shared" si="12"/>
        <v>N/A</v>
      </c>
      <c r="J207" s="3" t="str">
        <f t="shared" si="13"/>
        <v>N/A</v>
      </c>
      <c r="K207" s="11">
        <f t="shared" si="14"/>
        <v>0</v>
      </c>
      <c r="L207" s="11">
        <f t="shared" si="15"/>
        <v>0</v>
      </c>
      <c r="M207" s="11">
        <v>1</v>
      </c>
    </row>
    <row r="208" spans="1:13" x14ac:dyDescent="0.2">
      <c r="A208" s="1" t="s">
        <v>231</v>
      </c>
      <c r="B208" s="1" t="s">
        <v>12</v>
      </c>
      <c r="C208" s="9" t="s">
        <v>324</v>
      </c>
      <c r="D208" s="1">
        <v>0</v>
      </c>
      <c r="E208" s="1">
        <v>0</v>
      </c>
      <c r="F208" s="1">
        <v>0</v>
      </c>
      <c r="G208" s="1">
        <v>0</v>
      </c>
      <c r="H208" s="1" t="s">
        <v>323</v>
      </c>
      <c r="I208" s="3" t="str">
        <f t="shared" si="12"/>
        <v>N/A</v>
      </c>
      <c r="J208" s="3" t="str">
        <f t="shared" si="13"/>
        <v>N/A</v>
      </c>
      <c r="K208" s="11">
        <f t="shared" si="14"/>
        <v>0</v>
      </c>
      <c r="L208" s="11">
        <f t="shared" si="15"/>
        <v>0</v>
      </c>
      <c r="M208" s="11">
        <v>1</v>
      </c>
    </row>
    <row r="209" spans="1:13" x14ac:dyDescent="0.2">
      <c r="A209" s="1" t="s">
        <v>232</v>
      </c>
      <c r="B209" s="1" t="s">
        <v>12</v>
      </c>
      <c r="C209" s="9" t="s">
        <v>324</v>
      </c>
      <c r="D209" s="1">
        <v>0</v>
      </c>
      <c r="E209" s="1">
        <v>0</v>
      </c>
      <c r="F209" s="1">
        <v>0</v>
      </c>
      <c r="G209" s="1">
        <v>0</v>
      </c>
      <c r="H209" s="1" t="s">
        <v>323</v>
      </c>
      <c r="I209" s="3" t="str">
        <f t="shared" si="12"/>
        <v>N/A</v>
      </c>
      <c r="J209" s="3" t="str">
        <f t="shared" si="13"/>
        <v>N/A</v>
      </c>
      <c r="K209" s="11">
        <f t="shared" si="14"/>
        <v>0</v>
      </c>
      <c r="L209" s="11">
        <f t="shared" si="15"/>
        <v>0</v>
      </c>
      <c r="M209" s="11">
        <v>1</v>
      </c>
    </row>
    <row r="210" spans="1:13" x14ac:dyDescent="0.2">
      <c r="A210" s="1" t="s">
        <v>233</v>
      </c>
      <c r="B210" s="1" t="s">
        <v>6</v>
      </c>
      <c r="C210" s="9" t="s">
        <v>324</v>
      </c>
      <c r="D210" s="1">
        <v>0</v>
      </c>
      <c r="E210" s="1">
        <v>0</v>
      </c>
      <c r="F210" s="1">
        <v>0</v>
      </c>
      <c r="G210" s="1">
        <v>0</v>
      </c>
      <c r="H210" s="1" t="s">
        <v>323</v>
      </c>
      <c r="I210" s="3" t="str">
        <f t="shared" si="12"/>
        <v>N/A</v>
      </c>
      <c r="J210" s="3" t="str">
        <f t="shared" si="13"/>
        <v>N/A</v>
      </c>
      <c r="K210" s="11">
        <f t="shared" si="14"/>
        <v>0</v>
      </c>
      <c r="L210" s="11">
        <f t="shared" si="15"/>
        <v>0</v>
      </c>
      <c r="M210" s="11">
        <v>1</v>
      </c>
    </row>
    <row r="211" spans="1:13" x14ac:dyDescent="0.2">
      <c r="A211" s="1" t="s">
        <v>234</v>
      </c>
      <c r="B211" s="1" t="s">
        <v>7</v>
      </c>
      <c r="C211" s="9" t="s">
        <v>322</v>
      </c>
      <c r="D211" s="1">
        <v>110</v>
      </c>
      <c r="E211" s="1">
        <v>0</v>
      </c>
      <c r="F211" s="1">
        <v>110</v>
      </c>
      <c r="G211" s="1">
        <v>110</v>
      </c>
      <c r="H211" s="1" t="s">
        <v>323</v>
      </c>
      <c r="I211" s="3">
        <f t="shared" si="12"/>
        <v>0.5</v>
      </c>
      <c r="J211" s="3">
        <f t="shared" si="13"/>
        <v>0</v>
      </c>
      <c r="K211" s="11">
        <f t="shared" si="14"/>
        <v>1</v>
      </c>
      <c r="L211" s="11">
        <f t="shared" si="15"/>
        <v>0</v>
      </c>
      <c r="M211" s="11">
        <v>1</v>
      </c>
    </row>
    <row r="212" spans="1:13" x14ac:dyDescent="0.2">
      <c r="A212" s="1" t="s">
        <v>235</v>
      </c>
      <c r="B212" s="1" t="s">
        <v>13</v>
      </c>
      <c r="C212" s="9" t="s">
        <v>322</v>
      </c>
      <c r="D212" s="1">
        <v>1</v>
      </c>
      <c r="E212" s="1">
        <v>1</v>
      </c>
      <c r="F212" s="1">
        <v>32</v>
      </c>
      <c r="G212" s="1">
        <v>80</v>
      </c>
      <c r="H212" s="1" t="s">
        <v>323</v>
      </c>
      <c r="I212" s="3">
        <f t="shared" si="12"/>
        <v>3.0303030303030304E-2</v>
      </c>
      <c r="J212" s="3">
        <f t="shared" si="13"/>
        <v>1.2345679012345678E-2</v>
      </c>
      <c r="K212" s="11">
        <f t="shared" si="14"/>
        <v>1</v>
      </c>
      <c r="L212" s="11">
        <f t="shared" si="15"/>
        <v>0</v>
      </c>
      <c r="M212" s="11">
        <v>1</v>
      </c>
    </row>
    <row r="213" spans="1:13" x14ac:dyDescent="0.2">
      <c r="A213" s="1" t="s">
        <v>236</v>
      </c>
      <c r="B213" s="1" t="s">
        <v>13</v>
      </c>
      <c r="C213" s="9" t="s">
        <v>324</v>
      </c>
      <c r="D213" s="1">
        <v>0</v>
      </c>
      <c r="E213" s="1">
        <v>0</v>
      </c>
      <c r="F213" s="1">
        <v>0</v>
      </c>
      <c r="G213" s="1">
        <v>0</v>
      </c>
      <c r="H213" s="1" t="s">
        <v>323</v>
      </c>
      <c r="I213" s="3" t="str">
        <f t="shared" si="12"/>
        <v>N/A</v>
      </c>
      <c r="J213" s="3" t="str">
        <f t="shared" si="13"/>
        <v>N/A</v>
      </c>
      <c r="K213" s="11">
        <f t="shared" si="14"/>
        <v>0</v>
      </c>
      <c r="L213" s="11">
        <f t="shared" si="15"/>
        <v>0</v>
      </c>
      <c r="M213" s="11">
        <v>1</v>
      </c>
    </row>
    <row r="214" spans="1:13" x14ac:dyDescent="0.2">
      <c r="A214" s="1" t="s">
        <v>238</v>
      </c>
      <c r="B214" s="1" t="s">
        <v>9</v>
      </c>
      <c r="C214" s="9" t="s">
        <v>324</v>
      </c>
      <c r="D214" s="1">
        <v>0</v>
      </c>
      <c r="E214" s="1">
        <v>0</v>
      </c>
      <c r="F214" s="1">
        <v>0</v>
      </c>
      <c r="G214" s="1">
        <v>0</v>
      </c>
      <c r="H214" s="1" t="s">
        <v>323</v>
      </c>
      <c r="I214" s="3" t="str">
        <f t="shared" si="12"/>
        <v>N/A</v>
      </c>
      <c r="J214" s="3" t="str">
        <f t="shared" si="13"/>
        <v>N/A</v>
      </c>
      <c r="K214" s="11">
        <f t="shared" si="14"/>
        <v>0</v>
      </c>
      <c r="L214" s="11">
        <f t="shared" si="15"/>
        <v>0</v>
      </c>
      <c r="M214" s="11">
        <v>1</v>
      </c>
    </row>
    <row r="215" spans="1:13" x14ac:dyDescent="0.2">
      <c r="A215" s="1" t="s">
        <v>239</v>
      </c>
      <c r="B215" s="1" t="s">
        <v>12</v>
      </c>
      <c r="C215" s="9" t="s">
        <v>322</v>
      </c>
      <c r="D215" s="1">
        <v>2</v>
      </c>
      <c r="E215" s="1">
        <v>1</v>
      </c>
      <c r="F215" s="1">
        <v>52</v>
      </c>
      <c r="G215" s="1">
        <v>51</v>
      </c>
      <c r="H215" s="1" t="s">
        <v>323</v>
      </c>
      <c r="I215" s="3">
        <f t="shared" si="12"/>
        <v>3.7037037037037035E-2</v>
      </c>
      <c r="J215" s="3">
        <f t="shared" si="13"/>
        <v>1.9230769230769232E-2</v>
      </c>
      <c r="K215" s="11">
        <f t="shared" si="14"/>
        <v>1</v>
      </c>
      <c r="L215" s="11">
        <f t="shared" si="15"/>
        <v>0</v>
      </c>
      <c r="M215" s="11">
        <v>1</v>
      </c>
    </row>
    <row r="216" spans="1:13" x14ac:dyDescent="0.2">
      <c r="A216" s="1" t="s">
        <v>240</v>
      </c>
      <c r="B216" s="1" t="s">
        <v>9</v>
      </c>
      <c r="C216" s="9" t="s">
        <v>324</v>
      </c>
      <c r="D216" s="1">
        <v>0</v>
      </c>
      <c r="E216" s="1">
        <v>0</v>
      </c>
      <c r="F216" s="1">
        <v>0</v>
      </c>
      <c r="G216" s="1">
        <v>0</v>
      </c>
      <c r="H216" s="1" t="s">
        <v>323</v>
      </c>
      <c r="I216" s="3" t="str">
        <f t="shared" si="12"/>
        <v>N/A</v>
      </c>
      <c r="J216" s="3" t="str">
        <f t="shared" si="13"/>
        <v>N/A</v>
      </c>
      <c r="K216" s="11">
        <f t="shared" si="14"/>
        <v>0</v>
      </c>
      <c r="L216" s="11">
        <f t="shared" si="15"/>
        <v>0</v>
      </c>
      <c r="M216" s="11">
        <v>1</v>
      </c>
    </row>
    <row r="217" spans="1:13" x14ac:dyDescent="0.2">
      <c r="A217" s="1" t="s">
        <v>241</v>
      </c>
      <c r="B217" s="1" t="s">
        <v>12</v>
      </c>
      <c r="C217" s="9" t="s">
        <v>322</v>
      </c>
      <c r="D217" s="1">
        <v>0</v>
      </c>
      <c r="E217" s="1">
        <v>0</v>
      </c>
      <c r="F217" s="1">
        <v>0</v>
      </c>
      <c r="G217" s="1">
        <v>0</v>
      </c>
      <c r="H217" s="1" t="s">
        <v>325</v>
      </c>
      <c r="I217" s="3" t="str">
        <f t="shared" si="12"/>
        <v>N/A</v>
      </c>
      <c r="J217" s="3" t="str">
        <f t="shared" si="13"/>
        <v>N/A</v>
      </c>
      <c r="K217" s="11">
        <f t="shared" si="14"/>
        <v>1</v>
      </c>
      <c r="L217" s="11">
        <f t="shared" si="15"/>
        <v>1</v>
      </c>
      <c r="M217" s="11">
        <v>1</v>
      </c>
    </row>
    <row r="218" spans="1:13" x14ac:dyDescent="0.2">
      <c r="A218" s="1" t="s">
        <v>242</v>
      </c>
      <c r="B218" s="1" t="s">
        <v>12</v>
      </c>
      <c r="C218" s="9" t="s">
        <v>324</v>
      </c>
      <c r="D218" s="1">
        <v>0</v>
      </c>
      <c r="E218" s="1">
        <v>0</v>
      </c>
      <c r="F218" s="1">
        <v>0</v>
      </c>
      <c r="G218" s="1">
        <v>0</v>
      </c>
      <c r="H218" s="1" t="s">
        <v>323</v>
      </c>
      <c r="I218" s="3" t="str">
        <f t="shared" si="12"/>
        <v>N/A</v>
      </c>
      <c r="J218" s="3" t="str">
        <f t="shared" si="13"/>
        <v>N/A</v>
      </c>
      <c r="K218" s="11">
        <f t="shared" si="14"/>
        <v>0</v>
      </c>
      <c r="L218" s="11">
        <f t="shared" si="15"/>
        <v>0</v>
      </c>
      <c r="M218" s="11">
        <v>1</v>
      </c>
    </row>
    <row r="219" spans="1:13" x14ac:dyDescent="0.2">
      <c r="A219" s="1" t="s">
        <v>243</v>
      </c>
      <c r="B219" s="1" t="s">
        <v>9</v>
      </c>
      <c r="C219" s="9" t="s">
        <v>322</v>
      </c>
      <c r="D219" s="1">
        <v>36</v>
      </c>
      <c r="E219" s="1">
        <v>30</v>
      </c>
      <c r="F219" s="1">
        <v>14</v>
      </c>
      <c r="G219" s="1">
        <v>18</v>
      </c>
      <c r="H219" s="1" t="s">
        <v>323</v>
      </c>
      <c r="I219" s="3">
        <f t="shared" si="12"/>
        <v>0.72</v>
      </c>
      <c r="J219" s="3">
        <f t="shared" si="13"/>
        <v>0.625</v>
      </c>
      <c r="K219" s="11">
        <f t="shared" si="14"/>
        <v>1</v>
      </c>
      <c r="L219" s="11">
        <f t="shared" si="15"/>
        <v>0</v>
      </c>
      <c r="M219" s="11">
        <v>1</v>
      </c>
    </row>
    <row r="220" spans="1:13" x14ac:dyDescent="0.2">
      <c r="A220" s="1" t="s">
        <v>244</v>
      </c>
      <c r="B220" s="1" t="s">
        <v>9</v>
      </c>
      <c r="C220" s="9" t="s">
        <v>322</v>
      </c>
      <c r="D220" s="1">
        <v>14</v>
      </c>
      <c r="E220" s="1">
        <v>24</v>
      </c>
      <c r="F220" s="1">
        <v>8</v>
      </c>
      <c r="G220" s="1">
        <v>10</v>
      </c>
      <c r="H220" s="1" t="s">
        <v>323</v>
      </c>
      <c r="I220" s="3">
        <f t="shared" si="12"/>
        <v>0.63636363636363635</v>
      </c>
      <c r="J220" s="3">
        <f t="shared" si="13"/>
        <v>0.70588235294117652</v>
      </c>
      <c r="K220" s="11">
        <f t="shared" si="14"/>
        <v>1</v>
      </c>
      <c r="L220" s="11">
        <f t="shared" si="15"/>
        <v>0</v>
      </c>
      <c r="M220" s="11">
        <v>1</v>
      </c>
    </row>
    <row r="221" spans="1:13" x14ac:dyDescent="0.2">
      <c r="A221" s="1" t="s">
        <v>245</v>
      </c>
      <c r="B221" s="1" t="s">
        <v>9</v>
      </c>
      <c r="C221" s="9" t="s">
        <v>324</v>
      </c>
      <c r="D221" s="1">
        <v>0</v>
      </c>
      <c r="E221" s="1">
        <v>0</v>
      </c>
      <c r="F221" s="1">
        <v>0</v>
      </c>
      <c r="G221" s="1">
        <v>0</v>
      </c>
      <c r="H221" s="1" t="s">
        <v>323</v>
      </c>
      <c r="I221" s="3" t="str">
        <f t="shared" si="12"/>
        <v>N/A</v>
      </c>
      <c r="J221" s="3" t="str">
        <f t="shared" si="13"/>
        <v>N/A</v>
      </c>
      <c r="K221" s="11">
        <f t="shared" si="14"/>
        <v>0</v>
      </c>
      <c r="L221" s="11">
        <f t="shared" si="15"/>
        <v>0</v>
      </c>
      <c r="M221" s="11">
        <v>1</v>
      </c>
    </row>
    <row r="222" spans="1:13" x14ac:dyDescent="0.2">
      <c r="A222" s="1" t="s">
        <v>246</v>
      </c>
      <c r="B222" s="1" t="s">
        <v>6</v>
      </c>
      <c r="C222" s="9" t="s">
        <v>324</v>
      </c>
      <c r="D222" s="1">
        <v>0</v>
      </c>
      <c r="E222" s="1">
        <v>0</v>
      </c>
      <c r="F222" s="1">
        <v>0</v>
      </c>
      <c r="G222" s="1">
        <v>0</v>
      </c>
      <c r="H222" s="1" t="s">
        <v>323</v>
      </c>
      <c r="I222" s="3" t="str">
        <f t="shared" si="12"/>
        <v>N/A</v>
      </c>
      <c r="J222" s="3" t="str">
        <f t="shared" si="13"/>
        <v>N/A</v>
      </c>
      <c r="K222" s="11">
        <f t="shared" si="14"/>
        <v>0</v>
      </c>
      <c r="L222" s="11">
        <f t="shared" si="15"/>
        <v>0</v>
      </c>
      <c r="M222" s="11">
        <v>1</v>
      </c>
    </row>
    <row r="223" spans="1:13" x14ac:dyDescent="0.2">
      <c r="A223" s="1" t="s">
        <v>247</v>
      </c>
      <c r="B223" s="1" t="s">
        <v>12</v>
      </c>
      <c r="C223" s="9" t="s">
        <v>322</v>
      </c>
      <c r="D223" s="1">
        <v>0</v>
      </c>
      <c r="E223" s="1">
        <v>0</v>
      </c>
      <c r="F223" s="1">
        <v>0</v>
      </c>
      <c r="G223" s="1">
        <v>0</v>
      </c>
      <c r="H223" s="1" t="s">
        <v>325</v>
      </c>
      <c r="I223" s="3" t="str">
        <f t="shared" si="12"/>
        <v>N/A</v>
      </c>
      <c r="J223" s="3" t="str">
        <f t="shared" si="13"/>
        <v>N/A</v>
      </c>
      <c r="K223" s="11">
        <f t="shared" si="14"/>
        <v>1</v>
      </c>
      <c r="L223" s="11">
        <f t="shared" si="15"/>
        <v>1</v>
      </c>
      <c r="M223" s="11">
        <v>1</v>
      </c>
    </row>
    <row r="224" spans="1:13" x14ac:dyDescent="0.2">
      <c r="A224" s="1" t="s">
        <v>248</v>
      </c>
      <c r="B224" s="1" t="s">
        <v>12</v>
      </c>
      <c r="C224" s="9" t="s">
        <v>322</v>
      </c>
      <c r="D224" s="1">
        <v>2</v>
      </c>
      <c r="E224" s="1">
        <v>6</v>
      </c>
      <c r="F224" s="1">
        <v>250</v>
      </c>
      <c r="G224" s="1">
        <v>301</v>
      </c>
      <c r="H224" s="1" t="s">
        <v>323</v>
      </c>
      <c r="I224" s="3">
        <f t="shared" si="12"/>
        <v>7.9365079365079361E-3</v>
      </c>
      <c r="J224" s="3">
        <f t="shared" si="13"/>
        <v>1.9543973941368076E-2</v>
      </c>
      <c r="K224" s="11">
        <f t="shared" si="14"/>
        <v>1</v>
      </c>
      <c r="L224" s="11">
        <f t="shared" si="15"/>
        <v>0</v>
      </c>
      <c r="M224" s="11">
        <v>1</v>
      </c>
    </row>
    <row r="225" spans="1:13" x14ac:dyDescent="0.2">
      <c r="A225" s="1" t="s">
        <v>249</v>
      </c>
      <c r="B225" s="1" t="s">
        <v>9</v>
      </c>
      <c r="C225" s="9" t="s">
        <v>324</v>
      </c>
      <c r="D225" s="1">
        <v>0</v>
      </c>
      <c r="E225" s="1">
        <v>0</v>
      </c>
      <c r="F225" s="1">
        <v>0</v>
      </c>
      <c r="G225" s="1">
        <v>0</v>
      </c>
      <c r="H225" s="1" t="s">
        <v>323</v>
      </c>
      <c r="I225" s="3" t="str">
        <f t="shared" si="12"/>
        <v>N/A</v>
      </c>
      <c r="J225" s="3" t="str">
        <f t="shared" si="13"/>
        <v>N/A</v>
      </c>
      <c r="K225" s="11">
        <f t="shared" si="14"/>
        <v>0</v>
      </c>
      <c r="L225" s="11">
        <f t="shared" si="15"/>
        <v>0</v>
      </c>
      <c r="M225" s="11">
        <v>1</v>
      </c>
    </row>
    <row r="226" spans="1:13" x14ac:dyDescent="0.2">
      <c r="A226" s="1" t="s">
        <v>250</v>
      </c>
      <c r="B226" s="1" t="s">
        <v>12</v>
      </c>
      <c r="C226" s="9" t="s">
        <v>324</v>
      </c>
      <c r="D226" s="1">
        <v>0</v>
      </c>
      <c r="E226" s="1">
        <v>0</v>
      </c>
      <c r="F226" s="1">
        <v>0</v>
      </c>
      <c r="G226" s="1">
        <v>0</v>
      </c>
      <c r="H226" s="1" t="s">
        <v>323</v>
      </c>
      <c r="I226" s="3" t="str">
        <f t="shared" si="12"/>
        <v>N/A</v>
      </c>
      <c r="J226" s="3" t="str">
        <f t="shared" si="13"/>
        <v>N/A</v>
      </c>
      <c r="K226" s="11">
        <f t="shared" si="14"/>
        <v>0</v>
      </c>
      <c r="L226" s="11">
        <f t="shared" si="15"/>
        <v>0</v>
      </c>
      <c r="M226" s="11">
        <v>1</v>
      </c>
    </row>
    <row r="227" spans="1:13" x14ac:dyDescent="0.2">
      <c r="A227" s="1" t="s">
        <v>251</v>
      </c>
      <c r="B227" s="1" t="s">
        <v>12</v>
      </c>
      <c r="C227" s="9" t="s">
        <v>324</v>
      </c>
      <c r="D227" s="1">
        <v>0</v>
      </c>
      <c r="E227" s="1">
        <v>0</v>
      </c>
      <c r="F227" s="1">
        <v>0</v>
      </c>
      <c r="G227" s="1">
        <v>0</v>
      </c>
      <c r="H227" s="1" t="s">
        <v>323</v>
      </c>
      <c r="I227" s="3" t="str">
        <f t="shared" si="12"/>
        <v>N/A</v>
      </c>
      <c r="J227" s="3" t="str">
        <f t="shared" si="13"/>
        <v>N/A</v>
      </c>
      <c r="K227" s="11">
        <f t="shared" si="14"/>
        <v>0</v>
      </c>
      <c r="L227" s="11">
        <f t="shared" si="15"/>
        <v>0</v>
      </c>
      <c r="M227" s="11">
        <v>1</v>
      </c>
    </row>
    <row r="228" spans="1:13" x14ac:dyDescent="0.2">
      <c r="A228" s="1" t="s">
        <v>252</v>
      </c>
      <c r="B228" s="1" t="s">
        <v>12</v>
      </c>
      <c r="C228" s="9" t="s">
        <v>322</v>
      </c>
      <c r="D228" s="1">
        <v>43</v>
      </c>
      <c r="E228" s="1">
        <v>0</v>
      </c>
      <c r="F228" s="1">
        <v>66</v>
      </c>
      <c r="G228" s="1">
        <v>99</v>
      </c>
      <c r="H228" s="1" t="s">
        <v>323</v>
      </c>
      <c r="I228" s="3">
        <f t="shared" si="12"/>
        <v>0.39449541284403672</v>
      </c>
      <c r="J228" s="3">
        <f t="shared" si="13"/>
        <v>0</v>
      </c>
      <c r="K228" s="11">
        <f t="shared" si="14"/>
        <v>1</v>
      </c>
      <c r="L228" s="11">
        <f t="shared" si="15"/>
        <v>0</v>
      </c>
      <c r="M228" s="11">
        <v>1</v>
      </c>
    </row>
    <row r="229" spans="1:13" x14ac:dyDescent="0.2">
      <c r="A229" s="1" t="s">
        <v>253</v>
      </c>
      <c r="B229" s="1" t="s">
        <v>6</v>
      </c>
      <c r="C229" s="9" t="s">
        <v>324</v>
      </c>
      <c r="D229" s="1">
        <v>0</v>
      </c>
      <c r="E229" s="1">
        <v>0</v>
      </c>
      <c r="F229" s="1">
        <v>0</v>
      </c>
      <c r="G229" s="1">
        <v>0</v>
      </c>
      <c r="H229" s="1" t="s">
        <v>323</v>
      </c>
      <c r="I229" s="3" t="str">
        <f t="shared" si="12"/>
        <v>N/A</v>
      </c>
      <c r="J229" s="3" t="str">
        <f t="shared" si="13"/>
        <v>N/A</v>
      </c>
      <c r="K229" s="11">
        <f t="shared" si="14"/>
        <v>0</v>
      </c>
      <c r="L229" s="11">
        <f t="shared" si="15"/>
        <v>0</v>
      </c>
      <c r="M229" s="11">
        <v>1</v>
      </c>
    </row>
    <row r="230" spans="1:13" x14ac:dyDescent="0.2">
      <c r="A230" s="1" t="s">
        <v>254</v>
      </c>
      <c r="B230" s="1" t="s">
        <v>7</v>
      </c>
      <c r="C230" s="9" t="s">
        <v>322</v>
      </c>
      <c r="D230" s="1">
        <v>20</v>
      </c>
      <c r="E230" s="1">
        <v>1</v>
      </c>
      <c r="F230" s="1">
        <v>18</v>
      </c>
      <c r="G230" s="1">
        <v>18</v>
      </c>
      <c r="H230" s="1" t="s">
        <v>323</v>
      </c>
      <c r="I230" s="3">
        <f t="shared" si="12"/>
        <v>0.52631578947368418</v>
      </c>
      <c r="J230" s="3">
        <f t="shared" si="13"/>
        <v>5.2631578947368418E-2</v>
      </c>
      <c r="K230" s="11">
        <f t="shared" si="14"/>
        <v>1</v>
      </c>
      <c r="L230" s="11">
        <f t="shared" si="15"/>
        <v>0</v>
      </c>
      <c r="M230" s="11">
        <v>1</v>
      </c>
    </row>
    <row r="231" spans="1:13" x14ac:dyDescent="0.2">
      <c r="A231" s="1" t="s">
        <v>255</v>
      </c>
      <c r="B231" s="1" t="s">
        <v>6</v>
      </c>
      <c r="C231" s="9" t="s">
        <v>324</v>
      </c>
      <c r="D231" s="1">
        <v>0</v>
      </c>
      <c r="E231" s="1">
        <v>0</v>
      </c>
      <c r="F231" s="1">
        <v>0</v>
      </c>
      <c r="G231" s="1">
        <v>0</v>
      </c>
      <c r="H231" s="1" t="s">
        <v>323</v>
      </c>
      <c r="I231" s="3" t="str">
        <f t="shared" si="12"/>
        <v>N/A</v>
      </c>
      <c r="J231" s="3" t="str">
        <f t="shared" si="13"/>
        <v>N/A</v>
      </c>
      <c r="K231" s="11">
        <f t="shared" si="14"/>
        <v>0</v>
      </c>
      <c r="L231" s="11">
        <f t="shared" si="15"/>
        <v>0</v>
      </c>
      <c r="M231" s="11">
        <v>1</v>
      </c>
    </row>
    <row r="232" spans="1:13" x14ac:dyDescent="0.2">
      <c r="A232" s="1" t="s">
        <v>257</v>
      </c>
      <c r="B232" s="1" t="s">
        <v>12</v>
      </c>
      <c r="C232" s="9" t="s">
        <v>324</v>
      </c>
      <c r="D232" s="1">
        <v>0</v>
      </c>
      <c r="E232" s="1">
        <v>0</v>
      </c>
      <c r="F232" s="1">
        <v>0</v>
      </c>
      <c r="G232" s="1">
        <v>0</v>
      </c>
      <c r="H232" s="1" t="s">
        <v>323</v>
      </c>
      <c r="I232" s="3" t="str">
        <f t="shared" si="12"/>
        <v>N/A</v>
      </c>
      <c r="J232" s="3" t="str">
        <f t="shared" si="13"/>
        <v>N/A</v>
      </c>
      <c r="K232" s="11">
        <f t="shared" si="14"/>
        <v>0</v>
      </c>
      <c r="L232" s="11">
        <f t="shared" si="15"/>
        <v>0</v>
      </c>
      <c r="M232" s="11">
        <v>1</v>
      </c>
    </row>
    <row r="233" spans="1:13" x14ac:dyDescent="0.2">
      <c r="A233" s="1" t="s">
        <v>258</v>
      </c>
      <c r="B233" s="1" t="s">
        <v>6</v>
      </c>
      <c r="C233" s="9" t="s">
        <v>324</v>
      </c>
      <c r="D233" s="1">
        <v>0</v>
      </c>
      <c r="E233" s="1">
        <v>0</v>
      </c>
      <c r="F233" s="1">
        <v>0</v>
      </c>
      <c r="G233" s="1">
        <v>0</v>
      </c>
      <c r="H233" s="1" t="s">
        <v>323</v>
      </c>
      <c r="I233" s="3" t="str">
        <f t="shared" si="12"/>
        <v>N/A</v>
      </c>
      <c r="J233" s="3" t="str">
        <f t="shared" si="13"/>
        <v>N/A</v>
      </c>
      <c r="K233" s="11">
        <f t="shared" si="14"/>
        <v>0</v>
      </c>
      <c r="L233" s="11">
        <f t="shared" si="15"/>
        <v>0</v>
      </c>
      <c r="M233" s="11">
        <v>1</v>
      </c>
    </row>
    <row r="234" spans="1:13" x14ac:dyDescent="0.2">
      <c r="A234" s="1" t="s">
        <v>259</v>
      </c>
      <c r="B234" s="1" t="s">
        <v>7</v>
      </c>
      <c r="C234" s="9" t="s">
        <v>322</v>
      </c>
      <c r="D234" s="1">
        <v>18</v>
      </c>
      <c r="E234" s="1">
        <v>0</v>
      </c>
      <c r="F234" s="1">
        <v>30</v>
      </c>
      <c r="G234" s="1">
        <v>30</v>
      </c>
      <c r="H234" s="1" t="s">
        <v>323</v>
      </c>
      <c r="I234" s="3">
        <f t="shared" si="12"/>
        <v>0.375</v>
      </c>
      <c r="J234" s="3">
        <f t="shared" si="13"/>
        <v>0</v>
      </c>
      <c r="K234" s="11">
        <f t="shared" si="14"/>
        <v>1</v>
      </c>
      <c r="L234" s="11">
        <f t="shared" si="15"/>
        <v>0</v>
      </c>
      <c r="M234" s="11">
        <v>1</v>
      </c>
    </row>
    <row r="235" spans="1:13" x14ac:dyDescent="0.2">
      <c r="A235" s="1" t="s">
        <v>260</v>
      </c>
      <c r="B235" s="1" t="s">
        <v>12</v>
      </c>
      <c r="C235" s="9" t="s">
        <v>322</v>
      </c>
      <c r="D235" s="1">
        <v>0</v>
      </c>
      <c r="E235" s="1">
        <v>1</v>
      </c>
      <c r="F235" s="1">
        <v>14</v>
      </c>
      <c r="G235" s="1">
        <v>13</v>
      </c>
      <c r="H235" s="1" t="s">
        <v>323</v>
      </c>
      <c r="I235" s="3">
        <f t="shared" si="12"/>
        <v>0</v>
      </c>
      <c r="J235" s="3">
        <f t="shared" si="13"/>
        <v>7.1428571428571425E-2</v>
      </c>
      <c r="K235" s="11">
        <f t="shared" si="14"/>
        <v>1</v>
      </c>
      <c r="L235" s="11">
        <f t="shared" si="15"/>
        <v>0</v>
      </c>
      <c r="M235" s="11">
        <v>1</v>
      </c>
    </row>
    <row r="236" spans="1:13" x14ac:dyDescent="0.2">
      <c r="A236" s="1" t="s">
        <v>261</v>
      </c>
      <c r="B236" s="1" t="s">
        <v>8</v>
      </c>
      <c r="C236" s="9" t="s">
        <v>324</v>
      </c>
      <c r="D236" s="1">
        <v>0</v>
      </c>
      <c r="E236" s="1">
        <v>0</v>
      </c>
      <c r="F236" s="1">
        <v>0</v>
      </c>
      <c r="G236" s="1">
        <v>0</v>
      </c>
      <c r="H236" s="1" t="s">
        <v>323</v>
      </c>
      <c r="I236" s="3" t="str">
        <f t="shared" si="12"/>
        <v>N/A</v>
      </c>
      <c r="J236" s="3" t="str">
        <f t="shared" si="13"/>
        <v>N/A</v>
      </c>
      <c r="K236" s="11">
        <f t="shared" si="14"/>
        <v>0</v>
      </c>
      <c r="L236" s="11">
        <f t="shared" si="15"/>
        <v>0</v>
      </c>
      <c r="M236" s="11">
        <v>1</v>
      </c>
    </row>
    <row r="237" spans="1:13" x14ac:dyDescent="0.2">
      <c r="A237" s="1" t="s">
        <v>262</v>
      </c>
      <c r="B237" s="1" t="s">
        <v>12</v>
      </c>
      <c r="C237" s="9" t="s">
        <v>322</v>
      </c>
      <c r="D237" s="1">
        <v>8</v>
      </c>
      <c r="E237" s="1">
        <v>1</v>
      </c>
      <c r="F237" s="1">
        <v>19</v>
      </c>
      <c r="G237" s="1">
        <v>38</v>
      </c>
      <c r="H237" s="1" t="s">
        <v>323</v>
      </c>
      <c r="I237" s="3">
        <f t="shared" si="12"/>
        <v>0.29629629629629628</v>
      </c>
      <c r="J237" s="3">
        <f t="shared" si="13"/>
        <v>2.564102564102564E-2</v>
      </c>
      <c r="K237" s="11">
        <f t="shared" si="14"/>
        <v>1</v>
      </c>
      <c r="L237" s="11">
        <f t="shared" si="15"/>
        <v>0</v>
      </c>
      <c r="M237" s="11">
        <v>1</v>
      </c>
    </row>
    <row r="238" spans="1:13" x14ac:dyDescent="0.2">
      <c r="A238" s="1" t="s">
        <v>263</v>
      </c>
      <c r="B238" s="1" t="s">
        <v>6</v>
      </c>
      <c r="C238" s="9" t="s">
        <v>324</v>
      </c>
      <c r="D238" s="1">
        <v>0</v>
      </c>
      <c r="E238" s="1">
        <v>0</v>
      </c>
      <c r="F238" s="1">
        <v>0</v>
      </c>
      <c r="G238" s="1">
        <v>0</v>
      </c>
      <c r="H238" s="1" t="s">
        <v>323</v>
      </c>
      <c r="I238" s="3" t="str">
        <f t="shared" si="12"/>
        <v>N/A</v>
      </c>
      <c r="J238" s="3" t="str">
        <f t="shared" si="13"/>
        <v>N/A</v>
      </c>
      <c r="K238" s="11">
        <f t="shared" si="14"/>
        <v>0</v>
      </c>
      <c r="L238" s="11">
        <f t="shared" si="15"/>
        <v>0</v>
      </c>
      <c r="M238" s="11">
        <v>1</v>
      </c>
    </row>
    <row r="239" spans="1:13" x14ac:dyDescent="0.2">
      <c r="A239" s="1" t="s">
        <v>264</v>
      </c>
      <c r="B239" s="1" t="s">
        <v>6</v>
      </c>
      <c r="C239" s="9" t="s">
        <v>324</v>
      </c>
      <c r="D239" s="1">
        <v>0</v>
      </c>
      <c r="E239" s="1">
        <v>0</v>
      </c>
      <c r="F239" s="1">
        <v>0</v>
      </c>
      <c r="G239" s="1">
        <v>0</v>
      </c>
      <c r="H239" s="1" t="s">
        <v>323</v>
      </c>
      <c r="I239" s="3" t="str">
        <f t="shared" si="12"/>
        <v>N/A</v>
      </c>
      <c r="J239" s="3" t="str">
        <f t="shared" si="13"/>
        <v>N/A</v>
      </c>
      <c r="K239" s="11">
        <f t="shared" si="14"/>
        <v>0</v>
      </c>
      <c r="L239" s="11">
        <f t="shared" si="15"/>
        <v>0</v>
      </c>
      <c r="M239" s="11">
        <v>1</v>
      </c>
    </row>
    <row r="240" spans="1:13" x14ac:dyDescent="0.2">
      <c r="A240" s="1" t="s">
        <v>265</v>
      </c>
      <c r="B240" s="1" t="s">
        <v>6</v>
      </c>
      <c r="C240" s="9" t="s">
        <v>324</v>
      </c>
      <c r="D240" s="1">
        <v>0</v>
      </c>
      <c r="E240" s="1">
        <v>0</v>
      </c>
      <c r="F240" s="1">
        <v>0</v>
      </c>
      <c r="G240" s="1">
        <v>0</v>
      </c>
      <c r="H240" s="1" t="s">
        <v>323</v>
      </c>
      <c r="I240" s="3" t="str">
        <f t="shared" si="12"/>
        <v>N/A</v>
      </c>
      <c r="J240" s="3" t="str">
        <f t="shared" si="13"/>
        <v>N/A</v>
      </c>
      <c r="K240" s="11">
        <f t="shared" si="14"/>
        <v>0</v>
      </c>
      <c r="L240" s="11">
        <f t="shared" si="15"/>
        <v>0</v>
      </c>
      <c r="M240" s="11">
        <v>1</v>
      </c>
    </row>
    <row r="241" spans="1:13" x14ac:dyDescent="0.2">
      <c r="A241" s="1" t="s">
        <v>266</v>
      </c>
      <c r="B241" s="1" t="s">
        <v>9</v>
      </c>
      <c r="C241" s="9" t="s">
        <v>322</v>
      </c>
      <c r="D241" s="1">
        <v>2</v>
      </c>
      <c r="E241" s="1">
        <v>0</v>
      </c>
      <c r="F241" s="1">
        <v>21</v>
      </c>
      <c r="G241" s="1">
        <v>16</v>
      </c>
      <c r="H241" s="1" t="s">
        <v>323</v>
      </c>
      <c r="I241" s="3">
        <f t="shared" si="12"/>
        <v>8.6956521739130432E-2</v>
      </c>
      <c r="J241" s="3">
        <f t="shared" si="13"/>
        <v>0</v>
      </c>
      <c r="K241" s="11">
        <f t="shared" si="14"/>
        <v>1</v>
      </c>
      <c r="L241" s="11">
        <f t="shared" si="15"/>
        <v>0</v>
      </c>
      <c r="M241" s="11">
        <v>1</v>
      </c>
    </row>
    <row r="242" spans="1:13" x14ac:dyDescent="0.2">
      <c r="A242" s="1" t="s">
        <v>267</v>
      </c>
      <c r="B242" s="1" t="s">
        <v>12</v>
      </c>
      <c r="C242" s="9" t="s">
        <v>322</v>
      </c>
      <c r="D242" s="1">
        <v>2</v>
      </c>
      <c r="E242" s="1">
        <v>3</v>
      </c>
      <c r="F242" s="1">
        <v>46</v>
      </c>
      <c r="G242" s="1">
        <v>45</v>
      </c>
      <c r="H242" s="1" t="s">
        <v>323</v>
      </c>
      <c r="I242" s="3">
        <f t="shared" si="12"/>
        <v>4.1666666666666664E-2</v>
      </c>
      <c r="J242" s="3">
        <f t="shared" si="13"/>
        <v>6.25E-2</v>
      </c>
      <c r="K242" s="11">
        <f t="shared" si="14"/>
        <v>1</v>
      </c>
      <c r="L242" s="11">
        <f t="shared" si="15"/>
        <v>0</v>
      </c>
      <c r="M242" s="11">
        <v>1</v>
      </c>
    </row>
    <row r="243" spans="1:13" x14ac:dyDescent="0.2">
      <c r="A243" s="1" t="s">
        <v>268</v>
      </c>
      <c r="B243" s="1" t="s">
        <v>9</v>
      </c>
      <c r="C243" s="9" t="s">
        <v>324</v>
      </c>
      <c r="D243" s="1">
        <v>0</v>
      </c>
      <c r="E243" s="1">
        <v>0</v>
      </c>
      <c r="F243" s="1">
        <v>0</v>
      </c>
      <c r="G243" s="1">
        <v>0</v>
      </c>
      <c r="H243" s="1" t="s">
        <v>323</v>
      </c>
      <c r="I243" s="3" t="str">
        <f t="shared" si="12"/>
        <v>N/A</v>
      </c>
      <c r="J243" s="3" t="str">
        <f t="shared" si="13"/>
        <v>N/A</v>
      </c>
      <c r="K243" s="11">
        <f t="shared" si="14"/>
        <v>0</v>
      </c>
      <c r="L243" s="11">
        <f t="shared" si="15"/>
        <v>0</v>
      </c>
      <c r="M243" s="11">
        <v>1</v>
      </c>
    </row>
    <row r="244" spans="1:13" x14ac:dyDescent="0.2">
      <c r="A244" s="1" t="s">
        <v>269</v>
      </c>
      <c r="B244" s="1" t="s">
        <v>8</v>
      </c>
      <c r="C244" s="9" t="s">
        <v>322</v>
      </c>
      <c r="D244" s="1">
        <v>12</v>
      </c>
      <c r="E244" s="1">
        <v>4</v>
      </c>
      <c r="F244" s="1">
        <v>52</v>
      </c>
      <c r="G244" s="1">
        <v>52</v>
      </c>
      <c r="H244" s="1" t="s">
        <v>323</v>
      </c>
      <c r="I244" s="3">
        <f t="shared" si="12"/>
        <v>0.1875</v>
      </c>
      <c r="J244" s="3">
        <f t="shared" si="13"/>
        <v>7.1428571428571425E-2</v>
      </c>
      <c r="K244" s="11">
        <f t="shared" si="14"/>
        <v>1</v>
      </c>
      <c r="L244" s="11">
        <f t="shared" si="15"/>
        <v>0</v>
      </c>
      <c r="M244" s="11">
        <v>1</v>
      </c>
    </row>
    <row r="245" spans="1:13" x14ac:dyDescent="0.2">
      <c r="A245" s="1" t="s">
        <v>270</v>
      </c>
      <c r="B245" s="1" t="s">
        <v>12</v>
      </c>
      <c r="C245" s="9" t="s">
        <v>324</v>
      </c>
      <c r="D245" s="1">
        <v>0</v>
      </c>
      <c r="E245" s="1">
        <v>0</v>
      </c>
      <c r="F245" s="1">
        <v>0</v>
      </c>
      <c r="G245" s="1">
        <v>0</v>
      </c>
      <c r="H245" s="1" t="s">
        <v>323</v>
      </c>
      <c r="I245" s="3" t="str">
        <f t="shared" si="12"/>
        <v>N/A</v>
      </c>
      <c r="J245" s="3" t="str">
        <f t="shared" si="13"/>
        <v>N/A</v>
      </c>
      <c r="K245" s="11">
        <f t="shared" si="14"/>
        <v>0</v>
      </c>
      <c r="L245" s="11">
        <f t="shared" si="15"/>
        <v>0</v>
      </c>
      <c r="M245" s="11">
        <v>1</v>
      </c>
    </row>
    <row r="246" spans="1:13" x14ac:dyDescent="0.2">
      <c r="A246" s="1" t="s">
        <v>271</v>
      </c>
      <c r="B246" s="1" t="s">
        <v>9</v>
      </c>
      <c r="C246" s="9" t="s">
        <v>324</v>
      </c>
      <c r="D246" s="1">
        <v>0</v>
      </c>
      <c r="E246" s="1">
        <v>0</v>
      </c>
      <c r="F246" s="1">
        <v>0</v>
      </c>
      <c r="G246" s="1">
        <v>0</v>
      </c>
      <c r="H246" s="1" t="s">
        <v>323</v>
      </c>
      <c r="I246" s="3" t="str">
        <f t="shared" si="12"/>
        <v>N/A</v>
      </c>
      <c r="J246" s="3" t="str">
        <f t="shared" si="13"/>
        <v>N/A</v>
      </c>
      <c r="K246" s="11">
        <f t="shared" si="14"/>
        <v>0</v>
      </c>
      <c r="L246" s="11">
        <f t="shared" si="15"/>
        <v>0</v>
      </c>
      <c r="M246" s="11">
        <v>1</v>
      </c>
    </row>
    <row r="247" spans="1:13" x14ac:dyDescent="0.2">
      <c r="A247" s="1" t="s">
        <v>272</v>
      </c>
      <c r="B247" s="1" t="s">
        <v>6</v>
      </c>
      <c r="C247" s="9" t="s">
        <v>322</v>
      </c>
      <c r="D247" s="1">
        <v>146</v>
      </c>
      <c r="E247" s="1">
        <v>0</v>
      </c>
      <c r="F247" s="1">
        <v>426</v>
      </c>
      <c r="G247" s="1">
        <v>570</v>
      </c>
      <c r="H247" s="1" t="s">
        <v>323</v>
      </c>
      <c r="I247" s="3">
        <f t="shared" si="12"/>
        <v>0.25524475524475526</v>
      </c>
      <c r="J247" s="3">
        <f t="shared" si="13"/>
        <v>0</v>
      </c>
      <c r="K247" s="11">
        <f t="shared" si="14"/>
        <v>1</v>
      </c>
      <c r="L247" s="11">
        <f t="shared" si="15"/>
        <v>0</v>
      </c>
      <c r="M247" s="11">
        <v>1</v>
      </c>
    </row>
    <row r="248" spans="1:13" x14ac:dyDescent="0.2">
      <c r="A248" s="1" t="s">
        <v>273</v>
      </c>
      <c r="B248" s="1" t="s">
        <v>8</v>
      </c>
      <c r="C248" s="9" t="s">
        <v>322</v>
      </c>
      <c r="D248" s="1">
        <v>19</v>
      </c>
      <c r="E248" s="1">
        <v>8</v>
      </c>
      <c r="F248" s="1">
        <v>55</v>
      </c>
      <c r="G248" s="1">
        <v>39</v>
      </c>
      <c r="H248" s="1" t="s">
        <v>323</v>
      </c>
      <c r="I248" s="3">
        <f t="shared" si="12"/>
        <v>0.25675675675675674</v>
      </c>
      <c r="J248" s="3">
        <f t="shared" si="13"/>
        <v>0.1702127659574468</v>
      </c>
      <c r="K248" s="11">
        <f t="shared" si="14"/>
        <v>1</v>
      </c>
      <c r="L248" s="11">
        <f t="shared" si="15"/>
        <v>0</v>
      </c>
      <c r="M248" s="11">
        <v>1</v>
      </c>
    </row>
    <row r="249" spans="1:13" x14ac:dyDescent="0.2">
      <c r="A249" s="1" t="s">
        <v>274</v>
      </c>
      <c r="B249" s="1" t="s">
        <v>9</v>
      </c>
      <c r="C249" s="9" t="s">
        <v>322</v>
      </c>
      <c r="D249" s="1">
        <v>126</v>
      </c>
      <c r="E249" s="1">
        <v>2</v>
      </c>
      <c r="F249" s="1">
        <v>360</v>
      </c>
      <c r="G249" s="1">
        <v>252</v>
      </c>
      <c r="H249" s="1" t="s">
        <v>323</v>
      </c>
      <c r="I249" s="3">
        <f t="shared" si="12"/>
        <v>0.25925925925925924</v>
      </c>
      <c r="J249" s="3">
        <f t="shared" si="13"/>
        <v>7.874015748031496E-3</v>
      </c>
      <c r="K249" s="11">
        <f t="shared" si="14"/>
        <v>1</v>
      </c>
      <c r="L249" s="11">
        <f t="shared" si="15"/>
        <v>0</v>
      </c>
      <c r="M249" s="11">
        <v>1</v>
      </c>
    </row>
    <row r="250" spans="1:13" x14ac:dyDescent="0.2">
      <c r="A250" s="1" t="s">
        <v>275</v>
      </c>
      <c r="B250" s="1" t="s">
        <v>6</v>
      </c>
      <c r="C250" s="9" t="s">
        <v>324</v>
      </c>
      <c r="D250" s="1">
        <v>0</v>
      </c>
      <c r="E250" s="1">
        <v>0</v>
      </c>
      <c r="F250" s="1">
        <v>0</v>
      </c>
      <c r="G250" s="1">
        <v>0</v>
      </c>
      <c r="H250" s="1" t="s">
        <v>323</v>
      </c>
      <c r="I250" s="3" t="str">
        <f t="shared" si="12"/>
        <v>N/A</v>
      </c>
      <c r="J250" s="3" t="str">
        <f t="shared" si="13"/>
        <v>N/A</v>
      </c>
      <c r="K250" s="11">
        <f t="shared" si="14"/>
        <v>0</v>
      </c>
      <c r="L250" s="11">
        <f t="shared" si="15"/>
        <v>0</v>
      </c>
      <c r="M250" s="11">
        <v>1</v>
      </c>
    </row>
    <row r="251" spans="1:13" x14ac:dyDescent="0.2">
      <c r="A251" s="1" t="s">
        <v>276</v>
      </c>
      <c r="B251" s="1" t="s">
        <v>6</v>
      </c>
      <c r="C251" s="9" t="s">
        <v>324</v>
      </c>
      <c r="D251" s="1">
        <v>0</v>
      </c>
      <c r="E251" s="1">
        <v>0</v>
      </c>
      <c r="F251" s="1">
        <v>0</v>
      </c>
      <c r="G251" s="1">
        <v>0</v>
      </c>
      <c r="H251" s="1" t="s">
        <v>323</v>
      </c>
      <c r="I251" s="3" t="str">
        <f t="shared" si="12"/>
        <v>N/A</v>
      </c>
      <c r="J251" s="3" t="str">
        <f t="shared" si="13"/>
        <v>N/A</v>
      </c>
      <c r="K251" s="11">
        <f t="shared" si="14"/>
        <v>0</v>
      </c>
      <c r="L251" s="11">
        <f t="shared" si="15"/>
        <v>0</v>
      </c>
      <c r="M251" s="11">
        <v>1</v>
      </c>
    </row>
    <row r="252" spans="1:13" x14ac:dyDescent="0.2">
      <c r="A252" s="1" t="s">
        <v>277</v>
      </c>
      <c r="B252" s="1" t="s">
        <v>6</v>
      </c>
      <c r="C252" s="9" t="s">
        <v>324</v>
      </c>
      <c r="D252" s="1">
        <v>0</v>
      </c>
      <c r="E252" s="1">
        <v>0</v>
      </c>
      <c r="F252" s="1">
        <v>0</v>
      </c>
      <c r="G252" s="1">
        <v>0</v>
      </c>
      <c r="H252" s="1" t="s">
        <v>323</v>
      </c>
      <c r="I252" s="3" t="str">
        <f t="shared" si="12"/>
        <v>N/A</v>
      </c>
      <c r="J252" s="3" t="str">
        <f t="shared" si="13"/>
        <v>N/A</v>
      </c>
      <c r="K252" s="11">
        <f t="shared" si="14"/>
        <v>0</v>
      </c>
      <c r="L252" s="11">
        <f t="shared" si="15"/>
        <v>0</v>
      </c>
      <c r="M252" s="11">
        <v>1</v>
      </c>
    </row>
    <row r="253" spans="1:13" x14ac:dyDescent="0.2">
      <c r="A253" s="1" t="s">
        <v>278</v>
      </c>
      <c r="B253" s="1" t="s">
        <v>9</v>
      </c>
      <c r="C253" s="9" t="s">
        <v>322</v>
      </c>
      <c r="D253" s="1">
        <v>1</v>
      </c>
      <c r="E253" s="1">
        <v>0</v>
      </c>
      <c r="F253" s="1">
        <v>29</v>
      </c>
      <c r="G253" s="1">
        <v>68</v>
      </c>
      <c r="H253" s="1" t="s">
        <v>323</v>
      </c>
      <c r="I253" s="3">
        <f t="shared" si="12"/>
        <v>3.3333333333333333E-2</v>
      </c>
      <c r="J253" s="3">
        <f t="shared" si="13"/>
        <v>0</v>
      </c>
      <c r="K253" s="11">
        <f t="shared" si="14"/>
        <v>1</v>
      </c>
      <c r="L253" s="11">
        <f t="shared" si="15"/>
        <v>0</v>
      </c>
      <c r="M253" s="11">
        <v>1</v>
      </c>
    </row>
    <row r="254" spans="1:13" x14ac:dyDescent="0.2">
      <c r="A254" s="1" t="s">
        <v>279</v>
      </c>
      <c r="B254" s="1" t="s">
        <v>9</v>
      </c>
      <c r="C254" s="9" t="s">
        <v>322</v>
      </c>
      <c r="D254" s="1">
        <v>1</v>
      </c>
      <c r="E254" s="1">
        <v>0</v>
      </c>
      <c r="F254" s="1">
        <v>32</v>
      </c>
      <c r="G254" s="1">
        <v>71</v>
      </c>
      <c r="H254" s="1" t="s">
        <v>323</v>
      </c>
      <c r="I254" s="3">
        <f t="shared" si="12"/>
        <v>3.0303030303030304E-2</v>
      </c>
      <c r="J254" s="3">
        <f t="shared" si="13"/>
        <v>0</v>
      </c>
      <c r="K254" s="11">
        <f t="shared" si="14"/>
        <v>1</v>
      </c>
      <c r="L254" s="11">
        <f t="shared" si="15"/>
        <v>0</v>
      </c>
      <c r="M254" s="11">
        <v>1</v>
      </c>
    </row>
    <row r="255" spans="1:13" x14ac:dyDescent="0.2">
      <c r="A255" s="1" t="s">
        <v>280</v>
      </c>
      <c r="B255" s="1" t="s">
        <v>12</v>
      </c>
      <c r="C255" s="9" t="s">
        <v>322</v>
      </c>
      <c r="D255" s="1">
        <v>0</v>
      </c>
      <c r="E255" s="1">
        <v>154</v>
      </c>
      <c r="F255" s="1">
        <v>4</v>
      </c>
      <c r="G255" s="1">
        <v>1254</v>
      </c>
      <c r="H255" s="1" t="s">
        <v>323</v>
      </c>
      <c r="I255" s="3">
        <f t="shared" si="12"/>
        <v>0</v>
      </c>
      <c r="J255" s="3">
        <f t="shared" si="13"/>
        <v>0.109375</v>
      </c>
      <c r="K255" s="11">
        <f t="shared" si="14"/>
        <v>1</v>
      </c>
      <c r="L255" s="11">
        <f t="shared" si="15"/>
        <v>0</v>
      </c>
      <c r="M255" s="11">
        <v>1</v>
      </c>
    </row>
    <row r="256" spans="1:13" x14ac:dyDescent="0.2">
      <c r="A256" s="1" t="s">
        <v>281</v>
      </c>
      <c r="B256" s="1" t="s">
        <v>7</v>
      </c>
      <c r="C256" s="9" t="s">
        <v>322</v>
      </c>
      <c r="D256" s="1">
        <v>2376</v>
      </c>
      <c r="E256" s="1">
        <v>100</v>
      </c>
      <c r="F256" s="1">
        <v>2452</v>
      </c>
      <c r="G256" s="1">
        <v>2452</v>
      </c>
      <c r="H256" s="1" t="s">
        <v>323</v>
      </c>
      <c r="I256" s="3">
        <f t="shared" si="12"/>
        <v>0.49212924606462305</v>
      </c>
      <c r="J256" s="3">
        <f t="shared" si="13"/>
        <v>3.918495297805643E-2</v>
      </c>
      <c r="K256" s="11">
        <f t="shared" si="14"/>
        <v>1</v>
      </c>
      <c r="L256" s="11">
        <f t="shared" si="15"/>
        <v>0</v>
      </c>
      <c r="M256" s="11">
        <v>1</v>
      </c>
    </row>
    <row r="257" spans="1:13" x14ac:dyDescent="0.2">
      <c r="A257" s="1" t="s">
        <v>282</v>
      </c>
      <c r="B257" s="1" t="s">
        <v>7</v>
      </c>
      <c r="C257" s="9" t="s">
        <v>322</v>
      </c>
      <c r="D257" s="1">
        <v>11</v>
      </c>
      <c r="E257" s="1">
        <v>0</v>
      </c>
      <c r="F257" s="1">
        <v>11</v>
      </c>
      <c r="G257" s="1">
        <v>11</v>
      </c>
      <c r="H257" s="1" t="s">
        <v>323</v>
      </c>
      <c r="I257" s="3">
        <f t="shared" si="12"/>
        <v>0.5</v>
      </c>
      <c r="J257" s="3">
        <f t="shared" si="13"/>
        <v>0</v>
      </c>
      <c r="K257" s="11">
        <f t="shared" si="14"/>
        <v>1</v>
      </c>
      <c r="L257" s="11">
        <f t="shared" si="15"/>
        <v>0</v>
      </c>
      <c r="M257" s="11">
        <v>1</v>
      </c>
    </row>
    <row r="258" spans="1:13" x14ac:dyDescent="0.2">
      <c r="A258" s="1" t="s">
        <v>283</v>
      </c>
      <c r="B258" s="1" t="s">
        <v>13</v>
      </c>
      <c r="C258" s="9" t="s">
        <v>322</v>
      </c>
      <c r="D258" s="1">
        <v>0</v>
      </c>
      <c r="E258" s="1">
        <v>6</v>
      </c>
      <c r="F258" s="1">
        <v>190</v>
      </c>
      <c r="G258" s="1">
        <v>163</v>
      </c>
      <c r="H258" s="1" t="s">
        <v>323</v>
      </c>
      <c r="I258" s="3">
        <f t="shared" si="12"/>
        <v>0</v>
      </c>
      <c r="J258" s="3">
        <f t="shared" si="13"/>
        <v>3.5502958579881658E-2</v>
      </c>
      <c r="K258" s="11">
        <f t="shared" si="14"/>
        <v>1</v>
      </c>
      <c r="L258" s="11">
        <f t="shared" si="15"/>
        <v>0</v>
      </c>
      <c r="M258" s="11">
        <v>1</v>
      </c>
    </row>
    <row r="259" spans="1:13" x14ac:dyDescent="0.2">
      <c r="A259" s="1" t="s">
        <v>284</v>
      </c>
      <c r="B259" s="1" t="s">
        <v>12</v>
      </c>
      <c r="C259" s="9" t="s">
        <v>324</v>
      </c>
      <c r="D259" s="1">
        <v>0</v>
      </c>
      <c r="E259" s="1">
        <v>0</v>
      </c>
      <c r="F259" s="1">
        <v>0</v>
      </c>
      <c r="G259" s="1">
        <v>0</v>
      </c>
      <c r="H259" s="1" t="s">
        <v>323</v>
      </c>
      <c r="I259" s="3" t="str">
        <f t="shared" ref="I259:I287" si="16">IF(AND(C259="Yes", H259="-"), IFERROR(D259/(D259+F259), "N/A"),"N/A")</f>
        <v>N/A</v>
      </c>
      <c r="J259" s="3" t="str">
        <f t="shared" ref="J259:J287" si="17">IF(AND(C259="Yes",H259="-"),IFERROR(E259/(E259+G259), "N/A"),"N/A")</f>
        <v>N/A</v>
      </c>
      <c r="K259" s="11">
        <f t="shared" ref="K259:K287" si="18">IF(C259="Yes",1,0)</f>
        <v>0</v>
      </c>
      <c r="L259" s="11">
        <f t="shared" ref="L259:L287" si="19">IF(H259="not feasible",1,0)</f>
        <v>0</v>
      </c>
      <c r="M259" s="11">
        <v>1</v>
      </c>
    </row>
    <row r="260" spans="1:13" x14ac:dyDescent="0.2">
      <c r="A260" s="1" t="s">
        <v>285</v>
      </c>
      <c r="B260" s="1" t="s">
        <v>12</v>
      </c>
      <c r="C260" s="9" t="s">
        <v>324</v>
      </c>
      <c r="D260" s="1">
        <v>0</v>
      </c>
      <c r="E260" s="1">
        <v>0</v>
      </c>
      <c r="F260" s="1">
        <v>0</v>
      </c>
      <c r="G260" s="1">
        <v>0</v>
      </c>
      <c r="H260" s="1" t="s">
        <v>323</v>
      </c>
      <c r="I260" s="3" t="str">
        <f t="shared" si="16"/>
        <v>N/A</v>
      </c>
      <c r="J260" s="3" t="str">
        <f t="shared" si="17"/>
        <v>N/A</v>
      </c>
      <c r="K260" s="11">
        <f t="shared" si="18"/>
        <v>0</v>
      </c>
      <c r="L260" s="11">
        <f t="shared" si="19"/>
        <v>0</v>
      </c>
      <c r="M260" s="11">
        <v>1</v>
      </c>
    </row>
    <row r="261" spans="1:13" x14ac:dyDescent="0.2">
      <c r="A261" s="1" t="s">
        <v>286</v>
      </c>
      <c r="B261" s="1" t="s">
        <v>8</v>
      </c>
      <c r="C261" s="9" t="s">
        <v>324</v>
      </c>
      <c r="D261" s="1">
        <v>0</v>
      </c>
      <c r="E261" s="1">
        <v>0</v>
      </c>
      <c r="F261" s="1">
        <v>0</v>
      </c>
      <c r="G261" s="1">
        <v>0</v>
      </c>
      <c r="H261" s="1" t="s">
        <v>323</v>
      </c>
      <c r="I261" s="3" t="str">
        <f t="shared" si="16"/>
        <v>N/A</v>
      </c>
      <c r="J261" s="3" t="str">
        <f t="shared" si="17"/>
        <v>N/A</v>
      </c>
      <c r="K261" s="11">
        <f t="shared" si="18"/>
        <v>0</v>
      </c>
      <c r="L261" s="11">
        <f t="shared" si="19"/>
        <v>0</v>
      </c>
      <c r="M261" s="11">
        <v>1</v>
      </c>
    </row>
    <row r="262" spans="1:13" x14ac:dyDescent="0.2">
      <c r="A262" s="1" t="s">
        <v>287</v>
      </c>
      <c r="B262" s="1" t="s">
        <v>6</v>
      </c>
      <c r="C262" s="9" t="s">
        <v>324</v>
      </c>
      <c r="D262" s="1">
        <v>0</v>
      </c>
      <c r="E262" s="1">
        <v>0</v>
      </c>
      <c r="F262" s="1">
        <v>0</v>
      </c>
      <c r="G262" s="1">
        <v>0</v>
      </c>
      <c r="H262" s="1" t="s">
        <v>323</v>
      </c>
      <c r="I262" s="3" t="str">
        <f t="shared" si="16"/>
        <v>N/A</v>
      </c>
      <c r="J262" s="3" t="str">
        <f t="shared" si="17"/>
        <v>N/A</v>
      </c>
      <c r="K262" s="11">
        <f t="shared" si="18"/>
        <v>0</v>
      </c>
      <c r="L262" s="11">
        <f t="shared" si="19"/>
        <v>0</v>
      </c>
      <c r="M262" s="11">
        <v>1</v>
      </c>
    </row>
    <row r="263" spans="1:13" x14ac:dyDescent="0.2">
      <c r="A263" s="1" t="s">
        <v>288</v>
      </c>
      <c r="B263" s="1" t="s">
        <v>6</v>
      </c>
      <c r="C263" s="9" t="s">
        <v>324</v>
      </c>
      <c r="D263" s="1">
        <v>0</v>
      </c>
      <c r="E263" s="1">
        <v>0</v>
      </c>
      <c r="F263" s="1">
        <v>0</v>
      </c>
      <c r="G263" s="1">
        <v>0</v>
      </c>
      <c r="H263" s="1" t="s">
        <v>323</v>
      </c>
      <c r="I263" s="3" t="str">
        <f t="shared" si="16"/>
        <v>N/A</v>
      </c>
      <c r="J263" s="3" t="str">
        <f t="shared" si="17"/>
        <v>N/A</v>
      </c>
      <c r="K263" s="11">
        <f t="shared" si="18"/>
        <v>0</v>
      </c>
      <c r="L263" s="11">
        <f t="shared" si="19"/>
        <v>0</v>
      </c>
      <c r="M263" s="11">
        <v>1</v>
      </c>
    </row>
    <row r="264" spans="1:13" x14ac:dyDescent="0.2">
      <c r="A264" s="1" t="s">
        <v>289</v>
      </c>
      <c r="B264" s="1" t="s">
        <v>9</v>
      </c>
      <c r="C264" s="9" t="s">
        <v>322</v>
      </c>
      <c r="D264" s="1">
        <v>3</v>
      </c>
      <c r="E264" s="1">
        <v>6</v>
      </c>
      <c r="F264" s="1">
        <v>62</v>
      </c>
      <c r="G264" s="1">
        <v>90</v>
      </c>
      <c r="H264" s="1" t="s">
        <v>323</v>
      </c>
      <c r="I264" s="3">
        <f t="shared" si="16"/>
        <v>4.6153846153846156E-2</v>
      </c>
      <c r="J264" s="3">
        <f t="shared" si="17"/>
        <v>6.25E-2</v>
      </c>
      <c r="K264" s="11">
        <f t="shared" si="18"/>
        <v>1</v>
      </c>
      <c r="L264" s="11">
        <f t="shared" si="19"/>
        <v>0</v>
      </c>
      <c r="M264" s="11">
        <v>1</v>
      </c>
    </row>
    <row r="265" spans="1:13" x14ac:dyDescent="0.2">
      <c r="A265" s="1" t="s">
        <v>290</v>
      </c>
      <c r="B265" s="1" t="s">
        <v>9</v>
      </c>
      <c r="C265" s="9" t="s">
        <v>324</v>
      </c>
      <c r="D265" s="1">
        <v>0</v>
      </c>
      <c r="E265" s="1">
        <v>0</v>
      </c>
      <c r="F265" s="1">
        <v>0</v>
      </c>
      <c r="G265" s="1">
        <v>0</v>
      </c>
      <c r="H265" s="1" t="s">
        <v>323</v>
      </c>
      <c r="I265" s="3" t="str">
        <f t="shared" si="16"/>
        <v>N/A</v>
      </c>
      <c r="J265" s="3" t="str">
        <f t="shared" si="17"/>
        <v>N/A</v>
      </c>
      <c r="K265" s="11">
        <f t="shared" si="18"/>
        <v>0</v>
      </c>
      <c r="L265" s="11">
        <f t="shared" si="19"/>
        <v>0</v>
      </c>
      <c r="M265" s="11">
        <v>1</v>
      </c>
    </row>
    <row r="266" spans="1:13" x14ac:dyDescent="0.2">
      <c r="A266" s="1" t="s">
        <v>291</v>
      </c>
      <c r="B266" s="1" t="s">
        <v>9</v>
      </c>
      <c r="C266" s="9" t="s">
        <v>322</v>
      </c>
      <c r="D266" s="1">
        <v>0</v>
      </c>
      <c r="E266" s="1">
        <v>6</v>
      </c>
      <c r="F266" s="1">
        <v>12</v>
      </c>
      <c r="G266" s="1">
        <v>30</v>
      </c>
      <c r="H266" s="1" t="s">
        <v>323</v>
      </c>
      <c r="I266" s="3">
        <f t="shared" si="16"/>
        <v>0</v>
      </c>
      <c r="J266" s="3">
        <f t="shared" si="17"/>
        <v>0.16666666666666666</v>
      </c>
      <c r="K266" s="11">
        <f t="shared" si="18"/>
        <v>1</v>
      </c>
      <c r="L266" s="11">
        <f t="shared" si="19"/>
        <v>0</v>
      </c>
      <c r="M266" s="11">
        <v>1</v>
      </c>
    </row>
    <row r="267" spans="1:13" x14ac:dyDescent="0.2">
      <c r="A267" s="1" t="s">
        <v>292</v>
      </c>
      <c r="B267" s="1" t="s">
        <v>9</v>
      </c>
      <c r="C267" s="9" t="s">
        <v>322</v>
      </c>
      <c r="D267" s="1">
        <v>9</v>
      </c>
      <c r="E267" s="1">
        <v>10</v>
      </c>
      <c r="F267" s="1">
        <v>92</v>
      </c>
      <c r="G267" s="1">
        <v>99</v>
      </c>
      <c r="H267" s="1" t="s">
        <v>323</v>
      </c>
      <c r="I267" s="3">
        <f t="shared" si="16"/>
        <v>8.9108910891089105E-2</v>
      </c>
      <c r="J267" s="3">
        <f t="shared" si="17"/>
        <v>9.1743119266055051E-2</v>
      </c>
      <c r="K267" s="11">
        <f t="shared" si="18"/>
        <v>1</v>
      </c>
      <c r="L267" s="11">
        <f t="shared" si="19"/>
        <v>0</v>
      </c>
      <c r="M267" s="11">
        <v>1</v>
      </c>
    </row>
    <row r="268" spans="1:13" x14ac:dyDescent="0.2">
      <c r="A268" s="1" t="s">
        <v>293</v>
      </c>
      <c r="B268" s="1" t="s">
        <v>9</v>
      </c>
      <c r="C268" s="9" t="s">
        <v>322</v>
      </c>
      <c r="D268" s="1">
        <v>0</v>
      </c>
      <c r="E268" s="1">
        <v>6</v>
      </c>
      <c r="F268" s="1">
        <v>74</v>
      </c>
      <c r="G268" s="1">
        <v>30</v>
      </c>
      <c r="H268" s="1" t="s">
        <v>323</v>
      </c>
      <c r="I268" s="3">
        <f t="shared" si="16"/>
        <v>0</v>
      </c>
      <c r="J268" s="3">
        <f t="shared" si="17"/>
        <v>0.16666666666666666</v>
      </c>
      <c r="K268" s="11">
        <f t="shared" si="18"/>
        <v>1</v>
      </c>
      <c r="L268" s="11">
        <f t="shared" si="19"/>
        <v>0</v>
      </c>
      <c r="M268" s="11">
        <v>1</v>
      </c>
    </row>
    <row r="269" spans="1:13" x14ac:dyDescent="0.2">
      <c r="A269" s="1" t="s">
        <v>294</v>
      </c>
      <c r="B269" s="1" t="s">
        <v>9</v>
      </c>
      <c r="C269" s="9" t="s">
        <v>324</v>
      </c>
      <c r="D269" s="1">
        <v>0</v>
      </c>
      <c r="E269" s="1">
        <v>0</v>
      </c>
      <c r="F269" s="1">
        <v>0</v>
      </c>
      <c r="G269" s="1">
        <v>0</v>
      </c>
      <c r="H269" s="1" t="s">
        <v>323</v>
      </c>
      <c r="I269" s="3" t="str">
        <f t="shared" si="16"/>
        <v>N/A</v>
      </c>
      <c r="J269" s="3" t="str">
        <f t="shared" si="17"/>
        <v>N/A</v>
      </c>
      <c r="K269" s="11">
        <f t="shared" si="18"/>
        <v>0</v>
      </c>
      <c r="L269" s="11">
        <f t="shared" si="19"/>
        <v>0</v>
      </c>
      <c r="M269" s="11">
        <v>1</v>
      </c>
    </row>
    <row r="270" spans="1:13" x14ac:dyDescent="0.2">
      <c r="A270" s="1" t="s">
        <v>295</v>
      </c>
      <c r="B270" s="1" t="s">
        <v>12</v>
      </c>
      <c r="C270" s="9" t="s">
        <v>322</v>
      </c>
      <c r="D270" s="1">
        <v>9</v>
      </c>
      <c r="E270" s="1">
        <v>6</v>
      </c>
      <c r="F270" s="1">
        <v>278</v>
      </c>
      <c r="G270" s="1">
        <v>512</v>
      </c>
      <c r="H270" s="1" t="s">
        <v>323</v>
      </c>
      <c r="I270" s="3">
        <f t="shared" si="16"/>
        <v>3.1358885017421602E-2</v>
      </c>
      <c r="J270" s="3">
        <f t="shared" si="17"/>
        <v>1.1583011583011582E-2</v>
      </c>
      <c r="K270" s="11">
        <f t="shared" si="18"/>
        <v>1</v>
      </c>
      <c r="L270" s="11">
        <f t="shared" si="19"/>
        <v>0</v>
      </c>
      <c r="M270" s="11">
        <v>1</v>
      </c>
    </row>
    <row r="271" spans="1:13" x14ac:dyDescent="0.2">
      <c r="A271" s="1" t="s">
        <v>296</v>
      </c>
      <c r="B271" s="1" t="s">
        <v>6</v>
      </c>
      <c r="C271" s="9" t="s">
        <v>322</v>
      </c>
      <c r="D271" s="1">
        <v>58</v>
      </c>
      <c r="E271" s="1">
        <v>204</v>
      </c>
      <c r="F271" s="1">
        <v>291</v>
      </c>
      <c r="G271" s="1">
        <v>744</v>
      </c>
      <c r="H271" s="1" t="s">
        <v>323</v>
      </c>
      <c r="I271" s="3">
        <f t="shared" si="16"/>
        <v>0.166189111747851</v>
      </c>
      <c r="J271" s="3">
        <f t="shared" si="17"/>
        <v>0.21518987341772153</v>
      </c>
      <c r="K271" s="11">
        <f t="shared" si="18"/>
        <v>1</v>
      </c>
      <c r="L271" s="11">
        <f t="shared" si="19"/>
        <v>0</v>
      </c>
      <c r="M271" s="11">
        <v>1</v>
      </c>
    </row>
    <row r="272" spans="1:13" x14ac:dyDescent="0.2">
      <c r="A272" s="1" t="s">
        <v>297</v>
      </c>
      <c r="B272" s="1" t="s">
        <v>9</v>
      </c>
      <c r="C272" s="9" t="s">
        <v>324</v>
      </c>
      <c r="D272" s="1">
        <v>0</v>
      </c>
      <c r="E272" s="1">
        <v>0</v>
      </c>
      <c r="F272" s="1">
        <v>0</v>
      </c>
      <c r="G272" s="1">
        <v>0</v>
      </c>
      <c r="H272" s="1" t="s">
        <v>323</v>
      </c>
      <c r="I272" s="3" t="str">
        <f t="shared" si="16"/>
        <v>N/A</v>
      </c>
      <c r="J272" s="3" t="str">
        <f t="shared" si="17"/>
        <v>N/A</v>
      </c>
      <c r="K272" s="11">
        <f t="shared" si="18"/>
        <v>0</v>
      </c>
      <c r="L272" s="11">
        <f t="shared" si="19"/>
        <v>0</v>
      </c>
      <c r="M272" s="11">
        <v>1</v>
      </c>
    </row>
    <row r="273" spans="1:13" x14ac:dyDescent="0.2">
      <c r="A273" s="1" t="s">
        <v>298</v>
      </c>
      <c r="B273" s="1" t="s">
        <v>7</v>
      </c>
      <c r="C273" s="9" t="s">
        <v>322</v>
      </c>
      <c r="D273" s="1">
        <v>7</v>
      </c>
      <c r="E273" s="1">
        <v>1</v>
      </c>
      <c r="F273" s="1">
        <v>5</v>
      </c>
      <c r="G273" s="1">
        <v>5</v>
      </c>
      <c r="H273" s="1" t="s">
        <v>323</v>
      </c>
      <c r="I273" s="3">
        <f t="shared" si="16"/>
        <v>0.58333333333333337</v>
      </c>
      <c r="J273" s="3">
        <f t="shared" si="17"/>
        <v>0.16666666666666666</v>
      </c>
      <c r="K273" s="11">
        <f t="shared" si="18"/>
        <v>1</v>
      </c>
      <c r="L273" s="11">
        <f t="shared" si="19"/>
        <v>0</v>
      </c>
      <c r="M273" s="11">
        <v>1</v>
      </c>
    </row>
    <row r="274" spans="1:13" x14ac:dyDescent="0.2">
      <c r="A274" s="1" t="s">
        <v>299</v>
      </c>
      <c r="B274" s="1" t="s">
        <v>7</v>
      </c>
      <c r="C274" s="9" t="s">
        <v>322</v>
      </c>
      <c r="D274" s="1">
        <v>9</v>
      </c>
      <c r="E274" s="1">
        <v>1</v>
      </c>
      <c r="F274" s="1">
        <v>7</v>
      </c>
      <c r="G274" s="1">
        <v>7</v>
      </c>
      <c r="H274" s="1" t="s">
        <v>323</v>
      </c>
      <c r="I274" s="3">
        <f t="shared" si="16"/>
        <v>0.5625</v>
      </c>
      <c r="J274" s="3">
        <f t="shared" si="17"/>
        <v>0.125</v>
      </c>
      <c r="K274" s="11">
        <f t="shared" si="18"/>
        <v>1</v>
      </c>
      <c r="L274" s="11">
        <f t="shared" si="19"/>
        <v>0</v>
      </c>
      <c r="M274" s="11">
        <v>1</v>
      </c>
    </row>
    <row r="275" spans="1:13" x14ac:dyDescent="0.2">
      <c r="A275" s="1" t="s">
        <v>300</v>
      </c>
      <c r="B275" s="1" t="s">
        <v>12</v>
      </c>
      <c r="C275" s="9" t="s">
        <v>322</v>
      </c>
      <c r="D275" s="1">
        <v>4</v>
      </c>
      <c r="E275" s="1">
        <v>7</v>
      </c>
      <c r="F275" s="1">
        <v>102</v>
      </c>
      <c r="G275" s="1">
        <v>99</v>
      </c>
      <c r="H275" s="1" t="s">
        <v>323</v>
      </c>
      <c r="I275" s="3">
        <f t="shared" si="16"/>
        <v>3.7735849056603772E-2</v>
      </c>
      <c r="J275" s="3">
        <f t="shared" si="17"/>
        <v>6.6037735849056603E-2</v>
      </c>
      <c r="K275" s="11">
        <f t="shared" si="18"/>
        <v>1</v>
      </c>
      <c r="L275" s="11">
        <f t="shared" si="19"/>
        <v>0</v>
      </c>
      <c r="M275" s="11">
        <v>1</v>
      </c>
    </row>
    <row r="276" spans="1:13" x14ac:dyDescent="0.2">
      <c r="A276" s="1" t="s">
        <v>301</v>
      </c>
      <c r="B276" s="1" t="s">
        <v>6</v>
      </c>
      <c r="C276" s="9" t="s">
        <v>322</v>
      </c>
      <c r="D276" s="1">
        <v>4</v>
      </c>
      <c r="E276" s="1">
        <v>2</v>
      </c>
      <c r="F276" s="1">
        <v>16</v>
      </c>
      <c r="G276" s="1">
        <v>40</v>
      </c>
      <c r="H276" s="1" t="s">
        <v>323</v>
      </c>
      <c r="I276" s="3">
        <f t="shared" si="16"/>
        <v>0.2</v>
      </c>
      <c r="J276" s="3">
        <f t="shared" si="17"/>
        <v>4.7619047619047616E-2</v>
      </c>
      <c r="K276" s="11">
        <f t="shared" si="18"/>
        <v>1</v>
      </c>
      <c r="L276" s="11">
        <f t="shared" si="19"/>
        <v>0</v>
      </c>
      <c r="M276" s="11">
        <v>1</v>
      </c>
    </row>
    <row r="277" spans="1:13" x14ac:dyDescent="0.2">
      <c r="A277" s="1" t="s">
        <v>302</v>
      </c>
      <c r="B277" s="1" t="s">
        <v>9</v>
      </c>
      <c r="C277" s="9" t="s">
        <v>324</v>
      </c>
      <c r="D277" s="1">
        <v>0</v>
      </c>
      <c r="E277" s="1">
        <v>0</v>
      </c>
      <c r="F277" s="1">
        <v>0</v>
      </c>
      <c r="G277" s="1">
        <v>0</v>
      </c>
      <c r="H277" s="1" t="s">
        <v>323</v>
      </c>
      <c r="I277" s="3" t="str">
        <f t="shared" si="16"/>
        <v>N/A</v>
      </c>
      <c r="J277" s="3" t="str">
        <f t="shared" si="17"/>
        <v>N/A</v>
      </c>
      <c r="K277" s="11">
        <f t="shared" si="18"/>
        <v>0</v>
      </c>
      <c r="L277" s="11">
        <f t="shared" si="19"/>
        <v>0</v>
      </c>
      <c r="M277" s="11">
        <v>1</v>
      </c>
    </row>
    <row r="278" spans="1:13" x14ac:dyDescent="0.2">
      <c r="A278" s="1" t="s">
        <v>303</v>
      </c>
      <c r="B278" s="1" t="s">
        <v>7</v>
      </c>
      <c r="C278" s="9" t="s">
        <v>322</v>
      </c>
      <c r="D278" s="1">
        <v>139</v>
      </c>
      <c r="E278" s="1">
        <v>13</v>
      </c>
      <c r="F278" s="1">
        <v>113</v>
      </c>
      <c r="G278" s="1">
        <v>113</v>
      </c>
      <c r="H278" s="1" t="s">
        <v>323</v>
      </c>
      <c r="I278" s="3">
        <f t="shared" si="16"/>
        <v>0.55158730158730163</v>
      </c>
      <c r="J278" s="3">
        <f t="shared" si="17"/>
        <v>0.10317460317460317</v>
      </c>
      <c r="K278" s="11">
        <f t="shared" si="18"/>
        <v>1</v>
      </c>
      <c r="L278" s="11">
        <f t="shared" si="19"/>
        <v>0</v>
      </c>
      <c r="M278" s="11">
        <v>1</v>
      </c>
    </row>
    <row r="279" spans="1:13" x14ac:dyDescent="0.2">
      <c r="A279" s="1" t="s">
        <v>304</v>
      </c>
      <c r="B279" s="1" t="s">
        <v>12</v>
      </c>
      <c r="C279" s="9" t="s">
        <v>324</v>
      </c>
      <c r="D279" s="1">
        <v>0</v>
      </c>
      <c r="E279" s="1">
        <v>0</v>
      </c>
      <c r="F279" s="1">
        <v>0</v>
      </c>
      <c r="G279" s="1">
        <v>0</v>
      </c>
      <c r="H279" s="1" t="s">
        <v>323</v>
      </c>
      <c r="I279" s="3" t="str">
        <f t="shared" si="16"/>
        <v>N/A</v>
      </c>
      <c r="J279" s="3" t="str">
        <f t="shared" si="17"/>
        <v>N/A</v>
      </c>
      <c r="K279" s="11">
        <f t="shared" si="18"/>
        <v>0</v>
      </c>
      <c r="L279" s="11">
        <f t="shared" si="19"/>
        <v>0</v>
      </c>
      <c r="M279" s="11">
        <v>1</v>
      </c>
    </row>
    <row r="280" spans="1:13" x14ac:dyDescent="0.2">
      <c r="A280" s="1" t="s">
        <v>305</v>
      </c>
      <c r="B280" s="1" t="s">
        <v>7</v>
      </c>
      <c r="C280" s="9" t="s">
        <v>324</v>
      </c>
      <c r="D280" s="1">
        <v>0</v>
      </c>
      <c r="E280" s="1">
        <v>0</v>
      </c>
      <c r="F280" s="1">
        <v>0</v>
      </c>
      <c r="G280" s="1">
        <v>0</v>
      </c>
      <c r="H280" s="1" t="s">
        <v>323</v>
      </c>
      <c r="I280" s="3" t="str">
        <f t="shared" si="16"/>
        <v>N/A</v>
      </c>
      <c r="J280" s="3" t="str">
        <f t="shared" si="17"/>
        <v>N/A</v>
      </c>
      <c r="K280" s="11">
        <f t="shared" si="18"/>
        <v>0</v>
      </c>
      <c r="L280" s="11">
        <f t="shared" si="19"/>
        <v>0</v>
      </c>
      <c r="M280" s="11">
        <v>1</v>
      </c>
    </row>
    <row r="281" spans="1:13" x14ac:dyDescent="0.2">
      <c r="A281" s="1" t="s">
        <v>306</v>
      </c>
      <c r="B281" s="1" t="s">
        <v>5</v>
      </c>
      <c r="C281" s="9" t="s">
        <v>324</v>
      </c>
      <c r="D281" s="1">
        <v>0</v>
      </c>
      <c r="E281" s="1">
        <v>0</v>
      </c>
      <c r="F281" s="1">
        <v>0</v>
      </c>
      <c r="G281" s="1">
        <v>0</v>
      </c>
      <c r="H281" s="1" t="s">
        <v>323</v>
      </c>
      <c r="I281" s="3" t="str">
        <f t="shared" si="16"/>
        <v>N/A</v>
      </c>
      <c r="J281" s="3" t="str">
        <f t="shared" si="17"/>
        <v>N/A</v>
      </c>
      <c r="K281" s="11">
        <f t="shared" si="18"/>
        <v>0</v>
      </c>
      <c r="L281" s="11">
        <f t="shared" si="19"/>
        <v>0</v>
      </c>
      <c r="M281" s="11">
        <v>1</v>
      </c>
    </row>
    <row r="282" spans="1:13" x14ac:dyDescent="0.2">
      <c r="A282" s="1" t="s">
        <v>307</v>
      </c>
      <c r="B282" s="1" t="s">
        <v>8</v>
      </c>
      <c r="C282" s="9" t="s">
        <v>324</v>
      </c>
      <c r="D282" s="1">
        <v>0</v>
      </c>
      <c r="E282" s="1">
        <v>0</v>
      </c>
      <c r="F282" s="1">
        <v>0</v>
      </c>
      <c r="G282" s="1">
        <v>0</v>
      </c>
      <c r="H282" s="1" t="s">
        <v>323</v>
      </c>
      <c r="I282" s="3" t="str">
        <f t="shared" si="16"/>
        <v>N/A</v>
      </c>
      <c r="J282" s="3" t="str">
        <f t="shared" si="17"/>
        <v>N/A</v>
      </c>
      <c r="K282" s="11">
        <f t="shared" si="18"/>
        <v>0</v>
      </c>
      <c r="L282" s="11">
        <f t="shared" si="19"/>
        <v>0</v>
      </c>
      <c r="M282" s="11">
        <v>1</v>
      </c>
    </row>
    <row r="283" spans="1:13" x14ac:dyDescent="0.2">
      <c r="A283" s="1" t="s">
        <v>308</v>
      </c>
      <c r="B283" s="1" t="s">
        <v>12</v>
      </c>
      <c r="C283" s="9" t="s">
        <v>324</v>
      </c>
      <c r="D283" s="1">
        <v>0</v>
      </c>
      <c r="E283" s="1">
        <v>0</v>
      </c>
      <c r="F283" s="1">
        <v>0</v>
      </c>
      <c r="G283" s="1">
        <v>0</v>
      </c>
      <c r="H283" s="1" t="s">
        <v>323</v>
      </c>
      <c r="I283" s="3" t="str">
        <f t="shared" si="16"/>
        <v>N/A</v>
      </c>
      <c r="J283" s="3" t="str">
        <f t="shared" si="17"/>
        <v>N/A</v>
      </c>
      <c r="K283" s="11">
        <f t="shared" si="18"/>
        <v>0</v>
      </c>
      <c r="L283" s="11">
        <f t="shared" si="19"/>
        <v>0</v>
      </c>
      <c r="M283" s="11">
        <v>1</v>
      </c>
    </row>
    <row r="284" spans="1:13" x14ac:dyDescent="0.2">
      <c r="A284" s="1" t="s">
        <v>309</v>
      </c>
      <c r="B284" s="1" t="s">
        <v>9</v>
      </c>
      <c r="C284" s="9" t="s">
        <v>322</v>
      </c>
      <c r="D284" s="1">
        <v>0</v>
      </c>
      <c r="E284" s="1">
        <v>6</v>
      </c>
      <c r="F284" s="1">
        <v>233</v>
      </c>
      <c r="G284" s="1">
        <v>268</v>
      </c>
      <c r="H284" s="1" t="s">
        <v>323</v>
      </c>
      <c r="I284" s="3">
        <f t="shared" si="16"/>
        <v>0</v>
      </c>
      <c r="J284" s="3">
        <f t="shared" si="17"/>
        <v>2.1897810218978103E-2</v>
      </c>
      <c r="K284" s="11">
        <f t="shared" si="18"/>
        <v>1</v>
      </c>
      <c r="L284" s="11">
        <f t="shared" si="19"/>
        <v>0</v>
      </c>
      <c r="M284" s="11">
        <v>1</v>
      </c>
    </row>
    <row r="285" spans="1:13" x14ac:dyDescent="0.2">
      <c r="A285" s="1" t="s">
        <v>310</v>
      </c>
      <c r="B285" s="1" t="s">
        <v>6</v>
      </c>
      <c r="C285" s="9" t="s">
        <v>324</v>
      </c>
      <c r="D285" s="1">
        <v>0</v>
      </c>
      <c r="E285" s="1">
        <v>0</v>
      </c>
      <c r="F285" s="1">
        <v>0</v>
      </c>
      <c r="G285" s="1">
        <v>0</v>
      </c>
      <c r="H285" s="1" t="s">
        <v>323</v>
      </c>
      <c r="I285" s="3" t="str">
        <f t="shared" si="16"/>
        <v>N/A</v>
      </c>
      <c r="J285" s="3" t="str">
        <f t="shared" si="17"/>
        <v>N/A</v>
      </c>
      <c r="K285" s="11">
        <f t="shared" si="18"/>
        <v>0</v>
      </c>
      <c r="L285" s="11">
        <f t="shared" si="19"/>
        <v>0</v>
      </c>
      <c r="M285" s="11">
        <v>1</v>
      </c>
    </row>
    <row r="286" spans="1:13" x14ac:dyDescent="0.2">
      <c r="A286" s="1" t="s">
        <v>311</v>
      </c>
      <c r="B286" s="1" t="s">
        <v>8</v>
      </c>
      <c r="C286" s="9" t="s">
        <v>324</v>
      </c>
      <c r="D286" s="1">
        <v>0</v>
      </c>
      <c r="E286" s="1">
        <v>0</v>
      </c>
      <c r="F286" s="1">
        <v>0</v>
      </c>
      <c r="G286" s="1">
        <v>0</v>
      </c>
      <c r="H286" s="1" t="s">
        <v>323</v>
      </c>
      <c r="I286" s="3" t="str">
        <f t="shared" si="16"/>
        <v>N/A</v>
      </c>
      <c r="J286" s="3" t="str">
        <f t="shared" si="17"/>
        <v>N/A</v>
      </c>
      <c r="K286" s="11">
        <f t="shared" si="18"/>
        <v>0</v>
      </c>
      <c r="L286" s="11">
        <f t="shared" si="19"/>
        <v>0</v>
      </c>
      <c r="M286" s="11">
        <v>1</v>
      </c>
    </row>
    <row r="287" spans="1:13" x14ac:dyDescent="0.2">
      <c r="A287" s="1" t="s">
        <v>313</v>
      </c>
      <c r="B287" s="1" t="s">
        <v>9</v>
      </c>
      <c r="C287" s="9" t="s">
        <v>322</v>
      </c>
      <c r="D287" s="1">
        <v>21</v>
      </c>
      <c r="E287" s="1">
        <v>28</v>
      </c>
      <c r="F287" s="1">
        <v>146</v>
      </c>
      <c r="G287" s="1">
        <v>229</v>
      </c>
      <c r="H287" s="1" t="s">
        <v>323</v>
      </c>
      <c r="I287" s="3">
        <f t="shared" si="16"/>
        <v>0.12574850299401197</v>
      </c>
      <c r="J287" s="3">
        <f t="shared" si="17"/>
        <v>0.10894941634241245</v>
      </c>
      <c r="K287" s="11">
        <f t="shared" si="18"/>
        <v>1</v>
      </c>
      <c r="L287" s="11">
        <f t="shared" si="19"/>
        <v>0</v>
      </c>
      <c r="M287" s="11">
        <v>1</v>
      </c>
    </row>
    <row r="288" spans="1:13" x14ac:dyDescent="0.2">
      <c r="J288" s="2"/>
    </row>
  </sheetData>
  <autoFilter ref="A1:J1" xr:uid="{08E5215B-E947-3D4F-9459-61DE463D049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68FF-65E0-8C48-8374-B8F1B3E2D53B}">
  <dimension ref="A1:G13"/>
  <sheetViews>
    <sheetView workbookViewId="0">
      <selection activeCell="P22" sqref="P22"/>
    </sheetView>
  </sheetViews>
  <sheetFormatPr baseColWidth="10" defaultRowHeight="16" x14ac:dyDescent="0.2"/>
  <cols>
    <col min="1" max="1" width="7.83203125" bestFit="1" customWidth="1"/>
    <col min="2" max="2" width="7.1640625" bestFit="1" customWidth="1"/>
    <col min="3" max="3" width="9.1640625" bestFit="1" customWidth="1"/>
    <col min="4" max="4" width="10.1640625" bestFit="1" customWidth="1"/>
    <col min="5" max="5" width="11.1640625" bestFit="1" customWidth="1"/>
    <col min="6" max="6" width="10.83203125" customWidth="1"/>
    <col min="7" max="7" width="10.1640625" bestFit="1" customWidth="1"/>
    <col min="8" max="8" width="17.1640625" bestFit="1" customWidth="1"/>
    <col min="9" max="9" width="5.1640625" bestFit="1" customWidth="1"/>
    <col min="10" max="10" width="9" bestFit="1" customWidth="1"/>
    <col min="11" max="11" width="5.33203125" bestFit="1" customWidth="1"/>
    <col min="12" max="12" width="7.1640625" bestFit="1" customWidth="1"/>
    <col min="13" max="13" width="7.6640625" bestFit="1" customWidth="1"/>
    <col min="14" max="14" width="8.5" bestFit="1" customWidth="1"/>
    <col min="15" max="15" width="7.33203125" bestFit="1" customWidth="1"/>
    <col min="16" max="16" width="3.6640625" bestFit="1" customWidth="1"/>
    <col min="17" max="17" width="6.6640625" bestFit="1" customWidth="1"/>
    <col min="18" max="18" width="6.33203125" bestFit="1" customWidth="1"/>
    <col min="19" max="19" width="7.33203125" bestFit="1" customWidth="1"/>
    <col min="20" max="20" width="5.6640625" bestFit="1" customWidth="1"/>
    <col min="21" max="21" width="7.5" bestFit="1" customWidth="1"/>
    <col min="22" max="22" width="7.33203125" bestFit="1" customWidth="1"/>
    <col min="23" max="23" width="8.1640625" bestFit="1" customWidth="1"/>
    <col min="24" max="24" width="9.5" bestFit="1" customWidth="1"/>
    <col min="25" max="25" width="6.83203125" bestFit="1" customWidth="1"/>
    <col min="26" max="26" width="7.33203125" bestFit="1" customWidth="1"/>
    <col min="27" max="27" width="6.5" bestFit="1" customWidth="1"/>
    <col min="28" max="28" width="5.5" bestFit="1" customWidth="1"/>
    <col min="29" max="29" width="6.6640625" bestFit="1" customWidth="1"/>
    <col min="30" max="30" width="6.83203125" bestFit="1" customWidth="1"/>
    <col min="31" max="31" width="5.6640625" bestFit="1" customWidth="1"/>
    <col min="32" max="32" width="7.6640625" bestFit="1" customWidth="1"/>
    <col min="33" max="33" width="5.5" bestFit="1" customWidth="1"/>
    <col min="34" max="34" width="7.83203125" bestFit="1" customWidth="1"/>
    <col min="35" max="35" width="4.5" bestFit="1" customWidth="1"/>
    <col min="36" max="36" width="7.6640625" bestFit="1" customWidth="1"/>
    <col min="37" max="37" width="4.6640625" bestFit="1" customWidth="1"/>
    <col min="38" max="38" width="5" bestFit="1" customWidth="1"/>
    <col min="39" max="39" width="6" bestFit="1" customWidth="1"/>
    <col min="40" max="40" width="6.6640625" bestFit="1" customWidth="1"/>
    <col min="41" max="41" width="5.83203125" bestFit="1" customWidth="1"/>
    <col min="42" max="42" width="5.33203125" bestFit="1" customWidth="1"/>
    <col min="43" max="43" width="6.6640625" bestFit="1" customWidth="1"/>
    <col min="44" max="44" width="3.83203125" bestFit="1" customWidth="1"/>
    <col min="45" max="45" width="5" bestFit="1" customWidth="1"/>
    <col min="46" max="46" width="8.33203125" bestFit="1" customWidth="1"/>
    <col min="47" max="47" width="8" bestFit="1" customWidth="1"/>
    <col min="48" max="48" width="7.6640625" bestFit="1" customWidth="1"/>
    <col min="49" max="50" width="6.83203125" bestFit="1" customWidth="1"/>
    <col min="51" max="51" width="4.5" bestFit="1" customWidth="1"/>
    <col min="52" max="52" width="5.5" bestFit="1" customWidth="1"/>
    <col min="53" max="53" width="4.33203125" bestFit="1" customWidth="1"/>
    <col min="54" max="54" width="8" bestFit="1" customWidth="1"/>
    <col min="55" max="55" width="7" bestFit="1" customWidth="1"/>
    <col min="56" max="56" width="5.83203125" bestFit="1" customWidth="1"/>
    <col min="57" max="57" width="4.5" bestFit="1" customWidth="1"/>
    <col min="58" max="58" width="5" bestFit="1" customWidth="1"/>
    <col min="59" max="59" width="9.1640625" bestFit="1" customWidth="1"/>
    <col min="60" max="60" width="7.33203125" bestFit="1" customWidth="1"/>
    <col min="61" max="61" width="5.1640625" bestFit="1" customWidth="1"/>
    <col min="62" max="62" width="8.1640625" bestFit="1" customWidth="1"/>
    <col min="63" max="63" width="5.1640625" bestFit="1" customWidth="1"/>
    <col min="64" max="64" width="5" bestFit="1" customWidth="1"/>
    <col min="65" max="66" width="8.6640625" bestFit="1" customWidth="1"/>
    <col min="67" max="67" width="4.83203125" bestFit="1" customWidth="1"/>
    <col min="68" max="68" width="4.33203125" bestFit="1" customWidth="1"/>
    <col min="69" max="69" width="6.83203125" bestFit="1" customWidth="1"/>
    <col min="70" max="70" width="7.83203125" bestFit="1" customWidth="1"/>
    <col min="71" max="71" width="7" bestFit="1" customWidth="1"/>
    <col min="72" max="72" width="8" bestFit="1" customWidth="1"/>
    <col min="73" max="73" width="6.6640625" bestFit="1" customWidth="1"/>
    <col min="74" max="74" width="6" bestFit="1" customWidth="1"/>
    <col min="75" max="75" width="4.83203125" bestFit="1" customWidth="1"/>
    <col min="76" max="76" width="8.33203125" bestFit="1" customWidth="1"/>
    <col min="77" max="77" width="5.83203125" bestFit="1" customWidth="1"/>
    <col min="78" max="78" width="8" bestFit="1" customWidth="1"/>
    <col min="79" max="79" width="4.5" bestFit="1" customWidth="1"/>
    <col min="80" max="80" width="8.5" bestFit="1" customWidth="1"/>
    <col min="81" max="81" width="6.5" bestFit="1" customWidth="1"/>
    <col min="82" max="82" width="8.33203125" bestFit="1" customWidth="1"/>
    <col min="83" max="83" width="7.33203125" bestFit="1" customWidth="1"/>
    <col min="84" max="84" width="4.1640625" bestFit="1" customWidth="1"/>
    <col min="85" max="85" width="6" bestFit="1" customWidth="1"/>
    <col min="86" max="86" width="6.83203125" bestFit="1" customWidth="1"/>
    <col min="87" max="88" width="9.5" bestFit="1" customWidth="1"/>
    <col min="89" max="89" width="6" bestFit="1" customWidth="1"/>
    <col min="90" max="90" width="5" bestFit="1" customWidth="1"/>
    <col min="91" max="91" width="5.83203125" bestFit="1" customWidth="1"/>
    <col min="92" max="92" width="5.33203125" bestFit="1" customWidth="1"/>
    <col min="93" max="93" width="4.1640625" bestFit="1" customWidth="1"/>
    <col min="94" max="94" width="7" bestFit="1" customWidth="1"/>
    <col min="95" max="95" width="4.6640625" bestFit="1" customWidth="1"/>
    <col min="96" max="96" width="5.5" bestFit="1" customWidth="1"/>
    <col min="97" max="97" width="7.5" bestFit="1" customWidth="1"/>
    <col min="98" max="98" width="9" bestFit="1" customWidth="1"/>
    <col min="99" max="99" width="6" bestFit="1" customWidth="1"/>
    <col min="100" max="100" width="6.6640625" bestFit="1" customWidth="1"/>
    <col min="101" max="101" width="6" bestFit="1" customWidth="1"/>
    <col min="102" max="102" width="7.83203125" bestFit="1" customWidth="1"/>
    <col min="103" max="103" width="2.83203125" bestFit="1" customWidth="1"/>
    <col min="104" max="104" width="4.33203125" bestFit="1" customWidth="1"/>
    <col min="105" max="105" width="5.1640625" bestFit="1" customWidth="1"/>
    <col min="106" max="106" width="4.1640625" bestFit="1" customWidth="1"/>
    <col min="107" max="107" width="6.6640625" bestFit="1" customWidth="1"/>
    <col min="108" max="108" width="6.5" bestFit="1" customWidth="1"/>
    <col min="109" max="109" width="7.33203125" bestFit="1" customWidth="1"/>
    <col min="110" max="110" width="6.5" bestFit="1" customWidth="1"/>
    <col min="111" max="111" width="5.5" bestFit="1" customWidth="1"/>
    <col min="112" max="112" width="8" bestFit="1" customWidth="1"/>
    <col min="113" max="113" width="5.5" bestFit="1" customWidth="1"/>
    <col min="114" max="114" width="4.83203125" bestFit="1" customWidth="1"/>
    <col min="115" max="115" width="6.5" bestFit="1" customWidth="1"/>
    <col min="116" max="116" width="5.1640625" bestFit="1" customWidth="1"/>
    <col min="117" max="117" width="4.1640625" bestFit="1" customWidth="1"/>
    <col min="118" max="118" width="5.83203125" bestFit="1" customWidth="1"/>
    <col min="119" max="121" width="5.33203125" bestFit="1" customWidth="1"/>
    <col min="122" max="122" width="4.1640625" bestFit="1" customWidth="1"/>
    <col min="123" max="123" width="3.6640625" bestFit="1" customWidth="1"/>
    <col min="124" max="124" width="6.1640625" bestFit="1" customWidth="1"/>
    <col min="125" max="125" width="3.1640625" bestFit="1" customWidth="1"/>
    <col min="126" max="126" width="6.1640625" bestFit="1" customWidth="1"/>
    <col min="127" max="127" width="6.33203125" bestFit="1" customWidth="1"/>
    <col min="128" max="129" width="7.5" bestFit="1" customWidth="1"/>
    <col min="130" max="135" width="9.1640625" bestFit="1" customWidth="1"/>
    <col min="136" max="136" width="7.33203125" bestFit="1" customWidth="1"/>
    <col min="137" max="137" width="8" bestFit="1" customWidth="1"/>
    <col min="138" max="138" width="8.5" bestFit="1" customWidth="1"/>
    <col min="139" max="139" width="9.5" bestFit="1" customWidth="1"/>
    <col min="140" max="140" width="9" bestFit="1" customWidth="1"/>
    <col min="141" max="141" width="6.1640625" bestFit="1" customWidth="1"/>
    <col min="142" max="142" width="6.6640625" bestFit="1" customWidth="1"/>
    <col min="143" max="143" width="6.5" bestFit="1" customWidth="1"/>
    <col min="144" max="144" width="7.33203125" bestFit="1" customWidth="1"/>
    <col min="145" max="145" width="5.33203125" bestFit="1" customWidth="1"/>
    <col min="146" max="146" width="7.33203125" bestFit="1" customWidth="1"/>
    <col min="147" max="147" width="8.33203125" bestFit="1" customWidth="1"/>
    <col min="148" max="148" width="7.5" bestFit="1" customWidth="1"/>
    <col min="149" max="149" width="7.6640625" bestFit="1" customWidth="1"/>
    <col min="150" max="150" width="8" bestFit="1" customWidth="1"/>
    <col min="151" max="151" width="5.5" bestFit="1" customWidth="1"/>
    <col min="152" max="152" width="5.33203125" bestFit="1" customWidth="1"/>
    <col min="153" max="153" width="5.1640625" bestFit="1" customWidth="1"/>
    <col min="154" max="154" width="5" bestFit="1" customWidth="1"/>
    <col min="155" max="155" width="7.6640625" bestFit="1" customWidth="1"/>
    <col min="156" max="156" width="8.6640625" bestFit="1" customWidth="1"/>
    <col min="157" max="157" width="6.83203125" bestFit="1" customWidth="1"/>
    <col min="158" max="158" width="8.6640625" bestFit="1" customWidth="1"/>
    <col min="159" max="159" width="7.6640625" bestFit="1" customWidth="1"/>
    <col min="160" max="160" width="8.6640625" bestFit="1" customWidth="1"/>
    <col min="161" max="161" width="7.33203125" bestFit="1" customWidth="1"/>
    <col min="162" max="162" width="5.33203125" bestFit="1" customWidth="1"/>
    <col min="163" max="163" width="5.83203125" bestFit="1" customWidth="1"/>
    <col min="164" max="164" width="4.1640625" bestFit="1" customWidth="1"/>
    <col min="165" max="165" width="7.6640625" bestFit="1" customWidth="1"/>
    <col min="166" max="166" width="10.6640625" bestFit="1" customWidth="1"/>
    <col min="167" max="167" width="3.6640625" bestFit="1" customWidth="1"/>
    <col min="168" max="168" width="7.33203125" bestFit="1" customWidth="1"/>
    <col min="169" max="169" width="7.5" bestFit="1" customWidth="1"/>
    <col min="170" max="170" width="6.6640625" bestFit="1" customWidth="1"/>
    <col min="171" max="171" width="9.5" bestFit="1" customWidth="1"/>
    <col min="172" max="172" width="5.83203125" bestFit="1" customWidth="1"/>
    <col min="173" max="173" width="7.6640625" bestFit="1" customWidth="1"/>
    <col min="174" max="174" width="4.6640625" bestFit="1" customWidth="1"/>
    <col min="175" max="175" width="8.83203125" bestFit="1" customWidth="1"/>
    <col min="176" max="176" width="4.5" bestFit="1" customWidth="1"/>
    <col min="177" max="177" width="5.83203125" bestFit="1" customWidth="1"/>
    <col min="178" max="178" width="7.33203125" bestFit="1" customWidth="1"/>
    <col min="179" max="179" width="7" bestFit="1" customWidth="1"/>
    <col min="180" max="180" width="8" bestFit="1" customWidth="1"/>
    <col min="181" max="181" width="8.33203125" bestFit="1" customWidth="1"/>
    <col min="182" max="182" width="7.5" bestFit="1" customWidth="1"/>
    <col min="183" max="183" width="8.5" bestFit="1" customWidth="1"/>
    <col min="184" max="184" width="6.6640625" bestFit="1" customWidth="1"/>
    <col min="185" max="185" width="7.6640625" bestFit="1" customWidth="1"/>
    <col min="186" max="186" width="6.33203125" bestFit="1" customWidth="1"/>
    <col min="187" max="187" width="6.83203125" bestFit="1" customWidth="1"/>
    <col min="188" max="188" width="10.5" bestFit="1" customWidth="1"/>
    <col min="189" max="189" width="5.6640625" bestFit="1" customWidth="1"/>
    <col min="190" max="190" width="7.5" bestFit="1" customWidth="1"/>
    <col min="191" max="191" width="5.83203125" bestFit="1" customWidth="1"/>
    <col min="192" max="192" width="5.6640625" bestFit="1" customWidth="1"/>
    <col min="193" max="193" width="5.83203125" bestFit="1" customWidth="1"/>
    <col min="194" max="194" width="9.1640625" bestFit="1" customWidth="1"/>
    <col min="195" max="197" width="9.5" bestFit="1" customWidth="1"/>
    <col min="198" max="198" width="5.83203125" bestFit="1" customWidth="1"/>
    <col min="199" max="200" width="5.6640625" bestFit="1" customWidth="1"/>
    <col min="201" max="201" width="5" bestFit="1" customWidth="1"/>
    <col min="202" max="202" width="7.83203125" bestFit="1" customWidth="1"/>
    <col min="203" max="203" width="9.83203125" bestFit="1" customWidth="1"/>
    <col min="204" max="204" width="9.5" bestFit="1" customWidth="1"/>
    <col min="205" max="205" width="4.1640625" bestFit="1" customWidth="1"/>
    <col min="206" max="206" width="5.1640625" bestFit="1" customWidth="1"/>
    <col min="207" max="212" width="4.1640625" bestFit="1" customWidth="1"/>
    <col min="213" max="213" width="8.1640625" bestFit="1" customWidth="1"/>
    <col min="214" max="215" width="7" bestFit="1" customWidth="1"/>
    <col min="216" max="216" width="6.6640625" bestFit="1" customWidth="1"/>
    <col min="217" max="217" width="7.33203125" bestFit="1" customWidth="1"/>
    <col min="218" max="218" width="6.33203125" bestFit="1" customWidth="1"/>
    <col min="219" max="219" width="5.5" bestFit="1" customWidth="1"/>
    <col min="220" max="220" width="7.83203125" bestFit="1" customWidth="1"/>
    <col min="221" max="221" width="5.5" bestFit="1" customWidth="1"/>
    <col min="222" max="222" width="6.1640625" bestFit="1" customWidth="1"/>
    <col min="223" max="223" width="5.5" bestFit="1" customWidth="1"/>
    <col min="224" max="224" width="6.33203125" bestFit="1" customWidth="1"/>
    <col min="225" max="225" width="5.5" bestFit="1" customWidth="1"/>
    <col min="226" max="227" width="7.1640625" bestFit="1" customWidth="1"/>
    <col min="228" max="228" width="5.5" bestFit="1" customWidth="1"/>
    <col min="229" max="229" width="4.33203125" bestFit="1" customWidth="1"/>
    <col min="230" max="230" width="8.6640625" bestFit="1" customWidth="1"/>
    <col min="231" max="231" width="8.1640625" bestFit="1" customWidth="1"/>
    <col min="232" max="232" width="4.5" bestFit="1" customWidth="1"/>
    <col min="233" max="233" width="6.33203125" bestFit="1" customWidth="1"/>
    <col min="234" max="234" width="7.6640625" bestFit="1" customWidth="1"/>
    <col min="235" max="235" width="6.33203125" bestFit="1" customWidth="1"/>
    <col min="236" max="237" width="6.1640625" bestFit="1" customWidth="1"/>
    <col min="238" max="238" width="8.1640625" bestFit="1" customWidth="1"/>
    <col min="239" max="239" width="6.33203125" bestFit="1" customWidth="1"/>
    <col min="240" max="240" width="8.33203125" bestFit="1" customWidth="1"/>
    <col min="241" max="241" width="7.83203125" bestFit="1" customWidth="1"/>
    <col min="242" max="242" width="6.5" bestFit="1" customWidth="1"/>
    <col min="243" max="243" width="7.1640625" bestFit="1" customWidth="1"/>
    <col min="244" max="244" width="7.6640625" bestFit="1" customWidth="1"/>
    <col min="245" max="245" width="5.83203125" bestFit="1" customWidth="1"/>
    <col min="246" max="246" width="10.5" bestFit="1" customWidth="1"/>
    <col min="247" max="247" width="6.5" bestFit="1" customWidth="1"/>
    <col min="248" max="248" width="8" bestFit="1" customWidth="1"/>
    <col min="249" max="249" width="3.83203125" bestFit="1" customWidth="1"/>
    <col min="250" max="250" width="6.1640625" bestFit="1" customWidth="1"/>
    <col min="251" max="251" width="5.83203125" bestFit="1" customWidth="1"/>
    <col min="252" max="252" width="8.1640625" bestFit="1" customWidth="1"/>
    <col min="253" max="253" width="4.33203125" bestFit="1" customWidth="1"/>
    <col min="254" max="254" width="5.33203125" bestFit="1" customWidth="1"/>
    <col min="255" max="255" width="6.83203125" bestFit="1" customWidth="1"/>
    <col min="256" max="256" width="6.1640625" bestFit="1" customWidth="1"/>
    <col min="257" max="257" width="8.83203125" bestFit="1" customWidth="1"/>
    <col min="258" max="258" width="4.83203125" bestFit="1" customWidth="1"/>
    <col min="259" max="259" width="4" bestFit="1" customWidth="1"/>
    <col min="260" max="260" width="5" bestFit="1" customWidth="1"/>
    <col min="261" max="261" width="7.83203125" bestFit="1" customWidth="1"/>
    <col min="262" max="262" width="7.5" bestFit="1" customWidth="1"/>
    <col min="263" max="263" width="7.6640625" bestFit="1" customWidth="1"/>
    <col min="264" max="264" width="7.33203125" bestFit="1" customWidth="1"/>
    <col min="265" max="265" width="8.33203125" bestFit="1" customWidth="1"/>
    <col min="266" max="268" width="4.6640625" bestFit="1" customWidth="1"/>
    <col min="269" max="269" width="5.6640625" bestFit="1" customWidth="1"/>
    <col min="270" max="270" width="6.5" bestFit="1" customWidth="1"/>
    <col min="271" max="271" width="8" bestFit="1" customWidth="1"/>
    <col min="272" max="272" width="8.33203125" bestFit="1" customWidth="1"/>
    <col min="273" max="274" width="8.83203125" bestFit="1" customWidth="1"/>
    <col min="275" max="275" width="7.1640625" bestFit="1" customWidth="1"/>
    <col min="276" max="276" width="5.33203125" bestFit="1" customWidth="1"/>
    <col min="277" max="277" width="8" bestFit="1" customWidth="1"/>
    <col min="278" max="278" width="9.33203125" bestFit="1" customWidth="1"/>
    <col min="279" max="279" width="4.6640625" bestFit="1" customWidth="1"/>
    <col min="280" max="280" width="8.1640625" bestFit="1" customWidth="1"/>
    <col min="281" max="281" width="6" bestFit="1" customWidth="1"/>
    <col min="282" max="282" width="7" bestFit="1" customWidth="1"/>
    <col min="283" max="283" width="8.5" bestFit="1" customWidth="1"/>
    <col min="284" max="284" width="8.33203125" bestFit="1" customWidth="1"/>
    <col min="285" max="285" width="7.5" bestFit="1" customWidth="1"/>
    <col min="286" max="286" width="7.6640625" bestFit="1" customWidth="1"/>
    <col min="287" max="287" width="8.33203125" bestFit="1" customWidth="1"/>
  </cols>
  <sheetData>
    <row r="1" spans="1:7" ht="51" x14ac:dyDescent="0.2">
      <c r="A1" s="14" t="s">
        <v>0</v>
      </c>
      <c r="B1" s="1" t="s">
        <v>326</v>
      </c>
      <c r="C1" s="15" t="s">
        <v>331</v>
      </c>
      <c r="D1" s="1" t="s">
        <v>335</v>
      </c>
      <c r="E1" s="15" t="s">
        <v>332</v>
      </c>
      <c r="F1" s="15" t="s">
        <v>328</v>
      </c>
      <c r="G1" s="15" t="s">
        <v>333</v>
      </c>
    </row>
    <row r="2" spans="1:7" x14ac:dyDescent="0.2">
      <c r="A2" s="12" t="s">
        <v>4</v>
      </c>
      <c r="B2" s="9">
        <v>4</v>
      </c>
      <c r="C2" s="9">
        <v>4</v>
      </c>
      <c r="D2" s="16">
        <v>1</v>
      </c>
      <c r="E2" s="9">
        <v>0</v>
      </c>
      <c r="F2" s="16">
        <v>0.31390056022408963</v>
      </c>
      <c r="G2" s="16">
        <v>0.14634066033092796</v>
      </c>
    </row>
    <row r="3" spans="1:7" x14ac:dyDescent="0.2">
      <c r="A3" s="12" t="s">
        <v>5</v>
      </c>
      <c r="B3" s="9">
        <v>5</v>
      </c>
      <c r="C3" s="9">
        <v>1</v>
      </c>
      <c r="D3" s="16">
        <v>0.2</v>
      </c>
      <c r="E3" s="9">
        <v>0</v>
      </c>
      <c r="F3" s="16">
        <v>7.407407407407407E-2</v>
      </c>
      <c r="G3" s="16">
        <v>0</v>
      </c>
    </row>
    <row r="4" spans="1:7" x14ac:dyDescent="0.2">
      <c r="A4" s="12" t="s">
        <v>6</v>
      </c>
      <c r="B4" s="9">
        <v>57</v>
      </c>
      <c r="C4" s="9">
        <v>21</v>
      </c>
      <c r="D4" s="16">
        <v>0.36842105263157893</v>
      </c>
      <c r="E4" s="9">
        <v>0</v>
      </c>
      <c r="F4" s="16">
        <v>9.6553750068806413E-2</v>
      </c>
      <c r="G4" s="16">
        <v>0.17811401647153718</v>
      </c>
    </row>
    <row r="5" spans="1:7" x14ac:dyDescent="0.2">
      <c r="A5" s="12" t="s">
        <v>7</v>
      </c>
      <c r="B5" s="9">
        <v>19</v>
      </c>
      <c r="C5" s="9">
        <v>17</v>
      </c>
      <c r="D5" s="16">
        <v>0.89473684210526316</v>
      </c>
      <c r="E5" s="9">
        <v>0</v>
      </c>
      <c r="F5" s="16">
        <v>8.5596337260323785E-2</v>
      </c>
      <c r="G5" s="16">
        <v>0.47000251324725839</v>
      </c>
    </row>
    <row r="6" spans="1:7" x14ac:dyDescent="0.2">
      <c r="A6" s="12" t="s">
        <v>8</v>
      </c>
      <c r="B6" s="9">
        <v>21</v>
      </c>
      <c r="C6" s="9">
        <v>13</v>
      </c>
      <c r="D6" s="16">
        <v>0.61904761904761907</v>
      </c>
      <c r="E6" s="9">
        <v>1</v>
      </c>
      <c r="F6" s="16">
        <v>9.3014863543091894E-2</v>
      </c>
      <c r="G6" s="16">
        <v>0.16324238330724508</v>
      </c>
    </row>
    <row r="7" spans="1:7" x14ac:dyDescent="0.2">
      <c r="A7" s="12" t="s">
        <v>9</v>
      </c>
      <c r="B7" s="9">
        <v>61</v>
      </c>
      <c r="C7" s="9">
        <v>37</v>
      </c>
      <c r="D7" s="16">
        <v>0.60655737704918034</v>
      </c>
      <c r="E7" s="9">
        <v>0</v>
      </c>
      <c r="F7" s="16">
        <v>0.11496090216279549</v>
      </c>
      <c r="G7" s="16">
        <v>0.1906325025562467</v>
      </c>
    </row>
    <row r="8" spans="1:7" x14ac:dyDescent="0.2">
      <c r="A8" s="12" t="s">
        <v>10</v>
      </c>
      <c r="B8" s="9">
        <v>5</v>
      </c>
      <c r="C8" s="9">
        <v>3</v>
      </c>
      <c r="D8" s="16">
        <v>0.6</v>
      </c>
      <c r="E8" s="9">
        <v>2</v>
      </c>
      <c r="F8" s="16">
        <v>2.3809523809523808E-2</v>
      </c>
      <c r="G8" s="16">
        <v>0</v>
      </c>
    </row>
    <row r="9" spans="1:7" x14ac:dyDescent="0.2">
      <c r="A9" s="12" t="s">
        <v>11</v>
      </c>
      <c r="B9" s="9">
        <v>1</v>
      </c>
      <c r="C9" s="9">
        <v>1</v>
      </c>
      <c r="D9" s="16">
        <v>1</v>
      </c>
      <c r="E9" s="9">
        <v>0</v>
      </c>
      <c r="F9" s="16">
        <v>0</v>
      </c>
      <c r="G9" s="16">
        <v>0.5</v>
      </c>
    </row>
    <row r="10" spans="1:7" x14ac:dyDescent="0.2">
      <c r="A10" s="12" t="s">
        <v>12</v>
      </c>
      <c r="B10" s="9">
        <v>101</v>
      </c>
      <c r="C10" s="9">
        <v>48</v>
      </c>
      <c r="D10" s="16">
        <v>0.47524752475247523</v>
      </c>
      <c r="E10" s="9">
        <v>2</v>
      </c>
      <c r="F10" s="16">
        <v>0.11545429774094941</v>
      </c>
      <c r="G10" s="16">
        <v>9.7135539584381758E-2</v>
      </c>
    </row>
    <row r="11" spans="1:7" x14ac:dyDescent="0.2">
      <c r="A11" s="12" t="s">
        <v>13</v>
      </c>
      <c r="B11" s="9">
        <v>10</v>
      </c>
      <c r="C11" s="9">
        <v>6</v>
      </c>
      <c r="D11" s="16">
        <v>0.6</v>
      </c>
      <c r="E11" s="9">
        <v>0</v>
      </c>
      <c r="F11" s="16">
        <v>2.5458725329197979E-2</v>
      </c>
      <c r="G11" s="16">
        <v>7.102052268718935E-2</v>
      </c>
    </row>
    <row r="12" spans="1:7" x14ac:dyDescent="0.2">
      <c r="A12" s="12" t="s">
        <v>97</v>
      </c>
      <c r="B12" s="9">
        <v>2</v>
      </c>
      <c r="C12" s="9">
        <v>0</v>
      </c>
      <c r="D12" s="16">
        <v>0</v>
      </c>
      <c r="E12" s="9">
        <v>0</v>
      </c>
      <c r="F12" s="16" t="e">
        <v>#DIV/0!</v>
      </c>
      <c r="G12" s="16" t="e">
        <v>#DIV/0!</v>
      </c>
    </row>
    <row r="13" spans="1:7" x14ac:dyDescent="0.2">
      <c r="A13" s="12" t="s">
        <v>327</v>
      </c>
      <c r="B13" s="9">
        <v>286</v>
      </c>
      <c r="C13" s="9">
        <v>151</v>
      </c>
      <c r="D13" s="16">
        <v>0.52797202797202802</v>
      </c>
      <c r="E13" s="9">
        <v>5</v>
      </c>
      <c r="F13" s="16">
        <v>0.10732626105650542</v>
      </c>
      <c r="G13" s="16">
        <v>0.18417877819564435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Models</vt:lpstr>
      <vt:lpstr>Loading time benchmark</vt:lpstr>
      <vt:lpstr>Loading time summary</vt:lpstr>
      <vt:lpstr>Loading time charts</vt:lpstr>
      <vt:lpstr>JuMP benchmark</vt:lpstr>
      <vt:lpstr>Presolve benchmark</vt:lpstr>
      <vt:lpstr>Presolve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2019-08-29T16:08:56Z</dcterms:created>
  <dcterms:modified xsi:type="dcterms:W3CDTF">2020-10-18T16:20:32Z</dcterms:modified>
</cp:coreProperties>
</file>